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C:\CLG\COPAN\Trabalho remoto\Site PANs\PAN Manguezal\"/>
    </mc:Choice>
  </mc:AlternateContent>
  <xr:revisionPtr revIDLastSave="0" documentId="13_ncr:1_{4D5FD06E-C4A9-4447-9C13-23FD1812410C}" xr6:coauthVersionLast="47" xr6:coauthVersionMax="47" xr10:uidLastSave="{00000000-0000-0000-0000-000000000000}"/>
  <bookViews>
    <workbookView xWindow="-120" yWindow="-120" windowWidth="20730" windowHeight="11160" firstSheet="4" activeTab="8" xr2:uid="{00000000-000D-0000-FFFF-FFFF00000000}"/>
  </bookViews>
  <sheets>
    <sheet name="Monitoria Anual - 1" sheetId="1" r:id="rId1"/>
    <sheet name="Painel de Gestão - 1" sheetId="2" r:id="rId2"/>
    <sheet name="Monitoria Anual - 2" sheetId="3" r:id="rId3"/>
    <sheet name="Painel de Gestão - 2" sheetId="4" r:id="rId4"/>
    <sheet name="Monitoria Anual - 3" sheetId="5" r:id="rId5"/>
    <sheet name="Painel de Gestão - 3" sheetId="6" r:id="rId6"/>
    <sheet name="Monitoria Anual - 4" sheetId="7" state="hidden" r:id="rId7"/>
    <sheet name="Painel de Gestão - 4" sheetId="8" state="hidden" r:id="rId8"/>
    <sheet name="Monitoria Final" sheetId="9" r:id="rId9"/>
    <sheet name="Painel de Gestão Final" sheetId="10" r:id="rId10"/>
  </sheets>
  <definedNames>
    <definedName name="_xlnm._FilterDatabase" localSheetId="4" hidden="1">'Monitoria Anual - 3'!$H$1:$H$200</definedName>
    <definedName name="_xlnm._FilterDatabase" localSheetId="6" hidden="1">'Monitoria Anual - 4'!$C$1:$C$206</definedName>
    <definedName name="_xlnm._FilterDatabase" localSheetId="8" hidden="1">'Monitoria Final'!$A$9:$Z$9</definedName>
  </definedNames>
  <calcPr calcId="191028"/>
  <extLst>
    <ext xmlns:xcalcf="http://schemas.microsoft.com/office/spreadsheetml/2018/calcfeatures" uri="{B58B0392-4F1F-4190-BB64-5DF3571DCE5F}">
      <xcalcf:calcFeatures>
        <xcalcf:feature name="microsoft.com:RD"/>
        <xcalcf:feature name="microsoft.com:FV"/>
        <xcalcf:feature name="microsoft.com:LET_WF"/>
      </xcalcf:calcFeatures>
    </ext>
    <ext uri="GoogleSheetsCustomDataVersion1">
      <go:sheetsCustomData xmlns:go="http://customooxmlschemas.google.com/" r:id="rId14" roundtripDataSignature="AMtx7mhZwJFG1J+aPX/kWOHSvbbg5FTodg=="/>
    </ext>
  </extLst>
</workbook>
</file>

<file path=xl/calcChain.xml><?xml version="1.0" encoding="utf-8"?>
<calcChain xmlns="http://schemas.openxmlformats.org/spreadsheetml/2006/main">
  <c r="D7" i="10" l="1"/>
  <c r="G35" i="10"/>
  <c r="F35" i="10"/>
  <c r="E35" i="10"/>
  <c r="G34" i="10"/>
  <c r="F34" i="10"/>
  <c r="E34" i="10"/>
  <c r="G33" i="10"/>
  <c r="F33" i="10"/>
  <c r="E33" i="10"/>
  <c r="G32" i="10"/>
  <c r="F32" i="10"/>
  <c r="E32" i="10"/>
  <c r="G31" i="10"/>
  <c r="F31" i="10"/>
  <c r="E31" i="10"/>
  <c r="G30" i="10"/>
  <c r="F30" i="10"/>
  <c r="E30" i="10"/>
  <c r="G29" i="10"/>
  <c r="F29" i="10"/>
  <c r="E29" i="10"/>
  <c r="G28" i="10"/>
  <c r="F28" i="10"/>
  <c r="E28" i="10"/>
  <c r="G27" i="10"/>
  <c r="F27" i="10"/>
  <c r="E27" i="10"/>
  <c r="G26" i="10"/>
  <c r="F26" i="10"/>
  <c r="E26" i="10"/>
  <c r="G25" i="10"/>
  <c r="F25" i="10"/>
  <c r="E25" i="10"/>
  <c r="D22" i="10"/>
  <c r="D17" i="10"/>
  <c r="D16" i="10"/>
  <c r="D15" i="10"/>
  <c r="D5" i="10"/>
  <c r="B3" i="10"/>
  <c r="B4" i="9"/>
  <c r="A2" i="9"/>
  <c r="J42" i="8"/>
  <c r="I42" i="8"/>
  <c r="H42" i="8"/>
  <c r="G42" i="8"/>
  <c r="F42" i="8"/>
  <c r="D42" i="8" s="1"/>
  <c r="E42" i="8"/>
  <c r="J41" i="8"/>
  <c r="I41" i="8"/>
  <c r="H41" i="8"/>
  <c r="G41" i="8"/>
  <c r="F41" i="8"/>
  <c r="D41" i="8" s="1"/>
  <c r="E41" i="8"/>
  <c r="J40" i="8"/>
  <c r="I40" i="8"/>
  <c r="H40" i="8"/>
  <c r="D40" i="8" s="1"/>
  <c r="G40" i="8"/>
  <c r="F40" i="8"/>
  <c r="E40" i="8"/>
  <c r="J39" i="8"/>
  <c r="I39" i="8"/>
  <c r="H39" i="8"/>
  <c r="G39" i="8"/>
  <c r="D39" i="8" s="1"/>
  <c r="F39" i="8"/>
  <c r="E39" i="8"/>
  <c r="J38" i="8"/>
  <c r="I38" i="8"/>
  <c r="H38" i="8"/>
  <c r="G38" i="8"/>
  <c r="F38" i="8"/>
  <c r="D38" i="8" s="1"/>
  <c r="E38" i="8"/>
  <c r="J37" i="8"/>
  <c r="I37" i="8"/>
  <c r="H37" i="8"/>
  <c r="D37" i="8" s="1"/>
  <c r="G37" i="8"/>
  <c r="F37" i="8"/>
  <c r="E37" i="8"/>
  <c r="J36" i="8"/>
  <c r="I36" i="8"/>
  <c r="H36" i="8"/>
  <c r="G36" i="8"/>
  <c r="F36" i="8"/>
  <c r="E36" i="8"/>
  <c r="D36" i="8"/>
  <c r="J35" i="8"/>
  <c r="I35" i="8"/>
  <c r="H35" i="8"/>
  <c r="G35" i="8"/>
  <c r="F35" i="8"/>
  <c r="D35" i="8" s="1"/>
  <c r="E35" i="8"/>
  <c r="J34" i="8"/>
  <c r="I34" i="8"/>
  <c r="H34" i="8"/>
  <c r="G34" i="8"/>
  <c r="F34" i="8"/>
  <c r="D34" i="8" s="1"/>
  <c r="E34" i="8"/>
  <c r="J33" i="8"/>
  <c r="I33" i="8"/>
  <c r="H33" i="8"/>
  <c r="G33" i="8"/>
  <c r="F33" i="8"/>
  <c r="D33" i="8" s="1"/>
  <c r="E33" i="8"/>
  <c r="J32" i="8"/>
  <c r="I32" i="8"/>
  <c r="H32" i="8"/>
  <c r="G32" i="8"/>
  <c r="F32" i="8"/>
  <c r="D32" i="8" s="1"/>
  <c r="E32" i="8"/>
  <c r="D29" i="8"/>
  <c r="D24" i="8"/>
  <c r="D23" i="8"/>
  <c r="AA20" i="8"/>
  <c r="AB20" i="8" s="1"/>
  <c r="Z20" i="8"/>
  <c r="D20" i="8"/>
  <c r="F20" i="8" s="1"/>
  <c r="AA19" i="8"/>
  <c r="Z19" i="8"/>
  <c r="AB19" i="8" s="1"/>
  <c r="D19" i="8"/>
  <c r="F19" i="8" s="1"/>
  <c r="AA18" i="8"/>
  <c r="Z18" i="8"/>
  <c r="AB18" i="8" s="1"/>
  <c r="F18" i="8" s="1"/>
  <c r="D18" i="8"/>
  <c r="AA17" i="8"/>
  <c r="Z17" i="8"/>
  <c r="AB17" i="8" s="1"/>
  <c r="F17" i="8" s="1"/>
  <c r="D17" i="8"/>
  <c r="AA16" i="8"/>
  <c r="Z16" i="8"/>
  <c r="AB16" i="8" s="1"/>
  <c r="F16" i="8" s="1"/>
  <c r="D16" i="8"/>
  <c r="D22" i="8" s="1"/>
  <c r="F15" i="8"/>
  <c r="D7" i="8"/>
  <c r="B3" i="8"/>
  <c r="C155" i="7"/>
  <c r="F21" i="8" s="1"/>
  <c r="B4" i="7"/>
  <c r="D5" i="8" s="1"/>
  <c r="J42" i="6"/>
  <c r="I42" i="6"/>
  <c r="H42" i="6"/>
  <c r="G42" i="6"/>
  <c r="F42" i="6"/>
  <c r="E42" i="6"/>
  <c r="D42" i="6"/>
  <c r="J41" i="6"/>
  <c r="D41" i="6" s="1"/>
  <c r="I41" i="6"/>
  <c r="H41" i="6"/>
  <c r="G41" i="6"/>
  <c r="F41" i="6"/>
  <c r="E41" i="6"/>
  <c r="J40" i="6"/>
  <c r="I40" i="6"/>
  <c r="D40" i="6" s="1"/>
  <c r="H40" i="6"/>
  <c r="G40" i="6"/>
  <c r="F40" i="6"/>
  <c r="E40" i="6"/>
  <c r="J39" i="6"/>
  <c r="I39" i="6"/>
  <c r="H39" i="6"/>
  <c r="D39" i="6" s="1"/>
  <c r="G39" i="6"/>
  <c r="F39" i="6"/>
  <c r="E39" i="6"/>
  <c r="J38" i="6"/>
  <c r="I38" i="6"/>
  <c r="H38" i="6"/>
  <c r="G38" i="6"/>
  <c r="F38" i="6"/>
  <c r="D38" i="6" s="1"/>
  <c r="E38" i="6"/>
  <c r="J37" i="6"/>
  <c r="I37" i="6"/>
  <c r="H37" i="6"/>
  <c r="G37" i="6"/>
  <c r="F37" i="6"/>
  <c r="D37" i="6" s="1"/>
  <c r="E37" i="6"/>
  <c r="J36" i="6"/>
  <c r="I36" i="6"/>
  <c r="H36" i="6"/>
  <c r="G36" i="6"/>
  <c r="F36" i="6"/>
  <c r="D36" i="6" s="1"/>
  <c r="E36" i="6"/>
  <c r="J35" i="6"/>
  <c r="I35" i="6"/>
  <c r="H35" i="6"/>
  <c r="G35" i="6"/>
  <c r="F35" i="6"/>
  <c r="E35" i="6"/>
  <c r="D35" i="6"/>
  <c r="J34" i="6"/>
  <c r="I34" i="6"/>
  <c r="H34" i="6"/>
  <c r="G34" i="6"/>
  <c r="F34" i="6"/>
  <c r="E34" i="6"/>
  <c r="D34" i="6"/>
  <c r="J33" i="6"/>
  <c r="D33" i="6" s="1"/>
  <c r="I33" i="6"/>
  <c r="H33" i="6"/>
  <c r="G33" i="6"/>
  <c r="F33" i="6"/>
  <c r="E33" i="6"/>
  <c r="J32" i="6"/>
  <c r="I32" i="6"/>
  <c r="D32" i="6" s="1"/>
  <c r="H32" i="6"/>
  <c r="G32" i="6"/>
  <c r="F32" i="6"/>
  <c r="E32" i="6"/>
  <c r="D29" i="6"/>
  <c r="D24" i="6"/>
  <c r="D23" i="6"/>
  <c r="AA20" i="6"/>
  <c r="AB20" i="6" s="1"/>
  <c r="Z20" i="6"/>
  <c r="D20" i="6"/>
  <c r="F20" i="6" s="1"/>
  <c r="AA19" i="6"/>
  <c r="Z19" i="6"/>
  <c r="AB19" i="6" s="1"/>
  <c r="D19" i="6"/>
  <c r="F19" i="6" s="1"/>
  <c r="AA18" i="6"/>
  <c r="Z18" i="6"/>
  <c r="AB18" i="6" s="1"/>
  <c r="F18" i="6" s="1"/>
  <c r="D18" i="6"/>
  <c r="E18" i="6" s="1"/>
  <c r="AA17" i="6"/>
  <c r="Z17" i="6"/>
  <c r="AB17" i="6" s="1"/>
  <c r="F17" i="6" s="1"/>
  <c r="D17" i="6"/>
  <c r="AA16" i="6"/>
  <c r="Z16" i="6"/>
  <c r="AB16" i="6" s="1"/>
  <c r="F16" i="6" s="1"/>
  <c r="D16" i="6"/>
  <c r="D22" i="6" s="1"/>
  <c r="F15" i="6"/>
  <c r="D7" i="6"/>
  <c r="B3" i="6"/>
  <c r="C149" i="5"/>
  <c r="F21" i="6" s="1"/>
  <c r="B4" i="5"/>
  <c r="D5" i="6" s="1"/>
  <c r="J42" i="4"/>
  <c r="I42" i="4"/>
  <c r="H42" i="4"/>
  <c r="G42" i="4"/>
  <c r="F42" i="4"/>
  <c r="E42" i="4"/>
  <c r="D42" i="4"/>
  <c r="J41" i="4"/>
  <c r="D41" i="4" s="1"/>
  <c r="I41" i="4"/>
  <c r="H41" i="4"/>
  <c r="G41" i="4"/>
  <c r="F41" i="4"/>
  <c r="E41" i="4"/>
  <c r="J40" i="4"/>
  <c r="I40" i="4"/>
  <c r="D40" i="4" s="1"/>
  <c r="H40" i="4"/>
  <c r="G40" i="4"/>
  <c r="F40" i="4"/>
  <c r="E40" i="4"/>
  <c r="J39" i="4"/>
  <c r="I39" i="4"/>
  <c r="H39" i="4"/>
  <c r="D39" i="4" s="1"/>
  <c r="G39" i="4"/>
  <c r="F39" i="4"/>
  <c r="E39" i="4"/>
  <c r="J38" i="4"/>
  <c r="I38" i="4"/>
  <c r="H38" i="4"/>
  <c r="G38" i="4"/>
  <c r="F38" i="4"/>
  <c r="D38" i="4" s="1"/>
  <c r="E38" i="4"/>
  <c r="J37" i="4"/>
  <c r="I37" i="4"/>
  <c r="H37" i="4"/>
  <c r="G37" i="4"/>
  <c r="F37" i="4"/>
  <c r="D37" i="4" s="1"/>
  <c r="E37" i="4"/>
  <c r="J36" i="4"/>
  <c r="I36" i="4"/>
  <c r="H36" i="4"/>
  <c r="G36" i="4"/>
  <c r="F36" i="4"/>
  <c r="D36" i="4" s="1"/>
  <c r="E36" i="4"/>
  <c r="J35" i="4"/>
  <c r="I35" i="4"/>
  <c r="H35" i="4"/>
  <c r="G35" i="4"/>
  <c r="F35" i="4"/>
  <c r="E35" i="4"/>
  <c r="D35" i="4"/>
  <c r="J34" i="4"/>
  <c r="I34" i="4"/>
  <c r="H34" i="4"/>
  <c r="G34" i="4"/>
  <c r="F34" i="4"/>
  <c r="E34" i="4"/>
  <c r="D34" i="4"/>
  <c r="J33" i="4"/>
  <c r="D33" i="4" s="1"/>
  <c r="I33" i="4"/>
  <c r="H33" i="4"/>
  <c r="G33" i="4"/>
  <c r="F33" i="4"/>
  <c r="E33" i="4"/>
  <c r="J32" i="4"/>
  <c r="I32" i="4"/>
  <c r="D32" i="4" s="1"/>
  <c r="H32" i="4"/>
  <c r="G32" i="4"/>
  <c r="F32" i="4"/>
  <c r="E32" i="4"/>
  <c r="D29" i="4"/>
  <c r="D24" i="4"/>
  <c r="D23" i="4"/>
  <c r="AA20" i="4"/>
  <c r="AB20" i="4" s="1"/>
  <c r="Z20" i="4"/>
  <c r="D20" i="4"/>
  <c r="F20" i="4" s="1"/>
  <c r="AA19" i="4"/>
  <c r="Z19" i="4"/>
  <c r="AB19" i="4" s="1"/>
  <c r="D19" i="4"/>
  <c r="F19" i="4" s="1"/>
  <c r="AA18" i="4"/>
  <c r="Z18" i="4"/>
  <c r="AB18" i="4" s="1"/>
  <c r="F18" i="4" s="1"/>
  <c r="D18" i="4"/>
  <c r="AA17" i="4"/>
  <c r="Z17" i="4"/>
  <c r="AB17" i="4" s="1"/>
  <c r="F17" i="4" s="1"/>
  <c r="D17" i="4"/>
  <c r="AA16" i="4"/>
  <c r="Z16" i="4"/>
  <c r="AB16" i="4" s="1"/>
  <c r="F16" i="4" s="1"/>
  <c r="D16" i="4"/>
  <c r="D22" i="4" s="1"/>
  <c r="F15" i="4"/>
  <c r="D5" i="4"/>
  <c r="B3" i="4"/>
  <c r="C150" i="3"/>
  <c r="F21" i="4" s="1"/>
  <c r="B4" i="3"/>
  <c r="J42" i="2"/>
  <c r="I42" i="2"/>
  <c r="H42" i="2"/>
  <c r="G42" i="2"/>
  <c r="F42" i="2"/>
  <c r="E42" i="2"/>
  <c r="J41" i="2"/>
  <c r="I41" i="2"/>
  <c r="H41" i="2"/>
  <c r="G41" i="2"/>
  <c r="F41" i="2"/>
  <c r="E41" i="2"/>
  <c r="J40" i="2"/>
  <c r="I40" i="2"/>
  <c r="H40" i="2"/>
  <c r="G40" i="2"/>
  <c r="F40" i="2"/>
  <c r="E40" i="2"/>
  <c r="J39" i="2"/>
  <c r="I39" i="2"/>
  <c r="H39" i="2"/>
  <c r="G39" i="2"/>
  <c r="F39" i="2"/>
  <c r="E39" i="2"/>
  <c r="J38" i="2"/>
  <c r="I38" i="2"/>
  <c r="H38" i="2"/>
  <c r="G38" i="2"/>
  <c r="F38" i="2"/>
  <c r="E38" i="2"/>
  <c r="J37" i="2"/>
  <c r="I37" i="2"/>
  <c r="H37" i="2"/>
  <c r="G37" i="2"/>
  <c r="F37" i="2"/>
  <c r="E37" i="2"/>
  <c r="J36" i="2"/>
  <c r="I36" i="2"/>
  <c r="H36" i="2"/>
  <c r="G36" i="2"/>
  <c r="F36" i="2"/>
  <c r="D36" i="2" s="1"/>
  <c r="E36" i="2"/>
  <c r="J35" i="2"/>
  <c r="I35" i="2"/>
  <c r="D35" i="2" s="1"/>
  <c r="H35" i="2"/>
  <c r="G35" i="2"/>
  <c r="F35" i="2"/>
  <c r="E35" i="2"/>
  <c r="J34" i="2"/>
  <c r="I34" i="2"/>
  <c r="H34" i="2"/>
  <c r="G34" i="2"/>
  <c r="F34" i="2"/>
  <c r="E34" i="2"/>
  <c r="J33" i="2"/>
  <c r="I33" i="2"/>
  <c r="H33" i="2"/>
  <c r="G33" i="2"/>
  <c r="F33" i="2"/>
  <c r="E33" i="2"/>
  <c r="J32" i="2"/>
  <c r="I32" i="2"/>
  <c r="H32" i="2"/>
  <c r="G32" i="2"/>
  <c r="F32" i="2"/>
  <c r="E32" i="2"/>
  <c r="D29" i="2"/>
  <c r="D24" i="2"/>
  <c r="D23" i="2"/>
  <c r="AA20" i="2" a="1"/>
  <c r="AA20" i="2" s="1"/>
  <c r="Z20" i="2" a="1"/>
  <c r="Z20" i="2" s="1"/>
  <c r="AB20" i="2" s="1"/>
  <c r="D20" i="2"/>
  <c r="AA19" i="2" a="1"/>
  <c r="AA19" i="2" s="1"/>
  <c r="Z19" i="2" a="1"/>
  <c r="Z19" i="2" s="1"/>
  <c r="AB19" i="2" s="1"/>
  <c r="D19" i="2"/>
  <c r="AA18" i="2" a="1"/>
  <c r="AA18" i="2" s="1"/>
  <c r="Z18" i="2" a="1"/>
  <c r="Z18" i="2" s="1"/>
  <c r="AB18" i="2" s="1"/>
  <c r="D18" i="2"/>
  <c r="AA17" i="2" a="1"/>
  <c r="AA17" i="2" s="1"/>
  <c r="Z17" i="2" a="1"/>
  <c r="Z17" i="2" s="1"/>
  <c r="D17" i="2"/>
  <c r="AA16" i="2"/>
  <c r="Z16" i="2"/>
  <c r="D16" i="2"/>
  <c r="F15" i="2"/>
  <c r="D7" i="2"/>
  <c r="D5" i="2"/>
  <c r="B3" i="2"/>
  <c r="C185" i="1"/>
  <c r="F21" i="2" s="1"/>
  <c r="D35" i="10" l="1"/>
  <c r="D26" i="10"/>
  <c r="D34" i="10"/>
  <c r="D28" i="10"/>
  <c r="D31" i="10"/>
  <c r="D29" i="10"/>
  <c r="D32" i="10"/>
  <c r="D27" i="10"/>
  <c r="D30" i="10"/>
  <c r="D25" i="10"/>
  <c r="D33" i="10"/>
  <c r="E17" i="2"/>
  <c r="D34" i="2"/>
  <c r="D37" i="2"/>
  <c r="AB17" i="2"/>
  <c r="F20" i="2"/>
  <c r="D33" i="2"/>
  <c r="D32" i="2"/>
  <c r="D42" i="2"/>
  <c r="D41" i="2"/>
  <c r="D39" i="2"/>
  <c r="D40" i="2"/>
  <c r="D22" i="2"/>
  <c r="E16" i="2" s="1"/>
  <c r="AB16" i="2"/>
  <c r="D38" i="2"/>
  <c r="G19" i="4"/>
  <c r="F22" i="8"/>
  <c r="G19" i="8" s="1"/>
  <c r="G16" i="8"/>
  <c r="G22" i="8" s="1"/>
  <c r="E17" i="4"/>
  <c r="E16" i="4"/>
  <c r="E16" i="8"/>
  <c r="E22" i="8" s="1"/>
  <c r="E17" i="8"/>
  <c r="F18" i="2"/>
  <c r="G21" i="4"/>
  <c r="G17" i="4"/>
  <c r="G20" i="4"/>
  <c r="E17" i="6"/>
  <c r="E16" i="6"/>
  <c r="F22" i="6"/>
  <c r="G19" i="6" s="1"/>
  <c r="G16" i="6"/>
  <c r="F22" i="4"/>
  <c r="G18" i="4" s="1"/>
  <c r="G16" i="4"/>
  <c r="F19" i="2"/>
  <c r="E18" i="4"/>
  <c r="E18" i="8"/>
  <c r="F17" i="2"/>
  <c r="E18" i="2"/>
  <c r="F16" i="2"/>
  <c r="E19" i="2"/>
  <c r="E20" i="2"/>
  <c r="D18" i="10"/>
  <c r="E15" i="10" s="1"/>
  <c r="E20" i="4"/>
  <c r="E20" i="6"/>
  <c r="E20" i="8"/>
  <c r="E19" i="4"/>
  <c r="E19" i="6"/>
  <c r="E19" i="8"/>
  <c r="G17" i="6" l="1"/>
  <c r="E22" i="4"/>
  <c r="G22" i="4"/>
  <c r="G20" i="8"/>
  <c r="E16" i="10"/>
  <c r="G15" i="4"/>
  <c r="E17" i="10"/>
  <c r="G20" i="6"/>
  <c r="F22" i="2"/>
  <c r="G16" i="2" s="1"/>
  <c r="G17" i="8"/>
  <c r="G18" i="6"/>
  <c r="G18" i="8"/>
  <c r="G22" i="6"/>
  <c r="G21" i="6"/>
  <c r="G21" i="8"/>
  <c r="G15" i="6"/>
  <c r="G15" i="8"/>
  <c r="E22" i="2"/>
  <c r="E22" i="6"/>
  <c r="E18" i="10" l="1"/>
  <c r="G18" i="2"/>
  <c r="G20" i="2"/>
  <c r="G21" i="2"/>
  <c r="G15" i="2"/>
  <c r="G19" i="2"/>
  <c r="G17" i="2"/>
  <c r="G22" i="2" s="1"/>
</calcChain>
</file>

<file path=xl/sharedStrings.xml><?xml version="1.0" encoding="utf-8"?>
<sst xmlns="http://schemas.openxmlformats.org/spreadsheetml/2006/main" count="7183" uniqueCount="2660">
  <si>
    <t>PLANO DE AÇÃO NACIONAL DE CONSERVAÇÃO DE ESPÉCIES AMEAÇADAS DE EXTINÇÃO - PAN</t>
  </si>
  <si>
    <t>"Plano de Ação Nacional para a Conservação das Espécies Ameaçadas e de Importância Socioeconômica do Ecossistema Manguezal - PAN Manguezal"</t>
  </si>
  <si>
    <t>Objetivo geral do PAN</t>
  </si>
  <si>
    <t>Conservar os manguezais brasileiros, reduzindo a degradação e protegendo as espécies focais do PAN, mantendo suas áreas e usos tradicionais, a partir da integração entre as diferentes instâncias do poder público e da sociedade, incorporando os saberes acadêmicos e tradicionais.</t>
  </si>
  <si>
    <t>Data da monitoria</t>
  </si>
  <si>
    <t>26 a 28/05/2016 - Brasília</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</si>
  <si>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</si>
  <si>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</si>
  <si>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</si>
  <si>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</si>
  <si>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</si>
  <si>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</si>
  <si>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</si>
  <si>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</si>
  <si>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</si>
  <si>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</si>
  <si>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</si>
  <si>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</si>
  <si>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</si>
  <si>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</si>
  <si>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</si>
  <si>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</si>
  <si>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</si>
  <si>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</si>
  <si>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</si>
  <si>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</si>
  <si>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</si>
  <si>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</si>
  <si>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</si>
  <si>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</si>
  <si>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</si>
  <si>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</si>
  <si>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</si>
  <si>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</si>
  <si>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</si>
  <si>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</si>
  <si>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</si>
  <si>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</si>
  <si>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</si>
  <si>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</si>
  <si>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</si>
  <si>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</si>
  <si>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</si>
  <si>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</si>
  <si>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</si>
  <si>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</si>
  <si>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</si>
  <si>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</si>
  <si>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1. Contribuir para a efetividade do ordenamento territorial em áreas de manguezal e ecossistemas associados. (REGULARIZAÇÃO FUNDIÁRIA / ORDENAMENTO TERRITORIAL)</t>
  </si>
  <si>
    <t>1.1</t>
  </si>
  <si>
    <t>Ação 1.1. Fornecer subsídios aos órgãos e fóruns competentes para ordenamento territorial.</t>
  </si>
  <si>
    <t>Dossiê  consolidado entregue aos órgãos competentes</t>
  </si>
  <si>
    <t>Carlinhos (CONFREM)</t>
  </si>
  <si>
    <t>Jorge Galdino Dó (Arte e Manha/BA), Tozato (EBDA-BA)</t>
  </si>
  <si>
    <t>*Verificar com Carlinhos
Sem informações detalhadas 
Informações sendo reunidas (CCDU de Canavieiras )</t>
  </si>
  <si>
    <t>1.2</t>
  </si>
  <si>
    <t>Ação 1.2. Mapear o uso do solo e cobertura vegetal nas áreas estratégicas do PAN Manguezal, incluindo estuários, zonas de transição e áreas de expansão urbana, destacando aqueles utilizados por populações tradicionais, em escala adequada, com integração e atualização de mapeamentos já realizados.</t>
  </si>
  <si>
    <t>Mapeamento elaborado, formalizado e disponibilizado. Diagnostico da expansão urbana em área de manguezal, especialmente na baia de ilha grande e áreas adjacentes.</t>
  </si>
  <si>
    <t>Hélia del Carmen Farías Espinoza (Univali)</t>
  </si>
  <si>
    <t>Gustavo (UERJ), Bruno (ICMBio), Projeto Manguezais do Brasil. Coapro; Dauro (União dos moradores Jureia)</t>
  </si>
  <si>
    <t>x</t>
  </si>
  <si>
    <t xml:space="preserve">GEF MANGUE - Em fase de finalização. Parte da Estrategia Nacional de Monitoramento da Biodiversidade em Ecossistema manguezal </t>
  </si>
  <si>
    <t>Não foi realizada pois o material estaria disponível na base de dados do IBAMA e a articuladora está aguardando contato.
Projeto Manguezais do Brasil iria articular para conseguir o material.
Dificuldade de comunicação entre diferente atores envolvidos no PAN.</t>
  </si>
  <si>
    <t xml:space="preserve">Hélia, Dauro.    GEF MANGUE: Mapeamento de cobertura vegetal junto com CSR IBAMA. </t>
  </si>
  <si>
    <t>1. Contactar Projeto Manguezais do Brasil para obtenção dos dados;
2. Verificar se contempla PCTs nas áreas estratégicas do PAN;
3. Verficar se dados disponíveis contemplam a ação e necessidade de adequação ao objetivo da ação;
4. Ação fundamental para realização de outras ações do PAN;
5. Enviar ofício ao Projeto Manguezais do Brasil cobrando os mapeamentos cartográficos BASE e estado de atualização
5.1. Resposta até agosto de 2016;</t>
  </si>
  <si>
    <t>1.3</t>
  </si>
  <si>
    <t>Ação 1.3. Implantar projeto piloto de zoneamento da lâmina d'água, efetivar a sinalização náutica (balizamento espacial) dos limites da lâmina d'água e a inclusão deste zoneamento nas cartas náuticas.</t>
  </si>
  <si>
    <t>Propostas de zoneamento da lamina d'água Reuniões e relatórios</t>
  </si>
  <si>
    <t>Eduardo Barros (ICMBio/CR4)</t>
  </si>
  <si>
    <t>Willian Fernandes (ICMBio/CR4), João Pena (Salvaterra)</t>
  </si>
  <si>
    <t>Sem informação no G1</t>
  </si>
  <si>
    <t>1.4</t>
  </si>
  <si>
    <t>Ação 1.4. Elaborar proposta de zoneamento das áreas de fundeio junto com a comunidade pesqueira; (visando garantir as áreas tradicionais de pesca).</t>
  </si>
  <si>
    <t>proposta elaborada e encaminhada aos órgãos licenciadores</t>
  </si>
  <si>
    <t>Francisco da Rocha Guimarães Neto (CONFREM S-SE)</t>
  </si>
  <si>
    <t>Flavio Lontro (ACAPESCA)</t>
  </si>
  <si>
    <t>Iniciado processo de negociação de demarcação em 3 reservas BA (Cassurubá, Canavieiras e Corumbau - Ação prevista no GEF Mar, com recurso garantido) e Itaipú no RJ (mais avançado)</t>
  </si>
  <si>
    <t>Chico pescador</t>
  </si>
  <si>
    <t>1. Algumas reservas poderiam articular com a Marinha;
2. Elaborar protocolo para demarcação e para divulgação nas outras áreas estratégicas do PAN;
3. Articular com Fernando Repinaldo (Fernado de Noronha) resultados sobre a reunião com a Capitania dos Portos;
4. Divulgar protocolos;
5. Avaliar a possibilidade do ICMBio demandar em conjunto em todas áreas estratégicas</t>
  </si>
  <si>
    <t>1.5</t>
  </si>
  <si>
    <t>Ação 1.5. Mapear, definir e reconhecer os territórios de pesca artesanal nas áreas estratégica</t>
  </si>
  <si>
    <t>Seminários. Mapas de territórios. Documento de sistematização das informações. Ofícios aos órgãos competentes.</t>
  </si>
  <si>
    <t>fav 17</t>
  </si>
  <si>
    <t>Antônio Lezama (MMA)</t>
  </si>
  <si>
    <t>CONFREM, MPA, Sindicatos/Colônias de Pesca, Academia, ICMBio-Ucs, AUREM, IBAMA, Polícia Ambiental, Polícia Florestal, SEPAQ (Patrick), Helia (Univalli)</t>
  </si>
  <si>
    <t>1. Nove RESEX do Salgado Paraense já está concluído, mas falta divulgação;
2. RESEX Araial do Cabo aprovou o acordo de gestão;
3. RESEX Cururupu aprovou o mapeamento no Plano de Manejo</t>
  </si>
  <si>
    <t>1. Mapas e relatórios obtidos precisam ser sistematizados e enviados à coordenação do PAN;</t>
  </si>
  <si>
    <t>Chico, Kátia, Célia, Fabrício</t>
  </si>
  <si>
    <t>1. Demandar o envio dos produtos;
2. Articular com Leonardo Pacheco (MMA) a inclusão do mapeamento na possível elaboração do Plano de Manejo de 7 RESEX Marinho-Costeiras (ver com Kátia as RESEX);
3. Retomar contato com articulador para retomar engajamento no PAN pela ONG Oceana</t>
  </si>
  <si>
    <t>1.6</t>
  </si>
  <si>
    <t>Ação 1.6. Articular elaboração do zoneamento ecológico-econômico das áreas estratégicas com base em avaliações ambientais integradas (não é só pra portos) junto ao MMA.</t>
  </si>
  <si>
    <t>Zoneamento ecológico-econômico elaborado.</t>
  </si>
  <si>
    <t>Kátia Barros CNPT</t>
  </si>
  <si>
    <t>1. Dificuldade de articulação com os governos estaduais para elaboração/revisão do ZEE</t>
  </si>
  <si>
    <t>Kátia Barros</t>
  </si>
  <si>
    <t>(REVISÃO) Mapear e sistematizar instrumentos de gestão territorial da zona costeira existentes nas áreas estratégicas do PAN Manguezal (Carta SAO, ZEE, GERCO, Projeto Orla, Plano de Bacias e outros).</t>
  </si>
  <si>
    <t>Relatório com instrumentos de gestão territorial da zona costeira</t>
  </si>
  <si>
    <t>Mônica Tognella, Marcos Souza (UEPA) Salustiano (IEPA), Rose Dantas (NAVIMA).
* G2 buscar representantes do Nordeste e Sudeste</t>
  </si>
  <si>
    <t>1.7</t>
  </si>
  <si>
    <t>Ação 1.7. Sistematizar e disponibilizar a documentação (marcos legais e relatórios técnicos) existente para o ordenamento costeiro em banco de dados interativo e de fácil acesso.</t>
  </si>
  <si>
    <t>Relatório diagnóstico com a documentação existente anexada.</t>
  </si>
  <si>
    <t>Denis Domingues (Manguezais do Brasil)</t>
  </si>
  <si>
    <t>Iranildo Coutinho (ICMBio AP) OEMAS, Leila SRHU-MMA, SPU, Suzane Barbosa CGPEG-IBAMA, DIBIO, IBRJ, MPEG, IBGE, FGV, COPPE, COPAN-DIBIO, SIPAM</t>
  </si>
  <si>
    <t>1. Oficina de análise do marco regulatório do caranguejo Uçá tendo em vista sua atualização (Projeto Manguezais e CI);
2. Projeto Manguezais contratou consultoria para levantamento dos marcos legais. 3. GEF MANGUE: finalizado estudo até 2013. Agora foco em aprimoramento normativo sobre caranguejo Ucá, carcinicultura, APP</t>
  </si>
  <si>
    <t>Sistematizar e disponibilizar a documentação dos marcos legais  existente para o ordenamento costeiro em banco de dados interativo e de fácil acesso.</t>
  </si>
  <si>
    <t>*Consultar Projeto Manguezais</t>
  </si>
  <si>
    <t>1.8</t>
  </si>
  <si>
    <t>Ação 1.8. Propor estudos nas áreas do PAN Manguezal para criação das Unidades de Conservação com destaque para: RESEX do Rio São João, Resex Ibiraquera, Resex do Cabo de Santa Marta, Resex Guaraqueçaba, UC de Uso Sustentável na Baía da Babitonga, Resex Sucuriju, Resex Cabralzinho, Resex Itapetininga, Resex Tubarão, Resex Porto Rico, RESEX Carutapera, Resex Goiabal</t>
  </si>
  <si>
    <t>Estudos realizados e encaminhados aos órgãos competentes. Reunião com as comunidades para a verificação da legitimidade dos processos e interesse de continuidade.</t>
  </si>
  <si>
    <t>Maria Aparecida (CONFREM)</t>
  </si>
  <si>
    <t>João Farol, Marta Cremer, Ana (Cepsul), Kelly (APA Guaraqueçaba) Francisco (CONFREM Sul e sudeste), Iranildo Coutinho (ICMBio)</t>
  </si>
  <si>
    <t xml:space="preserve">RESEX do Rio São João (parado), Resex Ibiraquera (problema político), Resex do Cabo de Santa Marta (problema político), Resex Guaraqueçaba (parado), UC de Uso Sustentável na Baía da Babitonga (em andamento), Resex Sucuriju (em andamento), Resex Cabralzinho (?), Resex Itapetininga (falta consulta pública), Resex Tubarão (falta consulta pública, em andamento), Resex Porto Rico (falta validação de perímetro e oitivas, em andamento), RESEX Arapiranga Tromaí (era Carutapera) (em andamento), Resex Goiabal (?). GEF MANGUE: Apoio com CNPT para criação de 4 em maranhão (Itapetininga, Carutapera, bahia do Tubarão e Porto Rico) e 4 no Pará com FADESP. GEF MANGUE: previstas audiencias publicas até primeiro semestre 2017. GEF MANGUE: Apoio no Pará padra criação de 4 novas (2014). </t>
  </si>
  <si>
    <t>1. Ingerência política;
2. Dificuldade de realização dos estudos;
3. Falta de recursos financeiros e humanos (ICMBio);
4. Agendas políticas públicas contrárias as demandas para criação dessas Ucs;
5. Pressão econômica regional e local</t>
  </si>
  <si>
    <t>G1 (26/04)</t>
  </si>
  <si>
    <t xml:space="preserve">1. Elaborar relação do estágio do andamento do processo de criação de Ucs;
2. Consulta e estímulo aos articuladores locais;
3. Rever a situação das UCs com estudos concluidos e avaliar, se não estiverem, a inclusão no estudo de criação de Ucs;
4. Articular a realização de estudos integrados (especialmente Maranhão, Pará e Amapá);
5. Verificar inclusão de outros colaboradores: Maurício (IEPA)
6. 
</t>
  </si>
  <si>
    <t>T8.7</t>
  </si>
  <si>
    <t>Tarefa 8.7. Incentivar a criação de unidades de conservação marinhas no estado do Amapá.</t>
  </si>
  <si>
    <t>Realizar encontro estadual que reúna ICMBio, Oemas e comunidades tradicionais para discussão das propostas existentes e as novas propostas em andamento.</t>
  </si>
  <si>
    <t>Iranildo Coutinho (ICMBio)</t>
  </si>
  <si>
    <t xml:space="preserve">Célia informou que participou de um evento no Amapá, com mais de 300 pessoas, no auditório do SEBRAE. Resgatar mais informações com o Iranildo </t>
  </si>
  <si>
    <t xml:space="preserve">Obter mais informações com o articulador. </t>
  </si>
  <si>
    <t>1.9</t>
  </si>
  <si>
    <t>Ação 1.9. Apoiar a criação e a implementação de Ucs de uso sustentável municipais e estaduais nas áreas estratégicas do PAN Manguezal e adjacencias.</t>
  </si>
  <si>
    <t>Projeto de recomendação de criação de UC elaborado.</t>
  </si>
  <si>
    <t>Bruno Stefanis (Instituto Biota), Pedro Ervilha (INEA-RJ), Sandra (CONFREM)</t>
  </si>
  <si>
    <t>SEA-RJ. GERCO, MMA, Flávio Lontro, Cecil (DISAT), Sugestão: ONGS, Rede Pró-UC) Diegues</t>
  </si>
  <si>
    <t>Não tem informação</t>
  </si>
  <si>
    <r>
      <rPr>
        <sz val="11"/>
        <color rgb="FF000000"/>
        <rFont val="Calibri"/>
      </rPr>
      <t xml:space="preserve">Avaliar a viabilidade considerando o contexto político atual e os riscos de ser feito a recategorização. (PEC </t>
    </r>
    <r>
      <rPr>
        <sz val="10"/>
        <color rgb="FF000000"/>
        <rFont val="Calibri"/>
      </rPr>
      <t>215). 
Trabalhar paralelamente um termo de compromisso, quando couber e com consulta prévia, livre e informada das PCTs. (OIT 169 e Carta de Belo Horizonte MPF)</t>
    </r>
    <r>
      <rPr>
        <sz val="11"/>
        <color rgb="FF000000"/>
        <rFont val="Calibri"/>
      </rPr>
      <t xml:space="preserve">
</t>
    </r>
  </si>
  <si>
    <t>1.10</t>
  </si>
  <si>
    <t>Ação 1.10. Elaboração de estudos sobre revisão de limites  e/ou recategorização da RESEX Pirajubaé, ESEC Guaraqueçaba, Parque do Superagui, Reserva Biológica de Guaratiba e ESEC Carijós e a ser encaminhado a CCUC.</t>
  </si>
  <si>
    <t>Estudo sobre Ampliação e/ou recategorização da RESEX Pirajubaé, Parque Superagui, ESEC Carijós e ESEC Guaraqueçaba elaborados e encaminhados</t>
  </si>
  <si>
    <t>Gustavo Estrada (UERJ), MonicaTognella (UFES)</t>
  </si>
  <si>
    <t>Flavio Lontro (ACAPESCA) , Silvio Souza, Fabrício (Pirajubaé), Kelly (APA Guaraqueçaba), Amarildo (APA de Guaraqueçaba)</t>
  </si>
  <si>
    <t xml:space="preserve">Resex Pirajubaé - reunião de articulação com DISAT, CONFREM, CR9 e Extrativistas. Proposta de criação de GT institucional em analise na CR9. 
Confrem está em articulação com Presidente do ICMBIO, buscando compartibilizar presenção de população tradicional em UC Proteção Integral.
</t>
  </si>
  <si>
    <t>1.11</t>
  </si>
  <si>
    <t>Ação 1.11. Articular a elaboração e implementação dos Planos de Manejo das unidades de conservação costeiras existentes nas áreas estratégicas do PAN Manguezal.</t>
  </si>
  <si>
    <t>Documento com relatórios anuais com o numero de planos de manejos elaborados. Relatório anual do SIGE com o numero de ações do plano de manejo que foram executadas</t>
  </si>
  <si>
    <t>CONFREM- Celia, Alberto Catanhede, Katia Barros</t>
  </si>
  <si>
    <t>Wagner (Resex Cururupu), CONFREM, Nobre (Federação de Pescadores do Ampá), AUREM</t>
  </si>
  <si>
    <t>Verificar com articuladores. GEF MANGUE: Possivel atualização do Plano de Manejo de Mamanguape. GEF MANGUE: APA CIP e ARIE e APA Mamanguape</t>
  </si>
  <si>
    <t>1.12</t>
  </si>
  <si>
    <t>Ação 1.12. Fomentar a elaboração de planos de manejo na APA Guaraqueçaba, APA Baleia Franca e RESEX Pirajubaé, com ênfase aos anseios das comunidades tradicionais e de forma participativa.</t>
  </si>
  <si>
    <t>Planos de Manejo elaborados de forma participativa.</t>
  </si>
  <si>
    <t>Beto Taim (CONFREM)</t>
  </si>
  <si>
    <t>Kely Cottens, Fabrício Pirajubaé, Flávio, Chico, CNPT, UCS</t>
  </si>
  <si>
    <t>Plano de manejo da APA Baleia Franca em andamento, começarão as oficinas participativas setoriais (previsão final de 2017);
Pirajubaé (parado);
APA Guaraqueçaba (sem informação);</t>
  </si>
  <si>
    <t>Consultar Carlinhos CONFREM</t>
  </si>
  <si>
    <t>T S 8.10</t>
  </si>
  <si>
    <t>Tarefa S8.10. Promover gestão para inclusão da proposta de ampliação da Resex Pirajubaé no Plano de Manejo da Unidade de Conservação</t>
  </si>
  <si>
    <t>Plano de manejo contemplando proposta de ampliação da RESEX</t>
  </si>
  <si>
    <t>Daniel Cohenca (ICMBio)</t>
  </si>
  <si>
    <t>TS 8.10</t>
  </si>
  <si>
    <t>Tarefa S8.10. Fazer gestão junto a prefeitura de Florianópolis para obtenção do alvará de construção da sede da Resex Pirajubaé.</t>
  </si>
  <si>
    <t>Alvará de construção</t>
  </si>
  <si>
    <t>Fabricio Goncalves (Associação de Catadores de Berbigão)</t>
  </si>
  <si>
    <t>Tarefa S8.10. Reiterar junto as instituições competentes, incluindo Ministério Público (MP), o cumprimento dos acordos estabelecidos sobre os ranchos de pesca no entorno da Resex Pirajubaé (área do SPU na Via Expressa Sul em Florianópolis)</t>
  </si>
  <si>
    <t>Cumprimento dos acordos estabelecidos e sanções previstas</t>
  </si>
  <si>
    <t>Fabricio Goncalves (Associação Caminho do Berbigão)</t>
  </si>
  <si>
    <t>1.13</t>
  </si>
  <si>
    <t>Ação 1.13. Revisar e elaborar, quando não existir, proposta de instrumento legal estabelecendo um afastamento mínimo das áreas de manguezal para a implantação de monoculturas (eucalipto, cana, etc.)</t>
  </si>
  <si>
    <t>Proposta de instrumento legal elaborada.</t>
  </si>
  <si>
    <t>Joaquim Neto (Resex Cassurubá/ICMBio) , Rose Dantas (Navima-RN)</t>
  </si>
  <si>
    <t>Gustavo Estrada (Uerj), Monica Tognella (UFES), Silmara Erthal (ICMBio), Ministério das Cidades e turismo</t>
  </si>
  <si>
    <t>Sem informações</t>
  </si>
  <si>
    <t>Consultar articuladores</t>
  </si>
  <si>
    <t>1.14</t>
  </si>
  <si>
    <t>Ação 1.14. Avaliar o grau de vulnerabilidade das áreas prioritárias do PAN às mudanças climáticas, propondo inclusão dessas áreas nas políticas de mudanças climáticas.</t>
  </si>
  <si>
    <t>Estudos realizados</t>
  </si>
  <si>
    <t>Gustavo Calderucio Duque Estrada UERJ</t>
  </si>
  <si>
    <t>Rebentos - ESEC Carijós</t>
  </si>
  <si>
    <t>1. Há pesquisas sendo realizadas e com resultados (ES, RJ, BA, CE, PA, SC) que podem prover informações
2. Consultar Gustavo 3GEF MANGUE: Inclusaõ de um indicador especifico paramanguezais e corais no Plano Nacional de Adaptação à Mudança do Clima (PNA), vinculado com Estrategia Nacional de Monitoramento da Biodiversidade</t>
  </si>
  <si>
    <t>Dificuldade com troca de informações;
Sistematização das informações existentes</t>
  </si>
  <si>
    <t>Verificar com Gustavo e verificar continuação como articulador</t>
  </si>
  <si>
    <t>1.15</t>
  </si>
  <si>
    <t>Ação 1.15. Propor aos órgãos licenciadores a necessidade da manutenção de planícies costeiras adjacentes aos manguezais como forma de minimizar a vulnerabilidade aos impactos das mudanças climáticas.</t>
  </si>
  <si>
    <t>Relatório de encaminhamento das propostas.</t>
  </si>
  <si>
    <t>Gustavo Estrada (UERJ)</t>
  </si>
  <si>
    <t>Monica Tognella (UFES)</t>
  </si>
  <si>
    <t>Estudo de doutorado concluido em nov 2015 (Gabriela Zamprogno) com elaboração de Tabela de vulnerabilidade;
Proposta para replicar em outras áreas;
Doutorado em estudo de vulnerabilidade com floresta (PELEGRINI, 2007)</t>
  </si>
  <si>
    <t>Tese de doutorado</t>
  </si>
  <si>
    <t>Precisa sistematizar para socializar a ação</t>
  </si>
  <si>
    <t>Mônica</t>
  </si>
  <si>
    <t>Consultar Gustavo</t>
  </si>
  <si>
    <t>1.16</t>
  </si>
  <si>
    <t>Ação 1.16. Propor e implementar ações junto ao SPU e MPF visando a delimitação da LPM(linha de preamar média) e demarcação dos terrenos de marinha</t>
  </si>
  <si>
    <t>Ações propostas e encaminhadas ao SPU e MPF (Reuniões, ofícios, etc.). Cartografia elaborada referente aos terrenos de marinha.</t>
  </si>
  <si>
    <t>Sergio Freitas (Resex Baía do Iguape/ICMBio)</t>
  </si>
  <si>
    <t>Ronaldo Oliveira (Resex Corumbau/ICMBio) *indicação, Rosa Martins (Terramar)</t>
  </si>
  <si>
    <t>Verificar com articulador</t>
  </si>
  <si>
    <t>1.17</t>
  </si>
  <si>
    <r>
      <rPr>
        <sz val="11"/>
        <color theme="1"/>
        <rFont val="Calibri"/>
      </rPr>
      <t>Ação 1.17. Subsidiar política de consolidação territorial no manguezal e áreas adjacentes</t>
    </r>
    <r>
      <rPr>
        <sz val="11"/>
        <color rgb="FF808000"/>
        <rFont val="Calibri"/>
      </rPr>
      <t xml:space="preserve">. </t>
    </r>
  </si>
  <si>
    <t>Certidões, memoriais descritivos, plantas de detalhes e de situações, levantamento da cadeia dominial, ofícios, Termos de Ajustes de Conduta.</t>
  </si>
  <si>
    <t>Eduardo Marques (ICMBio)</t>
  </si>
  <si>
    <t>Maria Máxima Pires, SPU, INCRA, Institutos Estaduais de Regularização Fundiária, População Tradicional, ONG, Sociedade Civil Organizada.</t>
  </si>
  <si>
    <t>Verificar com articulador e Projeto Manguezais do Brasil</t>
  </si>
  <si>
    <t>1.18</t>
  </si>
  <si>
    <t>Ação 1.18. Elaborar estudos sobre populações tradicionais em UC de Proteção Integral nas áreas estratégicas do PAN visando a possível recategorização das mesmas ou desafetação.</t>
  </si>
  <si>
    <t>Kelly Cottens (APA Guaraqueçaba)</t>
  </si>
  <si>
    <t>Amarildo Alves (APA Guaraqueçaba) Francisco da Rocha Guimarães Neto (CONFREM) Marcos Souza (AMAR) Flávio Lontro (APA Guapimirim) Bruno Gueiros (APA Cairuçu) Maurício Pompeu (MMA) Fernando Souza (UEPA-RJ) Gilberto Ribas (Associação de Pescadores do Rio Ratones) Fabrício Gonçalves (Associação Caminhos do Berbigão)</t>
  </si>
  <si>
    <t>Confrem está em articulação com Presidente do ICMBIO, buscando compartibilizar presenção de população tradicional em UC Proteção Integral.</t>
  </si>
  <si>
    <t>2. Contribuir para o fortalecimento da participação social e integração entre órgãos governamentais por meio de políticas públicas nas áreas estratégicas do PAN Manguezal.</t>
  </si>
  <si>
    <t>2.1</t>
  </si>
  <si>
    <t>Ação 2.1. Criar e implementar uma rede interinstitucional nacional de informação e mobilização sobre o licenciamento de empreendimentos que afetem as espécies foco do PAN Manguezal</t>
  </si>
  <si>
    <t>Rede criada e implementada</t>
  </si>
  <si>
    <t>Fabricio Gandini (Maramar), Sandra (CONFREM), Francisco (Delta do Parnaiba)</t>
  </si>
  <si>
    <t>Monica Serrão e Mariana de Sá Viana (CGPEG-DILIC-IBAMA), COPAH-Dilic-IBAMA e Isabel Cavalcante Waga - MPF, Elio (CPP)</t>
  </si>
  <si>
    <t>1. Sendo desenvolvida de forma pontual em alguns locais, especialmente no Pará, São Paulo, Espirito Santo, Zona Rural de São Luis, Arraial do Cabo, Campo dos Goitacazes, Rio de Janeiro (Itaipú, Parati, Mangaratiba, APA Guapimirim), SC (Pirajubaé)
2. Programa APEA do IBAMA(condicionantes juntos as comunidades no âmbito do pré-sal)
3. Reuniões promovidas pela CONFREM e CGPEG-IBAMA para capacitação de lideranças sobre as etapas de licenciamento em especial da margem equatorial e divulgar empreendimentos que estão previstos nessa região;</t>
  </si>
  <si>
    <t>G1 (27/04)</t>
  </si>
  <si>
    <t>1. Necessidade de compartilhamento de atividades e aprendizados com o articulador;
2. Integração do andamento das ações com o grupo</t>
  </si>
  <si>
    <t>TS1.2</t>
  </si>
  <si>
    <t>Tarefa S1.2. Mobilizar grupos interessados na conservação dos manguezais para participação nos processos de elaboração, acompanhamento, monitoramento dos planos diretores municipais, GERCO, processos de licenciamento e outros com potencial de impacto.</t>
  </si>
  <si>
    <t>Eventos de mobilização</t>
  </si>
  <si>
    <t>Marta Cremer (UNIVILLE) - Baia da Babitonga</t>
  </si>
  <si>
    <t>Baia Sul e Norte de Florianópolis - Silvio Souza (ICMBio), Complexo Lagunar de Imaruí - Santo Antônio - APA da Baleia Franca (ICMBio), Coordenações Regionais do ICMBio (CR8 e CR9), Mosaico Lagamar - Guaraqueçaba.</t>
  </si>
  <si>
    <t xml:space="preserve">Grupo Babitonga Ativa desenvolveu diversas atividades 
</t>
  </si>
  <si>
    <t>Consultar articuladora para complementar informações</t>
  </si>
  <si>
    <t>Tarefa S1.2. Propor aos órgãos responsáveis pelo licenciamento ambiental que os estudos avaliem os impactos dos empreendimentos nas espécies alvo e áreas estratégicas do PAN e prevejam ações  para a sua conservação.</t>
  </si>
  <si>
    <t>Termos de referências elaborados. Ofícios.</t>
  </si>
  <si>
    <t>Suzane Guedes (CGPEG-IBAMA)</t>
  </si>
  <si>
    <t xml:space="preserve">GEF MANGUE: inicio de construção de condicionantes para licemnciamento de emprendimentos de carcinicultura em UC federais  </t>
  </si>
  <si>
    <t>Tarefa S1.2. Cobrar para que o órgão licenciador dê retorno formal e considere os pareceres expedidos pelas UCs e demais instituições.</t>
  </si>
  <si>
    <t>Pareceres considerados e respondidos. E, audiências públicas em datas e horários viáveis para a participação da sociedade civil, agendados por meio de consulta anterior a sociedade.</t>
  </si>
  <si>
    <t>Maria Izabel Soares Gomes da Silva IBAMA</t>
  </si>
  <si>
    <t>Tarefa S1.2. Diagnóstico com espacialização das áreas averbadas em processo de licenciamento com indicação de possíveis áreas de sobreposição de averbação.</t>
  </si>
  <si>
    <t>Diagnóstico com espacialização das áreas averbadas e centralização de informações com indicação de possíveis áreas de sobreposição de averbação . Mapeamento realizado e disponível.</t>
  </si>
  <si>
    <t>2.2</t>
  </si>
  <si>
    <t>Ação 2.2. Promover fóruns de discussão sobre a recategorização ou redefinição de limites de UCs de proteção integral e outras áreas protegidas em áreas de manguezal  visando o uso e permanência das comunidades tradicionais nos territórios originais.</t>
  </si>
  <si>
    <t>Propostas de recategorização, relatórios, atas dos fóruns realizados</t>
  </si>
  <si>
    <t>Dauro Prado (União dos Moradores da Jureia)</t>
  </si>
  <si>
    <t>1. Dois encontros locais  (PR e SP) promovido pelo GT PCTs e apoio de Dauro Marcos do Prado, Adriana Sousa Lima, Juliana Greco, participando a CONFREM e União dos moradores da Juréia e parceiros do Mosaico Lagamar, CNPT e ICMBio, DPU e MPF.</t>
  </si>
  <si>
    <t xml:space="preserve">Moções produzidas e encaminhadas aos órgãos competentes
</t>
  </si>
  <si>
    <t>Dificuldade de articulação;
Elaboração da proposta ainda precisa ser construida embora a discussão sobre a problemática esteja avançando.</t>
  </si>
  <si>
    <t>Dauro</t>
  </si>
  <si>
    <t>Aprimorar discussão sobre recategorização;
Mobilizar parceiros sobre ação</t>
  </si>
  <si>
    <t>2.3</t>
  </si>
  <si>
    <t>Ação 2.3. Articular o fortalecimento e fomento de projetos de Cooperativas e Associações de extrativistas para agregar valor às cadeias produtivas.</t>
  </si>
  <si>
    <t>Cooperativa ativa</t>
  </si>
  <si>
    <t>Cecil Barros (Coordenador Coprod/ICMbio)</t>
  </si>
  <si>
    <t>Sergio Matos (MPA), Flávio Lontro (ACAPESCA), Fernando Souza (UEPA-RJ)</t>
  </si>
  <si>
    <t>1. Participação da CONFREM no projeto Pesca Mais sustentável (CI) onde visam obter selo internacional de pesca sustentável com Caranguejo-Uçá visando agregação de valor ao produto;
2. Participação do Flávio, Cida e Adriana de Sousa Lima na CENATER (conferencia internacional de assistência técnica rural) temática de meio ambiente e PCTs;
3. Projeto Manguezais do Brasil (Salgado Paraense e delta do Parnaiba);
4. Intercâmbio dos extrativistas de Canavieiras com SAlgado Paraense promovido pela CONFREM visando tecnologia social (transporte e armazenamento de caranguejo e pesca do canraguejo com laço);
5. Oficina de mulheres empreendedoras das 12 RESEX marinhas do litoral paraense.</t>
  </si>
  <si>
    <t>Consutar Cecil sobre o andamento da ação.
Rever o articulador uma vez que não está mais na COPROD</t>
  </si>
  <si>
    <t>(REVISÃO) Ação 2.3. Articular o fortalecimento das associações de extrativistas para agregar valor a cadeia produtiva, visando o fortalecimento e desenvolvimento de cooperativas.</t>
  </si>
  <si>
    <t>(REVISÃO)Associações fortalecidas na cadeia produtiva e cooperativas ativas fortalecidas e novas criadas. Lista de presença e atas de reunião, Relatórios, nota do produtor.</t>
  </si>
  <si>
    <t>12\2017</t>
  </si>
  <si>
    <t>Flávio Lontro (CONFREM)</t>
  </si>
  <si>
    <t>Incluir Chico Pescador (CONFREM), Zé Carlos (CONFREM-MA), João da Mata (ICMBIO)</t>
  </si>
  <si>
    <t>T</t>
  </si>
  <si>
    <t>Tarefa da Ação 2.3. Cobrar  infraestrutura adequada ao funcionamento das cadeias produtivas (energia convencional e alternativa, fabricas de gelo, despolpadeira, água) e capacitar moradores locais</t>
  </si>
  <si>
    <t>estruturas implantadas e capacitações realizadas</t>
  </si>
  <si>
    <t>MPA- IVAN, UFPA, CGPEG/IBAMA, MDA, ELETRONORTE , CONFREM (Cada regional)</t>
  </si>
  <si>
    <t>Tarefa da Ação 2.3. Realizar estudos para caracterização e viabilidade de mercado das cadeias produtivas da pesca artesanal das espécies de importância socioeconômica alvo do PAN.</t>
  </si>
  <si>
    <t>Relatórios e  levantamentos concluidos</t>
  </si>
  <si>
    <t>Suzane Guedes CGPEG/IBAMA, Museu goeldi-Lourdes furtado, maria luiza videira, PPGRAP/ UEMA- Raimunda fortes, Zafira Almeida (UEMA), Maurício Abdon (IEPA)</t>
  </si>
  <si>
    <t>GEF MANGUE: Plano de Manejo do Caranguejo Uçá no Delta do Parnaiba. GEF MANGUE: Finalização prevista para Julho 2016. Teste / implementação até 1º semestre 2017</t>
  </si>
  <si>
    <t>Tarefa da Ação 2.3. Realizar projetos de capacitação profissional e geração de renda, como beneficiamento do pescado, agregação de valor aos produtos, no contexto dos conselhos gestores das UC do PAN.</t>
  </si>
  <si>
    <t>Eventos de capacitação realizados</t>
  </si>
  <si>
    <t>Rafael Xavier- AMOANCA Fabricio Gonçalves (ACB) - SC, Dauro Prado(UMJ) - SP, Amarildo das Neves Alves (MOPEAR) -PR, Marcos Luiz de Souza (AMAR Mangaratiba), Marcelo Derzi (CNPT)</t>
  </si>
  <si>
    <t>2.4</t>
  </si>
  <si>
    <t>Ação 2.4. Criar e fortalecer espaços de negociação para mitigar os conflitos na pesca nas áreas estratégicas do PAN.</t>
  </si>
  <si>
    <t>Fóruns de negociação criados; Acordos de pesca estabelecidos</t>
  </si>
  <si>
    <t>Lourdes Souza (Colônia de Pescadores Z4 São Caetano) -</t>
  </si>
  <si>
    <t>Ivan (MPA), AUREM, Antônio (MMA), Sindicatos de Pesca, CAPAM, Célia (CONFREM), Luis Mauricio (Abdon-IEPA), Secretarias de Pesca Municipais, Secretarias de Meio Ambiente, Edna Maria (Associação de Meio Ambiente do Paço de Lumiar/MA)</t>
  </si>
  <si>
    <t xml:space="preserve">1. Assentos nos conselhos das RESEX do salgado paraense;
2. Debate sobre rede apoitada no âmbito dos conselhos das RESEX do salgado paraense;
3. Discussão sobre o ordenamento dos petrechos (currais, rede poitada, fuzaca e pesca do caranguejo e ostra) nas comunidades do salgado;
3. Articulação da CONFREM Pará e CR4 para implementação do ARPA nas RESEX Recém criadas e monitoramento e gestão de conflitos de pesca no rio Mocajuba. 
4. Mobilização para criação dos conselhos;
5. Gestão compartilhada entre as RESEX do salgado;
6. Discussão do cerco na ESEC Guaraqueçaba
</t>
  </si>
  <si>
    <t>Magnitude do tema</t>
  </si>
  <si>
    <t>Celia, Lourdes e Carol Alvite</t>
  </si>
  <si>
    <t>Consulta aos demais colaboradores</t>
  </si>
  <si>
    <t>2.5</t>
  </si>
  <si>
    <t>Ação 2.5. Criar e/ou aprimorar fóruns locais de gestão da pesca nas áreas estratégicas do PAN.</t>
  </si>
  <si>
    <t>Fóruns instalados e em funcionamento.</t>
  </si>
  <si>
    <t>Ivan Furtado (MPA),</t>
  </si>
  <si>
    <t>Amarildo Alves (APA Guaraqueçaba) Francisco da Rocha Guimarães Neto(CONFREM) Marcos Souza (AMAR) Flávio Lontro (APA Guapimirim) Fernando Souza (UEPA-RJ) Gilberto Ribas (ESEC Carijós) Fabrício Gonçalves (Resex Pirajubaé) Kátia (CNPT), Fabio Sousa (Sucuriju), Francisco Rodrigues (Desta Parnaiba)</t>
  </si>
  <si>
    <t xml:space="preserve">1. Fóruns no salgado paraense durante a elaboração dos acordos de gestão - GGI (grupo de gestão integrada). Discussão por bacia hidrográfica;
2. Conferencia da Bacia do Rio Marapanin envolvendo vários municípios e discutindo ordenamento da pesca com participação de delegados das RESEX;
3.Discussão sobre formação de grupo para recuperação da nascente do rio das pedras na RESEX Mãe Grande;
4. Reunião preparatória para estadual da CONFREM envolvendo discussão sobre ordenamento pesqueiro de várias áreas do RJ;
5. </t>
  </si>
  <si>
    <t>Acordo de gestão aprovado no conselho deliberativo da RESEX arraial do cabo</t>
  </si>
  <si>
    <t>1. Necessidade que os planos de utilização e acordos de gestão tenham de respaldo jurídico. 
Avançar na discusão com ICMBio para esses instrumentos de gestão sejam incorporados nas etapas de elaboração do plano de manejo;
2. Consultar colaboradores e rever articulador</t>
  </si>
  <si>
    <t>Chico Pescador (CONFREM-RJ)</t>
  </si>
  <si>
    <t>Inserir as AUREMs como colaborades. Retirar Katia (CNPT).</t>
  </si>
  <si>
    <t>2.6</t>
  </si>
  <si>
    <t>Ação 2.6. Articular a elaboracao e implantacao de um programa nacional de educação ambiental com a participação de comunidades tradicionais para populações residentes em regiões de manguezais,  integrando as diferentes temáticas do PAN.</t>
  </si>
  <si>
    <t>Programa nacional de educação ambiental elaborado e implantado. Decreto de criação do dia nacional de limpeza dos Manguezais. Realização de eventos. Material de divulgação</t>
  </si>
  <si>
    <t>Karina Dino (coedu/ICMbio)</t>
  </si>
  <si>
    <t>RECID (João Pena), Fase, MPA, Antonio Silva, MEC, Cristiane Menezes (UNIFAP), Salustiano (IEPA), Alvaro Rocha, Ana Maria (CEPSUL), Fabrício (Instituto Maramar), Marta Cremer (UNIVILE) Francinalda Rocha (Comissao Ilha Ativa -CIA), Bruno Stefanis (Instituto Biota-AL), Iberê Sassi (instituto Goiamum-ES), Dó Galdino (Resex Cassurubá-BA), Antonio Marcos (Fundacao Vovó do Mangue-BA), Rose Dantas (NAVIMA-RN), CNPT (Kátia Barros), Rosa Martins (Instituto Terramar-CE), Rafael Xavier (AMOAMCA - Cananéia)</t>
  </si>
  <si>
    <t xml:space="preserve">1. Em andamento a elaboração do Guia para Gestor ;
2. Acao nao iniciada por descontinuidade da coordenacao provocada por mudancas institucionais;. 3 GEF MANGUE: Programa jovens Protagonistas, com COEDU/DISAT/ICAMBIO  GEF MANGUE:Já realizado em Soure e em São João da Ponta (10 modulos cada um,). Em fase de replica, e em fase de negociação com UNESCO e RARE para replica em outros projetos. Elaboração de cartilhas metodologicas 
</t>
  </si>
  <si>
    <t>Falta de articulacao do PAN</t>
  </si>
  <si>
    <t>Karina, Celia</t>
  </si>
  <si>
    <t>2.7</t>
  </si>
  <si>
    <t>Ação 2.7. Estimular, assegurar e fomentar a participação dos povos e comunidades tradicionais que vivem em áreas de manguezais nos conselhos estaduais e municipais de meio ambiente das áreas de manguezais e fóruns de ordenamento territorial.</t>
  </si>
  <si>
    <t>Documento que exista a garantia de assento dos PCTs nesses conselhos e fóruns Campanhas. Materiais informativos. Capacitação. Relatórios de seminários e intercâmbios</t>
  </si>
  <si>
    <t>Beto Taim - CONFREM, Bruno Stefanis (Biota)</t>
  </si>
  <si>
    <t>Helia Farias - Univali - Rosa Martins (Instituto Terramar-BA), Marcos (CPP-BA) *indicação, Francinalda Rocha (CIA-PI)</t>
  </si>
  <si>
    <t>1. UNIVALI encaminhou proposta de convênio com o ICMBIo para implementação da capacitação das comunidades nas áreas estratégicas do PAN.
2. Hélia e Katia vão se reunir com o jurídico do ICMBio para fechar o convênio;
GEF MANGUE: Programa jovens Protagonistas, com COEDU/DISAT/ICAMBIO</t>
  </si>
  <si>
    <t xml:space="preserve">Morosidade do ICMBio em relação à análise do convênio entre UNIVALI e ICMBio;
</t>
  </si>
  <si>
    <t>G1 (27\04)</t>
  </si>
  <si>
    <t>1. Consultar articulador da ação;
2. Dar ciencia e oficiar o MP para recomendar que os conselhos municipais e estaduais possibilitem assentos para as comunidades locais e que se criem conselhos onde não existam;
3. Buscar atos legais para subsidiar a estratégia de inclusão dos PCTs nos conselhos;
4. Mobilizar, divulgar e sensibilizar as comunidades para participação nos conselhos;
5. Realizar levantamento de quais municípios nas áreas estratégicas do PAN possuem conselho</t>
  </si>
  <si>
    <t>2.8</t>
  </si>
  <si>
    <t>Ação 2.8. Articular junto aos órgãos competentes melhorias de infraestrutura, recursos humanos e financeiros, e ampliação das operações de fiscalização nas áreas estratégicas do PAN.</t>
  </si>
  <si>
    <t>Carta de recomendação entregue pessoalmente aos presidentes do ICMBIO/IBAMA. Oficios, protocolos entregues aos órgãos competentes.</t>
  </si>
  <si>
    <t>Célia (CONFREM)</t>
  </si>
  <si>
    <t>Conselho deliberativo das RESEX, Associações Comunitárias</t>
  </si>
  <si>
    <t xml:space="preserve">1. No Salgado paraense tem sido feito no âmbito dos conselhos deliberativos;
</t>
  </si>
  <si>
    <t>Verificar a data de término da ação na planilha;
Dificuldade de comunicação no PAN</t>
  </si>
  <si>
    <t>Incluir Chico Pescador e Hélia</t>
  </si>
  <si>
    <t>2.9</t>
  </si>
  <si>
    <t>Ação 2.9. Articular junto aos órgãos competentes o incentivo aos produtores rurais para a implantação de técnicas de agroecologia e produção orgânica nas áreas estratégicas do PAN</t>
  </si>
  <si>
    <t>Atas de reunião, oficios encaminhados.</t>
  </si>
  <si>
    <t>Leandro Inakake  (Comissão Ilha Ativa - Piauí-  CIA)</t>
  </si>
  <si>
    <t>Embrapa, Incra, MAPA, MMA, Emater, EBDA, SEAGRI, Rede tucum</t>
  </si>
  <si>
    <t>Falta de comunicao</t>
  </si>
  <si>
    <t>Mudança de articulador que está fora do país;
Consultar Marcelo Apel</t>
  </si>
  <si>
    <t>Incluir Karina CNPT</t>
  </si>
  <si>
    <t>2.10</t>
  </si>
  <si>
    <t>Ação 2.10. Incentivar a criação e fortalecimento de Comitês de Bacias Hidrográficas.</t>
  </si>
  <si>
    <t>Comitês de Bacia implantados e atuantes em todas as áreas estratégicas do PAN</t>
  </si>
  <si>
    <t>Rose Dantas (NAVIMA), Fabrício Gandini (MARAMAR), Benedito (SEMA-MA)</t>
  </si>
  <si>
    <t>Oemas, Fórum Nacional dos Comitês de Bacias Hidrográficas, Agência Nacional das Águas, MMA; Sociedade civil, Comitês de Bacias existentes, Fórum Nacional da Sociedade Civil dos CBHs (CNRH) - (Nome dos colaboradores?)</t>
  </si>
  <si>
    <t xml:space="preserve">1. União dos Comitês costeiros no litoral de SP - Vertente litorânea;
2. Proposta para realização de 3 eventos para compilar as demandas costeiras no âmbito dos CBH SP
3. GEF MANGUE: Ativação da camara Tecnica de Recursos Hidricos em APA e ARIE MamanguapeGEF: Camara ativada. Estudo de recursos hidricos finalizado. Equipamentos (sondas) adquiridos e doados a APA,, termos de reciprocidade com varios atores em fase de revisão para implememtação de protocolos de monitoramentos continuos </t>
  </si>
  <si>
    <t>Conselho nacional de recursos hidricos e ANA sem articulação;
Falta de animação do GAT desmotivou os articuladores para realização das atividades propostas</t>
  </si>
  <si>
    <t>Fabrício</t>
  </si>
  <si>
    <t>Consultar articuladora da ação;
Mapear os CBHs nas áreas estratégicas do PAN;
Consultar observatório das águas WWF Brasil que está articulando diagnósticos sobre o grau de implementação do Plano nacional de recursos hídricos;</t>
  </si>
  <si>
    <t>Incluir Hélia (UNIVALI)</t>
  </si>
  <si>
    <t>2.11</t>
  </si>
  <si>
    <t>Ação 2.11. Acompanhar, junto ao MPF, o cumprimento dos planos de emergência e contingência dos portos, em conformidade com os processos de licenciamento ambiental</t>
  </si>
  <si>
    <t>Relatório de acompanhamento das ações do MPF</t>
  </si>
  <si>
    <t>Rose Dantas (NAVIMA), Fabricio Gandini (Maramar)</t>
  </si>
  <si>
    <t>MPF, IBAMA</t>
  </si>
  <si>
    <t>Ação não andou, mas falta consultar outros colaboradores</t>
  </si>
  <si>
    <t>Falta de animação do GAT desmotivou os articuladores para realização das atividades propostas</t>
  </si>
  <si>
    <t>Consultar Rose, Susane-IBAMA e Mônica Serrão</t>
  </si>
  <si>
    <t>2.12</t>
  </si>
  <si>
    <t>Ação 2.12. Criar fórum dos povos e comunidades tradicionais para levantar e acompanhar os empreendimentos  com potencial de impacto negativo ao ecossistema manguezal e espécies alvo ao longo das áreas estratégicas do PAN na Costa Norte.</t>
  </si>
  <si>
    <t>Regimento interno elaborado. Atas de reuniões.</t>
  </si>
  <si>
    <t>Kátia Barros (CNPT/ICMBio)</t>
  </si>
  <si>
    <t>Universidade, OEMA, ICMBio, ONG, Sociedade Civil Organizada,  População Tradicional, Colonias de Pescadores, Sindicatos, Federações de Pesca, COMFREM, AUREM, Vergara (ICMBio) Elio Sousa (CPP-RN)</t>
  </si>
  <si>
    <t>Ação não andou, mas falta consultar articulador;
Observar o registro na ação dos fóruns sobre empreendimentos que ocorreram no Pará</t>
  </si>
  <si>
    <t>Ação de grande importância de merece direcionamento de esforços para sua realização;
Aproximar com a experiência da comissão estadual de PCT da Bahia</t>
  </si>
  <si>
    <t>2.13</t>
  </si>
  <si>
    <t>Ação 2.13. Promover debates propositivos temáticos da composição do ecossistema do manguezal (apicuns, restinga).</t>
  </si>
  <si>
    <t>Elaboração de documentos técnicos, moções, cartas para incidir no código florestal (capitulo que trata dos manguezais e apicuns).</t>
  </si>
  <si>
    <t>Celia Favacho (confrem), Elio Sousa (CPP- RN), Maria Aparecida (COnfrem - Sul)</t>
  </si>
  <si>
    <t>ICMBio</t>
  </si>
  <si>
    <t>Buscar informações Chico (Delta)</t>
  </si>
  <si>
    <t>2.14</t>
  </si>
  <si>
    <t>Ação 2.14. Articular iniciativa para garantir a prevenção e mitigação de danos ambientais causados pelos parques eólicos nas áreas estratégicas do PAN.</t>
  </si>
  <si>
    <t>Ação civil proposta e encaminhada.</t>
  </si>
  <si>
    <t>Elio Sousa (CPP- RN), Fabio Vieira (PCT - Sucuriju AP)</t>
  </si>
  <si>
    <t>Rosinha (terramar), Alberto (Confrem), Francisco (Delta do Parnaiba)</t>
  </si>
  <si>
    <t>Consultar articuladores;
Rever tempo da ação</t>
  </si>
  <si>
    <t>2.15</t>
  </si>
  <si>
    <t>Ação 2.15. Promover debates propositivos temáticos sobre a implantação de parques eólicos nas áreas estratégicas do PAN Manguezal, a fim de avaliar as diferentes realidades.</t>
  </si>
  <si>
    <t>documentos técnicos a fim de orientar o licenciamento destas atividades elaborado.</t>
  </si>
  <si>
    <t>Elio Sousa (CPP- RN), Francisco  Rodrigues (Delta Parnaiba), Fabio Vieira (Sucuriju - AP)</t>
  </si>
  <si>
    <t>Icmbio, CONFREM, Rede Manguemar Brasil, MPP,</t>
  </si>
  <si>
    <t>Consuldar Fábio e Chico (Delta)</t>
  </si>
  <si>
    <t>3. Adequar a legislação de acordo com as especificidades regionais para a implementação do ordenamento da pesca e aquicultura, nas áreas do PAN levando em consideração a participação dos povos e comunidades tradicionais.</t>
  </si>
  <si>
    <t>3.1</t>
  </si>
  <si>
    <t>Ação 3.1. Articular a elaboração e execução de planos de proteção para as áreas estratégicas do PAN Manguezal integrando às ações do Plano Nacional de Combate à Pesca Ilegal e os órgãos fiscalizadores (ICMBIO, IBAMA, Polícia Federal, MPA, Marinha, Polícia Militar/Ambiental), contemplando também a otimização dos meios institucionais para atender as demandas do PAN Manguezal</t>
  </si>
  <si>
    <t>Plano de proteção elaborado e executado</t>
  </si>
  <si>
    <t>Katia Barros (CNPT/ICMBio)</t>
  </si>
  <si>
    <t>Sergio Mattos (MPA), IBAMA, Polícia Federal, Marinha, Polícia Militar/Ambiental, Silvio (ICMBio)</t>
  </si>
  <si>
    <t>Consultar articulador;
Rever texto da ação e avaliarpertinencia no objetivo 3</t>
  </si>
  <si>
    <t>3.2</t>
  </si>
  <si>
    <t>Ação 3.2. Compilar e Realizar estudos de biologia reprodutiva das espécies de importância socioeconômica alvo do PAN Manguezal.</t>
  </si>
  <si>
    <t>Relatórios e publicações.</t>
  </si>
  <si>
    <t>José Amorim (UFBA)</t>
  </si>
  <si>
    <t>Tommaso (UFPA), Waldemar (Z25 Alagoas), Simore Rabelo Cunha (UFPE)</t>
  </si>
  <si>
    <t>consultar articulador</t>
  </si>
  <si>
    <t>3.3</t>
  </si>
  <si>
    <t>Ação 3.3. Propor a criação e/ou adequação da legislação vigente para a proteção das espécies de importância socioeconômica alvo do PAN,  de acordo com os estudos de biologia reprodutiva (ação NE 4.1) e com os conhecimentos tradicionais.</t>
  </si>
  <si>
    <t>Legislações publicadas.</t>
  </si>
  <si>
    <t>Iberê Sassi (Instituto Goiamum), Tommaso (UFPA)</t>
  </si>
  <si>
    <t>Iniciativa da cadeia produtiva do caranguejo uçá (projeto manguezais do Brasil)
Pescada amarela RESEX Cururupu (consultar Katia).G EF MANGUE: dCiclo de oficinas em toda costa para diagnostico e aprimoramento do marco normativo do Caranguejo (apetrechos, transporte, periodos de defenso, segurança no trabalho) . GEF MANGUE: Até Julho 2016, para depois avaliar ações de incidencia politica</t>
  </si>
  <si>
    <t>Mateo</t>
  </si>
  <si>
    <t>Consultar articulador e Katia</t>
  </si>
  <si>
    <t>3.4</t>
  </si>
  <si>
    <r>
      <rPr>
        <sz val="11"/>
        <color theme="1"/>
        <rFont val="Calibri"/>
      </rPr>
      <t xml:space="preserve">Ação 3.4. Elaborar estudos de alternativas para a substituição ou adequação das artes de pesca predatória com redinha (para captura do caranguejo alvo do PAN e arrasto (de camarões alvo do PAN  nas áreas de manguezal </t>
    </r>
    <r>
      <rPr>
        <sz val="11"/>
        <color rgb="FFFF0000"/>
        <rFont val="Calibri"/>
      </rPr>
      <t xml:space="preserve"> </t>
    </r>
    <r>
      <rPr>
        <sz val="11"/>
        <color theme="1"/>
        <rFont val="Calibri"/>
      </rPr>
      <t>e estuários</t>
    </r>
  </si>
  <si>
    <t>Estudo realizado</t>
  </si>
  <si>
    <t>Iberê (Insituto Goiamum), Daniela (SEMA-PA)</t>
  </si>
  <si>
    <t>Joaquim Neto (Resex Cassurubá/ICMBio), Monica Tognella (UFES), CEPNOR, CEPNE, CEPSUL, Amarildo Alves (Apa Guaraqueçaba)</t>
  </si>
  <si>
    <t>Ação 3.4. Sistematizar e/ou realizar estudos de alternativas para adequação e/ou substituição das artes de pesca predatória, considerando as especificidades regionais (Caranguejos e camarões alvos do PAN), e consequente subsidios para revisão do marco regulatório.</t>
  </si>
  <si>
    <t>Estudos elaborados, propostas de alternativas de captura elaboradas e subsídios para revisão do marco regulatório encaminhados aos órgãos competentes.</t>
  </si>
  <si>
    <t>3.5</t>
  </si>
  <si>
    <t>Ação 3.5. Estimular e apoiar a criação dos acordos de pesca nas áreas estratégicas do PAN Manguezal.</t>
  </si>
  <si>
    <t>Acordos de pesca regulamentados e implementados</t>
  </si>
  <si>
    <t>Joaquim Neto (Resex Cassurubá/ICMBio)</t>
  </si>
  <si>
    <t>Iberê Sassi (Instituto Goiamum), Waldemar (Z25-AL), Silmara Erthal (APA Delta do Parnaíba/ICMBio), Fabio Sousa (Sucuriju-AP), Francisco Rodrigues Idelta Parnaiba- MA)</t>
  </si>
  <si>
    <t>GEF MANGUE: Acordos de gestão do Litoral Paraense (em andamento - 12 RESEX)</t>
  </si>
  <si>
    <t>3.6</t>
  </si>
  <si>
    <t>Ação 3.6. Monitorar de forma participativa o período das andadas reprodutivas das espécies de caranguejos alvo do PAN Manguezal.</t>
  </si>
  <si>
    <t>Calendário contendo as previsões de andada para todo o Brasil.</t>
  </si>
  <si>
    <t>Anders Schmidt(CEPENE)  Monica Tognella (UFES)</t>
  </si>
  <si>
    <t>Iberê Sassi (Instituto Goiamum),  ICMBio Pará, UFPB, CEPENE, UFPR, UFF, João Marcos Goes (UFPI), Marcus Fernandes (UFPA, Jitiara Silva (Comunidade Quilombola de Itacaré, Ernesto (Confem Canavieiras)</t>
  </si>
  <si>
    <t>GEF MANGUE: No ambito das experiecnias de monitoramento participativo com metodologia SOCMBON, em fase de finalziação e posterior avaliação</t>
  </si>
  <si>
    <t>3.7</t>
  </si>
  <si>
    <t>Ação 3.7. Sistematizar estudos já realizados para definição de   áreas de exclusão de pesca nas áreas estratégicas do PAN</t>
  </si>
  <si>
    <t>Sistematização elaborada e  disponibilizada</t>
  </si>
  <si>
    <t>Raimundo Nobre (Fepap), Tomasso (UFPA)</t>
  </si>
  <si>
    <t>Lourdes Furtado (Museu Emilio Goeldi), Flavio Lontro (ACAPESCA)</t>
  </si>
  <si>
    <t xml:space="preserve">GEF MANGUE: Plano Integrado da Pesca do Litoral Paraense (2013) </t>
  </si>
  <si>
    <t>3.8</t>
  </si>
  <si>
    <t>Ação 3.8. Articular junto ao MPA e MMA a revisão e/ou elaboração de legislação do defeso das espécies de importância socioeconômica alvo do PAN de acordo com as especificidades regionais e sociais.</t>
  </si>
  <si>
    <t>Atas de reuniões. Proposta de adequação dos períodos de defeso. Legislação publicada.</t>
  </si>
  <si>
    <t>Ivan Furtado (MPA), Zafira (UEMA), Iberê Sassi (Instituto Goiamum)</t>
  </si>
  <si>
    <t>Tommaso (UFPA), Flavio (ACAPESCA)</t>
  </si>
  <si>
    <t>TN3.12</t>
  </si>
  <si>
    <t>Tarefa N3.12. Articular junto ao MPA a revisão da legislação do defeso das espécies Cardisoma guanhumi e Ucides cordatus de acordo com as especificidades regionais e sociais.</t>
  </si>
  <si>
    <t>Adequação e Definição do novos período de defeso. Decreto de lei.</t>
  </si>
  <si>
    <t>Iberê Sassi (Insituto Goiamum)</t>
  </si>
  <si>
    <t>Monica Tognela (UFES), Luiz Fernando Fernandes (UFES)* indicação, Anders Schimidt (CEPENE) *indicação, Jeferson Legat (Embrapa)  *indicação</t>
  </si>
  <si>
    <t xml:space="preserve">GEF MANGUE: dCiclo de oficinas em toda costa para diagnostico e aprimoramento do marco normativo do Caranguejo Ucá  (apetrechos, transporte, periodos de defenso, segurança no trabalho) + Plano de Recuperação do Guaiamum. </t>
  </si>
  <si>
    <t>3.9</t>
  </si>
  <si>
    <t>Ação 3.9. Definir áreas a serem propostas para a exclusão de pesca industrial a partir das principais áreas de agregação reprodutiva e alimentação de mamíferos aquáticos, e  outras espécies alvo do PAN identificadas.</t>
  </si>
  <si>
    <t>Áreas de exclusão de pesca delimitadas.</t>
  </si>
  <si>
    <t>Ana Maria Torres (CEPSUL /ICMBio), Bruno Stefanis (BIOTA)</t>
  </si>
  <si>
    <t>Sergio Mattos (MPA), Amarildo Alves (APA Guaraqueçaba) Francisco da Rocha Guimarães Neto(CONFREM) Marcos Souza (AMAR) Flávio Lontro (APA Guapimirim) Fernando Souza (UEPA-RJ) Gilberto Ribas (ESEC Carijós) Fabrício Gonçalves (Resex Pirajubaé) Kátia (CNPT).</t>
  </si>
  <si>
    <t>3.10</t>
  </si>
  <si>
    <t>Ação 3.10. Propor afastamento mínimo de 100 metros dos costões rochosos para fixação de redes emalhar e a desobstrução das desembocaduras de rios e estuários, sem prejuízo de normativas mais restritivas.</t>
  </si>
  <si>
    <t>Proposta de normativa elaborada e encaminhada ao órgão competente</t>
  </si>
  <si>
    <t>Ana Maria (CEPSUL /ICMBio), Francisco (CONFREM)</t>
  </si>
  <si>
    <t>3.11</t>
  </si>
  <si>
    <t>Ação 3.11. Fornecer subsídios para revisão do Programa de Rastreamento de Embarcações Pesqueiras por Satélite (PREPS) para embarcações acima de 10 metros que possuam geladeira, casario, convés e porão.</t>
  </si>
  <si>
    <t>Instrução Normativa Interministerial revisada.</t>
  </si>
  <si>
    <t>Amarildo Alves (MOPEAR) Flavio Lontro (ACAPESCA), Mauricio Pompeu (MMA)</t>
  </si>
  <si>
    <t>Katia Barros (CNPT/ICMBio), Claudio Numes (MOPEAR), Helia Farias (Univali)</t>
  </si>
  <si>
    <t>3.12</t>
  </si>
  <si>
    <t>Ação 3.12. Recomendar a regulamentação e divulgação da pesca amadora (ICMBio e MPA/MMA) nas áreas estuarinas, lagunares e dentro das unidades de conservação, considerando os Planos de Gestão de Recursos Pesqueiros sobreexplotados ou ameaçados de sobre-exploração.</t>
  </si>
  <si>
    <t>Documento orientador da pratica da pesca esportiva alinhado ao escopo do PAN, elaborado e divulgado</t>
  </si>
  <si>
    <t>Francisco da Rocha Guimarães Neto (CONFREM)</t>
  </si>
  <si>
    <t>Ana Maria Torres (CEPSUL/ICMBio), Sergio Mattos (MPA), Maurício Pompeu (MMA), Amarildo Alves (APA Guaraqueçaba), Wagner Klink (Colônia de Pesca Z9), Flavio Lontro.</t>
  </si>
  <si>
    <t>GEF MANGUE: Normas no Plano de Manejo da APA CIP. GEF MANGUE: as normas elaboradas para as zonas especificas do Plano de Manejo podem ser usadas como diretrizes</t>
  </si>
  <si>
    <t>3.13</t>
  </si>
  <si>
    <t>Ação 3.13. Propor aos órgãos fiscalizadores vinculados ao SISNAMA a intensificação da Fiscalização da pesca Ilegal nas áreas estratégicas do PAN..</t>
  </si>
  <si>
    <t>Documento técnico recomendatório elaborado e encaminhado.</t>
  </si>
  <si>
    <t>Francileia Lobo (APA Barra do Mamanguape - ICMBio) * indicação</t>
  </si>
  <si>
    <t>Francisco Rodrigues (Delta Parnaíba)</t>
  </si>
  <si>
    <t>T3.1</t>
  </si>
  <si>
    <t>Tarefa 3.1. Solicitar aos órgãos competentes a reestruturação e implementação das estratégias de fiscalização da pesca predatória na região nordeste e ES.</t>
  </si>
  <si>
    <t>Planejamento conjunto de fiscalização elaborados. Operação de fiscalização realizadas.</t>
  </si>
  <si>
    <t>Taína (ICMBio - RESEX Canavieiras) -</t>
  </si>
  <si>
    <t>Sergio Freitas (RESEX Iguape/ICMBio)</t>
  </si>
  <si>
    <t>Tarefa 3.1. Estruturar e implementar ações de fiscalização sistematizadas e contínuas da pesca ilegal nos estados da Bahia e Espírito Santo</t>
  </si>
  <si>
    <t>Planos de fiscalização elaborados. Operação de fiscalização  regionalizadas realizadas.</t>
  </si>
  <si>
    <t>Sergio Freitas (Resex Iguape/ICMBio)</t>
  </si>
  <si>
    <t>Iberê Sassi (Instituto Goiamum), Joaquim Neto (Resex Cassurubá/ICMBio), IBAMA</t>
  </si>
  <si>
    <t>3.14</t>
  </si>
  <si>
    <r>
      <rPr>
        <sz val="11"/>
        <color theme="1"/>
        <rFont val="Calibri"/>
      </rPr>
      <t>Ação 3.14. Realizar estudos de capacidade de suporte  dos estoques</t>
    </r>
    <r>
      <rPr>
        <sz val="11"/>
        <color rgb="FFFF0000"/>
        <rFont val="Calibri"/>
      </rPr>
      <t xml:space="preserve"> </t>
    </r>
    <r>
      <rPr>
        <sz val="11"/>
        <color theme="1"/>
        <rFont val="Calibri"/>
      </rPr>
      <t>das espécies</t>
    </r>
    <r>
      <rPr>
        <sz val="11"/>
        <color rgb="FFFF0000"/>
        <rFont val="Calibri"/>
      </rPr>
      <t xml:space="preserve">  </t>
    </r>
    <r>
      <rPr>
        <sz val="11"/>
        <color theme="1"/>
        <rFont val="Calibri"/>
      </rPr>
      <t>alvo do PAN.</t>
    </r>
  </si>
  <si>
    <t>Relatório com a capacidade suporte estabelecida.</t>
  </si>
  <si>
    <t>Nidia Fabré (UFAL) *indicação, Tomasso (UFPA), Monica Tognelli (UFES)</t>
  </si>
  <si>
    <t>CEPENE,</t>
  </si>
  <si>
    <t>3.15</t>
  </si>
  <si>
    <t>Ação 3.15. Implementar e executar pesquisas de avaliação de viabilidade socioambiental das artes de pesca utilizadas para captura das espécies alvo do PAN Manguezal.</t>
  </si>
  <si>
    <t>Relatórios e publicações das pesquisas.</t>
  </si>
  <si>
    <t>Waldemar ( Z25 Alagoas) , Regina Oliveira (MPGE)</t>
  </si>
  <si>
    <t>3.16</t>
  </si>
  <si>
    <t>Ação 3.16. Realizar diagnóstico e mapeamento das áreas de conflitos existentes e potenciais entre aquicultura e pesca artesanal e propor ações mitigadoras</t>
  </si>
  <si>
    <t>Diagnóstico, Mapa e proposta de ações mitigadoras</t>
  </si>
  <si>
    <t>Flavio Lontro (ACAPESCA), João Batista (Tatajuba -Tita (MPP-CE)</t>
  </si>
  <si>
    <t>Amarildo Alves (Guaraqueçaba), Francisco Rodrigues (delta Parnaiba) Gustavo Almada (IBAMA-ES), Ulisses Scofield (CEPENE), Gustavo Estrada (UERJ), Helia (Univali), Francisco Chagas (Associação dos Produtores Rurais de Água Doce do MA), Rose Dantas (NAVIMA)</t>
  </si>
  <si>
    <t>3.17</t>
  </si>
  <si>
    <t>Ação 3.17. Rever as normativas existentes para aquicultura e propor eventuais adequações regionais.</t>
  </si>
  <si>
    <t>Minuta de propostas de ordenamento; Relatório de encaminhamento aos órgãos e colegiados competentes</t>
  </si>
  <si>
    <t>Ulisses Scofield (CEPENE), Fernando bifó (uepa)</t>
  </si>
  <si>
    <t>José Batista - Tita (MPP-CE), Francisco (Associação dos Produtores Rurais de Água Doce do MA), Mônica Tognella (UFES), Luis Fernando Loureiro Fernandes (UFES) *indicação</t>
  </si>
  <si>
    <t>X</t>
  </si>
  <si>
    <t>GEF MANGUE: Normas no Plano de Manejo da APA CIP (Proibição de acquicultura com Especies Exoticas Invasoras em APA).  EF MANGUE: as normas elaboradas para as zonas especificas do Plano de Manejo podem ser usadas como diretrizes</t>
  </si>
  <si>
    <t>3.18</t>
  </si>
  <si>
    <t>Ação 3.18. Elaborar e implementar, de forma participativa, planos de estatística pesqueira nas áreas estratégicas do PAN</t>
  </si>
  <si>
    <t>Plano de estatística Pesqueira elaborado e implementado.</t>
  </si>
  <si>
    <t>Luis Mauricio Abdon-IEPA, José de Ribamar Pereira (SEPAQ-MA)  , Tommaso (UFPA</t>
  </si>
  <si>
    <t>Regina Oliveira (Museu Goeldi), Raimundo Nobre (Federação de Pescadores do Amapá), IBGE Victoria Isaac, CONFREM, Zafira (UEMA), ICMBio-PAN, Luis Mauricio (Abdon-IEPA), CAPAM, Secretarias Estaduais de Pesca, Sindicato dos Pescadores (Colônias, cooperativas)</t>
  </si>
  <si>
    <t>TN1.1</t>
  </si>
  <si>
    <t>Tarefa da ação N1.1.</t>
  </si>
  <si>
    <t>(de 8 a 16 eventos realizados nas áreas estratégicas) Oficinas, manuais, cartilhas, publicações.</t>
  </si>
  <si>
    <t>vide ação</t>
  </si>
  <si>
    <t>Tarefa da ação N1.1. Promover a reativação de programa de CRUZEIROS OCEANOGRAFICOS DE PESQUISA PESQUEIRA.</t>
  </si>
  <si>
    <t>CRUZEIROS REALIZADOS E PESQUISAS DIVULGADAS</t>
  </si>
  <si>
    <t>3.19</t>
  </si>
  <si>
    <t>Ação 3.19. Monitorar a cobertura vegetal das áreas de manguezal e ecossistemas associados.</t>
  </si>
  <si>
    <t>Relatório anual de mapeamento.</t>
  </si>
  <si>
    <t>Helia Farias (Univali-SC), Marcus Fernandes (UFPA), Monica Tognelli (UFES)</t>
  </si>
  <si>
    <t>1.000.000,00 (anual)</t>
  </si>
  <si>
    <t>Franciso Freitas (ADEMA/SE), Jeova Meireles UFC-CE) *indicação, Gustavo Estrada (UERJ), INPE, CSR (IBAMA), IBGE</t>
  </si>
  <si>
    <t>GEF MANGUE: Já relatado, com CSR Ibama</t>
  </si>
  <si>
    <t>3.20</t>
  </si>
  <si>
    <t>Ação 3.20. Elaborar e testar um protocolo de avaliação rápida (RAP) de crustáceos e moluscos explotados no manguezal, conforme o programa de monitoramento da biodiversidade de manguezais - MoMa</t>
  </si>
  <si>
    <t>Cartilha com métodos detalhados de amostragem de estoques das espécies de crustáceos e moluscos prioritários</t>
  </si>
  <si>
    <t>Anders Schmidt(CEPENE) *indicação</t>
  </si>
  <si>
    <t xml:space="preserve">Monica Tognella (UFES) UFS, UFPA, UFPB </t>
  </si>
  <si>
    <t>GEF MANGUE: Em andamento, com base no MoMa (produto do projeto, 2013)</t>
  </si>
  <si>
    <t>3.21</t>
  </si>
  <si>
    <t>Ação 3.21. Realizar monitoramento do recrutamento (retorno e permanencia da espécie na área) do caranguejo-uçá</t>
  </si>
  <si>
    <t>Relatórios de monitoramento.</t>
  </si>
  <si>
    <t>Marcus Fernandes (UFPA)</t>
  </si>
  <si>
    <t>Museu Emilio Goeldi (PEC), IEPA, UFMA (Flavia Mochel) (Nome colaboradores/instituições?)</t>
  </si>
  <si>
    <t>4. Reduzir os impactos das diferentes formas de poluição e da introdução de espécies exóticas no manguezal e ecossistemas associados.</t>
  </si>
  <si>
    <t>4.1</t>
  </si>
  <si>
    <t>Ação 4.1. Levantar normatização existente referente a portos, marinas e estruturas de apoio náutico (flutuantes, rampas, trapiches, postos de combustíveis, entre outros) e elaborar proposta de aprimoramento em relação ao impacto das espécies exóticas sobre os manguezais e espécies alvo do PAN.</t>
  </si>
  <si>
    <t>Relatório de levantamento de normas.  Proposta de aprimoramento</t>
  </si>
  <si>
    <t>Bruno Gueiros  (ICMBio-RJ) e Monica Tognella (UFES)</t>
  </si>
  <si>
    <t>Carlinhos Tote (Fundação Vovó do Mangue), Capitania dos Portos, MPF, MONAPE, CPP, CONFREM , Waldemar (colônia de pesca porto das pedras - AL), COPAH - DILIC/IBAMA</t>
  </si>
  <si>
    <t>Sem informação - VERIFICAR COM MÔNICA</t>
  </si>
  <si>
    <t>Amapá: diagnóstico de estruturas de apoio à pesca no município de Oiapoque (Maurício)</t>
  </si>
  <si>
    <t xml:space="preserve">Rose Dantas tem o levantamento dos empreendimentos do Rio Grande do Norte; Consultar o Plano de Ação Federal   Zona Costeira (PAF ZC 2015 2016) e considerar o decreto presidencial para as áreas de fundeio (não foi feita consulta à comunidade para o decreto) - VERIFICAR CONDICIONANTES DE MITIGAÇÃO DA OPERAÇÃO PORTUÁRIA EM OUTRAS AÇÕES. </t>
  </si>
  <si>
    <t>4.2</t>
  </si>
  <si>
    <t>Ação 4.2. Realizar mapeamento participativo de vetores, potenciais focos e impactos de poluição nas áreas estratégicas do PAN Manguezal.</t>
  </si>
  <si>
    <t>Sistema de informação geográfica contendo informações sobre os vetores de poluição e os impactos. Oficinas de mapeamento participativo realizadas.</t>
  </si>
  <si>
    <t>Helia del Carmen Farías Espinoza (UNIVALI), Monica Tognella(UFES), Marcus Fernandes (UFPA</t>
  </si>
  <si>
    <t>Pedro walfir (UFPA), Paula Almeida (UERJ), Geopea (SEA-RJ) INPE</t>
  </si>
  <si>
    <t xml:space="preserve">Ação iniciada na UFES com parceria com FUNBIO. GEF MANGUE: TDR em elaboração para avliação de agentes poluidores no estuario do mamanguape (APA e ARIE) </t>
  </si>
  <si>
    <t>Consultar livro do MMA "Espécies Exóticas Invasoras na Zona Costeira - Fauna, Flora e Microorganismos", feita para a COP Diversidade Biológica 2006; Consultar EIA feito no Amapá; Consultar banco de dados georreferenciados do IBAMA</t>
  </si>
  <si>
    <t>4.3</t>
  </si>
  <si>
    <t>Ação 4.3. Levantar informações sobre os impactos decorrentes da poluição e de possíveis danos ambientais nos empreendimentos na Baía de Sepetiba.</t>
  </si>
  <si>
    <t>Relatório com informações sistematizadas</t>
  </si>
  <si>
    <t>Bruno Gueiros (APA Cairuçu)</t>
  </si>
  <si>
    <t>Marcos Souza (AMAR Mangaratiba) Julieta Freche (SEA - RJ) Dep. Geoquímica UFF, Pedro Ervilha (SEA-RJ)</t>
  </si>
  <si>
    <t>Foram levantadas informações, porém não se tem conhecimento se as informações contribuíram para a ação.</t>
  </si>
  <si>
    <t>Ausência sobre informações do recurso do Banco Mundial para auxiliar na implementação da ação</t>
  </si>
  <si>
    <t>Marcos</t>
  </si>
  <si>
    <t>Sugestão de conversar com o Bruno sobre possível troca de articulador. Marcos(UEPA) se disponibilizou a articular a ação.</t>
  </si>
  <si>
    <t>4.4</t>
  </si>
  <si>
    <t>Ação 4.4. Elaborar proposta para aprimorar a normatização e fiscalização da emissão de efluentes contaminantes e protocolá-la nos órgãos competentes.</t>
  </si>
  <si>
    <t>Proposta elaborada e protocolada nos órgãos competente</t>
  </si>
  <si>
    <t>Mariana de Sá Viana (IBAMA), Luciane Coelho(IBAMA (Setor de licenciamento de petróleo), Bruno Stefanis (Biota)</t>
  </si>
  <si>
    <t>IBAMA, SPU, CONAMA, CETEJB</t>
  </si>
  <si>
    <t>SUZANE VAI BUSCAR INFORMAÇÃO SOBRE O ANDAMENTO DESSA AÇÃO</t>
  </si>
  <si>
    <t>Consultar PAF ZC 2015/2016 e documentos internos do IBAMA e outros órgãos</t>
  </si>
  <si>
    <t>4.5</t>
  </si>
  <si>
    <t>Ação 4.5. Elaborar e monitorar a criação e implementação de Programa de Prevenção às manchas órfãs de óleo (embarcações pesqueiras e recreio e de serviços náuticos).</t>
  </si>
  <si>
    <t>Documento de elaboração do pleito e seu acompanhamento.</t>
  </si>
  <si>
    <t>Marcos Campolim (Fundação Florestal)</t>
  </si>
  <si>
    <t>Capitania dos portos, OEMAS, Compania das Docas</t>
  </si>
  <si>
    <t>Sem informação</t>
  </si>
  <si>
    <t xml:space="preserve">O grupo entende que não será possível implementar essa ação no âmbito do PAN, sugerindo sua exclusão. Encaminhar a discussão para a Marinha e órgãos ambientais federais, estaduais e municipais. </t>
  </si>
  <si>
    <t>Ação não priorizada nesse primeiros 5 anos.</t>
  </si>
  <si>
    <t>Consultar articulador sobre substituição pelo Chic Pescador</t>
  </si>
  <si>
    <t>Incluir Flavio Lontro</t>
  </si>
  <si>
    <t>Ação não priorizada nos primeiros 5 anos do PAN, porém se surgir oportunidade de recurso ou parceria execução será retomada.</t>
  </si>
  <si>
    <t>4.6</t>
  </si>
  <si>
    <t>Ação 4.6. Elaborar programa de monitoramento participativo sobre qualidade da água nas áreas estratégicas do PAN.</t>
  </si>
  <si>
    <t>Programa elaborado</t>
  </si>
  <si>
    <t>Pedro Ervilha (SEA -RJ), Bruno Stefanis (Biota)</t>
  </si>
  <si>
    <t>UENF, UFF, UESP, Colônia Atafona, DPC capitania dos portos.</t>
  </si>
  <si>
    <t xml:space="preserve">Sem informação. GEF MANGUE: Ver açõa já descritas sobre protocolo de monitoramento de recursos hidricos em Mamanguape </t>
  </si>
  <si>
    <t>Agrupar com a 4.23</t>
  </si>
  <si>
    <t xml:space="preserve">Incluir Chico Delta </t>
  </si>
  <si>
    <t>TS5.6</t>
  </si>
  <si>
    <t>Tarefa S5.6. Avaliar a situação e ações em execução relativas à qualidade ambiental da bacia hidrográfica do Rio Tubarão.</t>
  </si>
  <si>
    <t>Relatório com a situação da qualidade ambiental.</t>
  </si>
  <si>
    <t>Sugestão - Vitor Paim APA da Baleia Franca</t>
  </si>
  <si>
    <t>FATMA, Marta Cremmer(Univille)</t>
  </si>
  <si>
    <t>4.7</t>
  </si>
  <si>
    <t>Ação 4.7. Realizar pesquisa e extensão rural voltadas à redução do uso de agrotóxicos em atividades agrosilvopastoris, em especial a rizicultura, nas áreas estratégicas e bacias hidrográficas associadas.</t>
  </si>
  <si>
    <t>Documento da pesquisa.</t>
  </si>
  <si>
    <t>Helia del Carmen Farías Espinoza (univali)</t>
  </si>
  <si>
    <t xml:space="preserve">
Foram iniciadas conversações com EPAGRI no sul do Brasil (Helia)</t>
  </si>
  <si>
    <t>Ação 4.7. Realizar pesquisa e extensão rural voltadas à redução do uso de agrotóxicos em atividades agrícolas, em especial à  rizicultura, nas áreas estratégicas e bacias hidrográficas associadas.</t>
  </si>
  <si>
    <t>Chico (Delta do Parnaíba)</t>
  </si>
  <si>
    <t>4.8</t>
  </si>
  <si>
    <t>Ação 4.8. Articular e realizar acompanhamento junto com as prefeituras locais e os comitês de bacias para que elaborem e implementem planos municipais de saneamento para as comunidades locais com a participação das mesmas, nas áreas estratégicas do PAN Manguezal.</t>
  </si>
  <si>
    <t>Oficio encaminhado às prefeituras municipais. E aos comitês Relatório anual de acompanhamento de elaboração e implantação.</t>
  </si>
  <si>
    <t>Fernando Souza (UEPA)</t>
  </si>
  <si>
    <t>APS João, ALA, e Comitês de Bacia</t>
  </si>
  <si>
    <t>Oficio encaminhado às prefeituras municipais e aos comitês. Relatório anual de acompanhamento de elaboração e implantação.</t>
  </si>
  <si>
    <t>O ICMBio precisa reforçar a comunicação do PAN com os comitês de bacias litorâneos. Sugestão dos conselhos gestores das UCs entrarem em contato com os órgãos ambientais municipais para promover o saneamento. AÇÃO AGRUPADA COM A 4.11. Incluir q o ministério da cidade seja inclúído no escopo da ação. ação agrupada com 4.15</t>
  </si>
  <si>
    <t>TS5.10</t>
  </si>
  <si>
    <t>Tarefa S5.10. Propor e monitorar a implementação de projetos de saneamento alternativo (biossistemas, biodigestores) nos bairros rurais no interior.</t>
  </si>
  <si>
    <t>Documento e elaboração do pleito e seu monitoramento.</t>
  </si>
  <si>
    <t>Klinton Senra (ESEC Guanabara)</t>
  </si>
  <si>
    <t>SEMAN, CBH, INEA</t>
  </si>
  <si>
    <t>Tarefa S5.10. Propor e monitorar que o funcionamento da ETE Campeche esteja condicionado à construção do emissário submarino e à coleta e tratamento de todo o esgoto que atualmente é despejado no Rio Tavares.</t>
  </si>
  <si>
    <t>Documento de elaboração do pleito e seu monitoramento.</t>
  </si>
  <si>
    <t>Aposto-19</t>
  </si>
  <si>
    <t>Priscila Franco COIMP /ICMBio</t>
  </si>
  <si>
    <t>FATMA</t>
  </si>
  <si>
    <t>Tarefa S5.10. Solicitar ao MPF que cobre da Companhia Catarinense de Água e Saneamento - CASAN/SC e concessionárias o funcionamento adequado das ETEs nas áreas estratégicas do PAN de Santa Catarina</t>
  </si>
  <si>
    <t>Gilberto Ribas (Rio Ratones)</t>
  </si>
  <si>
    <t>MPF-SC  Ana Haartmam (MPE- SC)</t>
  </si>
  <si>
    <t>4.9</t>
  </si>
  <si>
    <t>Ação 4.9. Elaborar estudos sobre o impacto da poluição luminosa e sonora sobre as espécies alvo do PAN Manguezal.</t>
  </si>
  <si>
    <t>Relatório de pesquisa sobre o impacto da poluição luminosa e sonora.</t>
  </si>
  <si>
    <t>Gustavo Calderucio Duque Estrada (UERJ)</t>
  </si>
  <si>
    <t>Bruno Estefanis (Biota ) CONFREM, UEPA</t>
  </si>
  <si>
    <t>Adicionar Rose Dantas</t>
  </si>
  <si>
    <t>Adicionar Suzane (CGPEG/IBAMA)</t>
  </si>
  <si>
    <t>Em áreas de ninhos e desovas utilizar a cartilha sobre fotopoluição do Projeto Tamar; VERIFICAR EM OUTRAS AÇÕES A RELAÇÃO DESSE TIPO DE POLUIÇÃO COM OS EMPREENDIMENTOS</t>
  </si>
  <si>
    <t>4.10</t>
  </si>
  <si>
    <t>Ação 4.10. Acionar o MPF e MPEs a fim de cobrar dos órgãos fiscalizadores o cumprimento da legislação vigente e  a divulgação dos resultados do monitoramento das atividades potencialmente poluidoras dos empreendimentos,  resultante dos lançamentos de seus efluentes em manguezais e corpos hídricos.</t>
  </si>
  <si>
    <t>Termo de ajustamento de conduta do MPF junto aos órgãos ambientais</t>
  </si>
  <si>
    <t>Rose Dantas (NAVIMA)</t>
  </si>
  <si>
    <t>IBAMA, MPF, Bruno Stéfanis (Instituto Biota), Francisco Rodrigues (APA Parnaiba)</t>
  </si>
  <si>
    <t xml:space="preserve">Nesse momento, o MPF está com uma ação em curso em decorrência da articulação da NAVIMA. Está prevista uma reunião para junho para apresentar o PAN Manguezal à Procuradoria Geral da República (procuradora Sandra Cureau - MPF Brasília 4ª Câmara). (Rose)
MP do RN tem pressionado o IBAMA para disponibilizar informações (Suzane).  GEF MANGUE: Ver açõa já descritas sobre protocolo de monitoramento de recursos hidricos em Mamanguape (vinculo com canha de açucar) </t>
  </si>
  <si>
    <t>Rose e Suzane</t>
  </si>
  <si>
    <t>Atas de reuniões com MPF e MPEs; Ofícios do MPF e MPEs confirmando o recebimento dos documentos do PAN</t>
  </si>
  <si>
    <t>4.11</t>
  </si>
  <si>
    <t>Ação 4.11. Cobrar priorização de projetos de saneamento ambiental junto aos órgãos competentes nos municípios localizados em bacias hidrográficas associadas às áreas estratégicas do PAN</t>
  </si>
  <si>
    <t>Moção de cobrança de priorização de projetos de sistemas de tratamento de esgoto e aterros sanitários (priorizando consórcios)</t>
  </si>
  <si>
    <t>Élio CPP- RN</t>
  </si>
  <si>
    <t>MMA, FUNASA, Ministério das Cidades, Agência Nacional das Águas</t>
  </si>
  <si>
    <t>Sugestão de agrupar com a ação 4.8</t>
  </si>
  <si>
    <t>4.12</t>
  </si>
  <si>
    <t>Ação 4.12. Estudar os efeitos ocasionados no manguezal e estuários pela: a) utilização de comportas nos rios e lagoas, propondo normativas; b) drenagem e retificação de rios; c) assoreamento pela retirada de mata ciliar e mata de encosta.</t>
  </si>
  <si>
    <t>Estudo dos efeitos sobre ecossistema, de forma a subsidiar normativas.</t>
  </si>
  <si>
    <t>Pedro Ervilha  SEA (RJ)</t>
  </si>
  <si>
    <t>Kelly (ICMBio), Francisco (CONFREM Sul Sudeste), Flavio, Eliel Souza (APA CIP), Monica Tognelli (UFES),  Francisco Rodrigues (APA Delta do Parnaíba)</t>
  </si>
  <si>
    <t>No Norte Fluminense e Sul Capixaba ocorrem conflitos entre usineiros e fazendeiros com pescadores e usuários do litoral</t>
  </si>
  <si>
    <t>Considerar a legislação de barragens, pró-varzeas e DNOS</t>
  </si>
  <si>
    <t>4.13</t>
  </si>
  <si>
    <t>Ação 4.13. Criar e divulgar sistemas de monitoramento de qualidade e vazão de sistemas estuarinos e adjacências, nas áreas estratégicas do PAN.</t>
  </si>
  <si>
    <t>Rede de monitoramento implantada por bacia hidrográfica</t>
  </si>
  <si>
    <t>ANA, CNRH, ABRH, Francisco de Paula (UESC), Comitês de Bacia Hidrográfica, INEMA, UERN (Nome dos colaboradores?)</t>
  </si>
  <si>
    <t>Ocorrem monitoramentos em rios perenes, porém rios intermitentes tem cota de vazão zero, o que não permite a medição da vazão continuamente.</t>
  </si>
  <si>
    <t>Impossibilidade de medição da vazão continuamente em rios não perenes. Um dos colaboradores não passou a informação solicitada, conforme anteriormente combinado.</t>
  </si>
  <si>
    <t>Rose Dantas</t>
  </si>
  <si>
    <t>4.14</t>
  </si>
  <si>
    <t>Ação 4.14. Solicitar à Marinha, ANTAQ e a ANVISA a intensificação da fiscalização da água de lastro.</t>
  </si>
  <si>
    <t>Documento de solicitação.  Atas de reuniões.</t>
  </si>
  <si>
    <t>Rose Dantas (NAVIMA), Bruno Stefanis (Biota)</t>
  </si>
  <si>
    <r>
      <rPr>
        <sz val="11"/>
        <color theme="1"/>
        <rFont val="Calibri"/>
      </rPr>
      <t>Sergio Freitas (RESEX Ba</t>
    </r>
    <r>
      <rPr>
        <sz val="11"/>
        <color rgb="FFFF0000"/>
        <rFont val="Calibri"/>
      </rPr>
      <t>í</t>
    </r>
    <r>
      <rPr>
        <sz val="11"/>
        <color theme="1"/>
        <rFont val="Calibri"/>
      </rPr>
      <t>a do Iguape/ICMBio, Marinha do Brasil, ANVISA, Francisco Rodrigues (Delta do Parnaíba)</t>
    </r>
  </si>
  <si>
    <t>4.15</t>
  </si>
  <si>
    <t>Ação 4.15. Monitorar e cobrar a elaboração e implementação dos Planos de Saneamento Básico (PMSB) e Resíduos Sólidos (PMRS) pelo poder público(estaduais, municipais), nas áreas estratégicas do PAN.</t>
  </si>
  <si>
    <t>Ofícios protocolados e respondidos  a prefeituras e governos estaduais</t>
  </si>
  <si>
    <t>Julieta Freschi (SEA-RJ), Bruno Stefanis (Biota)</t>
  </si>
  <si>
    <t>1 salário mínimo*; R$ 300,00 (custo da ação)</t>
  </si>
  <si>
    <t>Organizações locais do terceiro setor; sindicatos e colonias de pescadores, SEMAs; SEMMAs; grupo verde (Wagner)</t>
  </si>
  <si>
    <t xml:space="preserve">Agrupar com a ação 4.8 </t>
  </si>
  <si>
    <t>TN4.3</t>
  </si>
  <si>
    <t>Tarefa N4.3. Realizar diagnóstico do quantitativo e qualitativo de municípios que já possuem PMSB e PMRS elaborados</t>
  </si>
  <si>
    <t>relatório final do diagnostico</t>
  </si>
  <si>
    <t>Benedito Castro SEMA-MA</t>
  </si>
  <si>
    <t>1 salário minimo*; R$ 40,00 (custo da ação)</t>
  </si>
  <si>
    <t>Organizações locais do terceiro setor</t>
  </si>
  <si>
    <t>Agrupar com a ação 4.8 ou excluir a ação porque o grupo não está seguro de que seja uma competência do PAN (deixar isso como uma incumbência dos Conselhos Gestores das UCs locais)</t>
  </si>
  <si>
    <t>Tarefa N4.3. Fomentar parcerias locais para apoiar a elaboração dos PMSB e PMRS nos municípios que ainda não possuem.</t>
  </si>
  <si>
    <t>Reuniões setoriais e workshops realizados.</t>
  </si>
  <si>
    <t>1 salário minimo*; R$ 1.000.000,00 (custo da ação)</t>
  </si>
  <si>
    <t>Academia, Governos (3 esferas), setor privado e organizações locais do terceiro setor</t>
  </si>
  <si>
    <t>4.16</t>
  </si>
  <si>
    <t>Ação 4.16. Elaborar e implementar um Programa de Aproveitamento de subprodutos do pescado e destinos adequados de residuos gerados pelo beneficiamento com foco nas áreas estratégicas do PAN</t>
  </si>
  <si>
    <t>Programa elaborado e implementado</t>
  </si>
  <si>
    <t>Marcos (fundação vovo do mangue), Bruno Stefanis (Biota), Flavio Lontro (ACAPESCA)</t>
  </si>
  <si>
    <t>Fase; UEMA; SEMAs (Amapa, Para e Maranhão); UEAP; UEPA; Sistema S, Marcus Fernandes (UFPA), Monica Tognella (UFES)</t>
  </si>
  <si>
    <t>Adicionar Iberê (verificar se todos os articuladores vão continuar)</t>
  </si>
  <si>
    <t>Buscar iniciativas que estão sendo realizadas em ONGs e Associações de Pescadores e tentar replicar nas áreas estratégicas do PAN</t>
  </si>
  <si>
    <t>4.17</t>
  </si>
  <si>
    <t>Ação 4.17. Propor revisão da normatização da introdução de espécies exóticas por bioincrustação e atividades de aquicultura nos regramentos referentes à circulação de navios e plataformas.</t>
  </si>
  <si>
    <t>Propostas de aprimoramento da normatização.</t>
  </si>
  <si>
    <t>Mariana de Sá Viana (Ibama/DLIC-RJ), Mauricio Pompeu (MMA)</t>
  </si>
  <si>
    <t>Ana Maria Torres  (CEPSUL),Beatriz Castelar (FIPERJ), Julieta Freschi (SEA/RJ)</t>
  </si>
  <si>
    <t xml:space="preserve">SUZANE VAI BUSCAR INFORMAÇÕES SOBRE O ANDAMENTO DA AÇÃO. GEF MANMGUE: ver normas em Plano de Manejo da APA CIP </t>
  </si>
  <si>
    <t>4.18</t>
  </si>
  <si>
    <t>Ação 4.18. Executar estudos de avaliação dos impactos ambientais das espécies exóticas que afetem o ecossistema manguezal e as espécies alvo mapeadas nas áreas estratégicas do PAN.</t>
  </si>
  <si>
    <t>Relatórios técnicos com as avaliações.</t>
  </si>
  <si>
    <t>Tommaso Giarrizzo (UFPA), Marco Cutrim (UFMA)</t>
  </si>
  <si>
    <t>Beatriz Castrelar (FIPERJ), Claudio Sampaio (UFAL) Instituto Horus, IEAMPM (Ricardo Coutinho), José Amorim (UFBA),</t>
  </si>
  <si>
    <t>TN7.2</t>
  </si>
  <si>
    <t>Tarefa N7.2. Realizar estudos sobre a bioinvasão nas áreas prioritárias, considerando a situação existente e potencial relacionado ao fundeio, especialmente nas Baía de Sepetiba, Baía da Babitonga, Baía de Paranaguá e Baía de Ilha Grande.</t>
  </si>
  <si>
    <t>Relatórios de estudos e demais produções acadêmicas.</t>
  </si>
  <si>
    <t>Julieta Freschi(SEA/RJ), Ricardo Coutinho (IEAPM), Joel Creed (Ecologia -UERJ), Beatriz Castelar (FIPERJ), Ana Maria Torres (CEPSUL)</t>
  </si>
  <si>
    <t>Colocar como tarefa da 4.1</t>
  </si>
  <si>
    <t>4.19</t>
  </si>
  <si>
    <t>Ação 4.19. Elaborar e executar ações de controle, monitoramento e mitigação do impacto proveniente das espécies exóticas que afetem o ecossistema manguezal e as espécies alvo mapeadas nas áreas estratégicas do PAN.</t>
  </si>
  <si>
    <t>Ações de controle, monitoramento e mitigação elaboradas. Relatórios elaborados.</t>
  </si>
  <si>
    <t>Tommaso Giarrizzo (UFPA), Sugestão de possível articulador. Jorge Nunes (UFMA) , José Amorim (UFBA)</t>
  </si>
  <si>
    <t>Jorge Nunes (UFMA) Anders Schmidt (CEPENE - ICMBio) *indicação, Guilherme Augusto (CGPEG) *indicação, CGPEG RJ, Claudio Sampaio (UFAL) *indicação, Elica Guedes (UFAL) *indicação, Clemente Coelho (UFPE) *indicação, Tomasso (UFPA)</t>
  </si>
  <si>
    <t>TN7.3</t>
  </si>
  <si>
    <t>Tarefa N7.3. Elaborar e  executar programa de monitoramento, controle e prevenção de espécies exóticas</t>
  </si>
  <si>
    <r>
      <rPr>
        <sz val="11"/>
        <color theme="1"/>
        <rFont val="Calibri"/>
      </rPr>
      <t>Rede e programa de monitoramento institu</t>
    </r>
    <r>
      <rPr>
        <sz val="11"/>
        <color rgb="FFFF0000"/>
        <rFont val="Calibri"/>
      </rPr>
      <t>í</t>
    </r>
    <r>
      <rPr>
        <sz val="11"/>
        <color theme="1"/>
        <rFont val="Calibri"/>
      </rPr>
      <t>dos e Relatórios de monitoramento anuais</t>
    </r>
  </si>
  <si>
    <t>contínuo</t>
  </si>
  <si>
    <t>Anders Schmidt (CEPENE - ICMBio) *indicação, Guilherme Augusto (CGPEG) *indicação, CGPEG RJ, Claudio Sampaio (UFAL) *indicação, Elica Guedes (UFAL) *indicação, Clemente Coelho (UFPE) *indicação, Tomasso (UFPA)</t>
  </si>
  <si>
    <t>4.20</t>
  </si>
  <si>
    <t>Ação 4.20. Criar e consolidar um grupo de trabalho sobre espécies exóticas que afetem o ecossistema manguezal e espécies alvo do PAN, garantindo a participação de diversos atores sociais.</t>
  </si>
  <si>
    <t>Proposta de criação do Grupo elaborada. Atas de reuniões. Documento de comprometimento institucional. Regimento interno do grupo de trabalho. Realização de eventos de troca de experiência.</t>
  </si>
  <si>
    <t>Marco Cutrim (UFMA), Tomasso Giarrizzo (UFPA)</t>
  </si>
  <si>
    <t>José Amorim (UFBA), Beatriz Castelar (FIPERJ), IEAPM (RJ)</t>
  </si>
  <si>
    <t>4.21</t>
  </si>
  <si>
    <t>Ação 4.21. Articular, junto aos órgãos competentes, a proibição do cultivo de espécies exóticas que afetem negativamente o ecossistema manguezal e espécies alvo nas áreas estratégicas do PAN.</t>
  </si>
  <si>
    <t>Proposta de ato normativo elaborada e encaminhada.</t>
  </si>
  <si>
    <t>Mauricio Pompeu (MMA)</t>
  </si>
  <si>
    <t>Tommaso Giarrizzo (UFPA), Marco Cutrim (UFMA), Andrei Cardoso (ICMBio)</t>
  </si>
  <si>
    <t xml:space="preserve">Sem informação. GEF MANMGUE: ver normas em Plano de Manejo da APA CIP </t>
  </si>
  <si>
    <t>No ES a carcinicultura é proibida, com exceção do camarão-da-malásia, que é criado em águas interiores. (Iberê)</t>
  </si>
  <si>
    <t>4.22</t>
  </si>
  <si>
    <t>Ação 4.22. Executar estudos de viabilidade ambiental e econômica para o cultivo de espécies nativas com base em técnicas de aquicultura comunitária nas áreas estratégicas do PAN.</t>
  </si>
  <si>
    <t>Relatórios elaborados. Estudos de viabilidade ambiental e econômica.</t>
  </si>
  <si>
    <t>Tommaso Giarrizzo (UFPA)</t>
  </si>
  <si>
    <t>Monica Tognella (UFES) EMBRAPA</t>
  </si>
  <si>
    <t>Sem informação - CONSULTAR MÔNICA TOGNELLA E TOMMASO</t>
  </si>
  <si>
    <t>Realizar levantamentos secundários</t>
  </si>
  <si>
    <t>4.23</t>
  </si>
  <si>
    <t>Ação 4.23. Elaborar Programa participativo de monitoramento da qualidade ambiental do ecossistema manguezal nas áreas estratégicas do PAN.</t>
  </si>
  <si>
    <t>Protocolo mínimo e metodologias estabelecidas e validadas.</t>
  </si>
  <si>
    <t>Denis Domingues (Manguezais do Brasil), Tommazzo Giarrizzo (UFPA)</t>
  </si>
  <si>
    <t>MOPEAR, UEPA, CONFREM</t>
  </si>
  <si>
    <t>Agrupada com 4.6.</t>
  </si>
  <si>
    <t>Incluir Chico Delta</t>
  </si>
  <si>
    <t>Observar que deve se incluir o monitoramento participativo da água, com base em kits básicos. Verificar se a SOS Mata Atlêntica tem um programa participativo de monitoramento</t>
  </si>
  <si>
    <t>TN6.11</t>
  </si>
  <si>
    <t>Tarefa N6.11. Executar Programa participativo de monitoramento da qualidade ambiental do ecossistema manguezal.</t>
  </si>
  <si>
    <t>Relatórios de monitoramento</t>
  </si>
  <si>
    <t>GEF MANGUE: Protocolos participativos de monitoramento da biodiversidade</t>
  </si>
  <si>
    <t>Tarefa N6.11. Adequar o Programa de monitoramento da biodiversidade de manguezais em unidades de conservação federais (MOMA), ampliando a todas as áreas estratégicas do PAN de forma a ser executado através de metodologias participativas.</t>
  </si>
  <si>
    <t>Oficina de planejamento.  Plano de monitoramento do ecossistema de manguezal. Formação de um grupo assessor para acompanhamento das atividades do MOMA.</t>
  </si>
  <si>
    <t>Buscar um colaborador por estado. Anders Schmidt</t>
  </si>
  <si>
    <t>Tarefa N6.11. Implementar e executar o Programa participativo de monitoramento da biodiversidade de manguezais em unidades de conservação federais (MOMA), ampliando a todas as áreas estratégicas do PAN.</t>
  </si>
  <si>
    <t>Oficina de treinamento, Relatórios técnicos  das semestrais das atividades de implantação dos programas.</t>
  </si>
  <si>
    <t>4.24</t>
  </si>
  <si>
    <t>Ação 4.24. Elaborar e compilar estudos fisico-quimico-biológicos e socioeconômicos das áreas impactadas identificadas no mapeamento.</t>
  </si>
  <si>
    <t>Diagnósticos fisico-quimico-biológicos e socioeconômicos elaborados</t>
  </si>
  <si>
    <t>Bruno Stefanis (Instituto Biota-AL), Marcus Fernandes (UFPA), Gustavo Estrada (UERJ)</t>
  </si>
  <si>
    <t>Franciso Freitas (ADEMA/SE), Jeova Meireles (UFC-CE) *indicação, Mônica Tognella (UFES-ES), Francisco de Paula (UESC-BA)</t>
  </si>
  <si>
    <t>5. Reduzir a perda de habitat e ampliação de áreas de recuperação e conservação dos manguezais e ecossistemas associados.</t>
  </si>
  <si>
    <t>5.1</t>
  </si>
  <si>
    <t>Ação 5.1. Elaborar diagnóstico participativo sobre o estado de conservação dos manguezais e ecossistemas associados nas áreas estratégicas do PAN</t>
  </si>
  <si>
    <t>Diagnóstico participativo elaborado.</t>
  </si>
  <si>
    <t>Carlinhos (Amex/Canavieiras), Gustavo Duque Estrada (UERJ), Marcus Fernandes (UFPA)</t>
  </si>
  <si>
    <t>João Santana (AMEX-BA), Franciso Freitas (ADEMA/SE), Rosa Martins (Instituto Terra+A1mar/BA), Helia Farias (Univali/SC), Francinalda Rocha (CIA-PI), Monica Tognella (UFES-ES), Mauricio Pompeu (MMA)</t>
  </si>
  <si>
    <t>5.2</t>
  </si>
  <si>
    <r>
      <rPr>
        <sz val="11"/>
        <color theme="1"/>
        <rFont val="Calibri"/>
      </rPr>
      <t>Ação 5.2. Realizar mapeamento e monitoramento da cobertura dos manguezais e ecossistemas associados nas áreas estratégicas do PAN</t>
    </r>
    <r>
      <rPr>
        <strike/>
        <sz val="11"/>
        <color theme="1"/>
        <rFont val="Calibri"/>
      </rPr>
      <t xml:space="preserve"> na </t>
    </r>
    <r>
      <rPr>
        <sz val="11"/>
        <color theme="1"/>
        <rFont val="Calibri"/>
      </rPr>
      <t>, considerando o conhecimento tradicional.</t>
    </r>
  </si>
  <si>
    <t>Documento de mapeamento elaborado. Mapas de cobertura vegetal.</t>
  </si>
  <si>
    <r>
      <rPr>
        <sz val="11"/>
        <color theme="1"/>
        <rFont val="Calibri"/>
      </rPr>
      <t xml:space="preserve">Jose Élio  (Conselho Pastoral dos Pescadores-RN), Jorge Galdino -Dó (Arte e Manha Caravelas-BA), Rose Dantas (NAVIMA-RN), Gustavo Estrada (UERJ), ICMBio, INPE, CSR (IBAMA), IBGE, Franciso Freitas (ADEMA/SE), Jeova Meireles UFC-CE) *indicação, </t>
    </r>
    <r>
      <rPr>
        <strike/>
        <sz val="11"/>
        <color theme="1"/>
        <rFont val="Calibri"/>
      </rPr>
      <t xml:space="preserve">Gustavo Estrada (UERJ), </t>
    </r>
    <r>
      <rPr>
        <sz val="11"/>
        <color theme="1"/>
        <rFont val="Calibri"/>
      </rPr>
      <t>INPE, CSR (IBAMA)</t>
    </r>
    <r>
      <rPr>
        <strike/>
        <sz val="11"/>
        <color theme="1"/>
        <rFont val="Calibri"/>
      </rPr>
      <t>, IBGE</t>
    </r>
    <r>
      <rPr>
        <sz val="11"/>
        <color theme="1"/>
        <rFont val="Calibri"/>
      </rPr>
      <t>, Bruno Gueiros (ICMBio-RJ), Mônica Tognella (UFES),  Francisco (UESC/BA)</t>
    </r>
  </si>
  <si>
    <t xml:space="preserve">Aguardando mapeamento oficial que será entregue pelo ICMBio (Matteo comunicou para o GAT).  GEF MANGUE: mapeamento da cobertura com CSR-IBAMA. </t>
  </si>
  <si>
    <t>Rose Dantas possui um mapeamento que pode auxiliar na execução da ação; Consultar o Atlas dos Manguezais do Brasil, que está sendo elaborado. No Amapá existe um mapeamento costeiro que precisa ser validado com a comunidade (está sendo rearticulado com a SUDAM).</t>
  </si>
  <si>
    <t>5.3</t>
  </si>
  <si>
    <t>Ação 5.3. Identificar, mapear e realizar monitoramento participativo das áreas de corte e queima de mangue nas áreas estratégicas do PAN.</t>
  </si>
  <si>
    <t>Relatórios de avaliação. Diagnósticos participativos. Cartografia social.</t>
  </si>
  <si>
    <t>Helia Farias (Univali-SC),</t>
  </si>
  <si>
    <t>Adria Macedo, Jose Carlos Navalha, Marcus Fernandes, Andrea Azevedo, População Tradicional, Universidade, ICMBio, OEMA, ONG, Sociedade Civil Organizada, CONFREM</t>
  </si>
  <si>
    <t>Aguardando mapeamento oficial que será entregue pelo ICMBio (Matteo comunicou para o GAT)</t>
  </si>
  <si>
    <t>Sugere-se a implantação de um sistema de denúncias de corte e queima de mangue</t>
  </si>
  <si>
    <t>5.4</t>
  </si>
  <si>
    <t>Ação 5.4. Elaborar e implantar programa de reflorestamento, com participacao comunitaria,  do manguezal nas áreas estratégicas do PAN</t>
  </si>
  <si>
    <t>Programa elaborado e relatórios de execução.</t>
  </si>
  <si>
    <t>Marcus Fernandes (UFPA), Antonio Marcos (Fundação Vovó  do Mangue), Gustavo Estrada (UERJ)</t>
  </si>
  <si>
    <t>Museu Emilio Goeldi (PEC), IEPA, UFMA (Flavia Mochel), SEMA-PA Ulisses Scofield (CEPENE-Projeto Manguezal Caravelas-BA), Silmara Erthal (ICMBIO), Mônica Tognella (UFES), Iberê Sassi (Instituto Goiamum), Gustavo Estrada (UERJ), Breno Eicos (UFRJ)</t>
  </si>
  <si>
    <t>Na única área estratégica do ES que não estava protegida foi criado um Parque Municipal (em Conceição da Barra). Além disso, Iberê está terminando uma proposta de criação de uma APA. 
Dados mostram que o manguezal cresceu linearmente 17 ha nos últimos 10 anos na beira do Rio Barra Seca e Rio Barra Nova (ES) e continua crescendo. (Iberê)
No MA, na região do Delta estão sendo feitos estudos sobre reflorestamento de manguezais. (Chico - Delta)</t>
  </si>
  <si>
    <t>Ainda não há um programa de reflorestamento, apesar de ações pontuais esterem sendo executadas</t>
  </si>
  <si>
    <t>Iberê, Francisco e Fábio</t>
  </si>
  <si>
    <t>O programa não existe, porém em alguns estados estão sendo executadas ações de reflorestamento.
No Rio Araguari (AP) está ocorrendo a regeneração natural em algumas áreas devido ao fim da pororoca (Fábio - AP)</t>
  </si>
  <si>
    <t>5.5</t>
  </si>
  <si>
    <t>Ação 5.5. Sistematizar o conhecimento disponível e realizar pesquisas participativas sobre alternativas de extração de madeira de mangue e sobre o impacto do uso da madeira de mangue pelos povos e comunidades tradicionais residentes ou usuários das áreas estratégicas do PAN. E distribuir o conhecimento adquirido nas comunidades aliado ao Programa de Educação Ambiental do PAN.</t>
  </si>
  <si>
    <t>relatórios de avaliação. E planos de manejo e uso.</t>
  </si>
  <si>
    <t>Gustavo Estrada (UERJ), Marcus Fernandes (UFPA), Monica Tognelli (UFES)</t>
  </si>
  <si>
    <t>Eduardo Marques, ICMBio, População Tradicional, ONG, Sociedade Civil Organizada</t>
  </si>
  <si>
    <t>5.6</t>
  </si>
  <si>
    <t>Ação 5.6. Promover regularização das atividades Agropecuárias impactantes nas áreas estratégicas do PAN, com vista a mitigar os impactos da atividade, em especial na bacia do Baixo Araguari (Amapá).</t>
  </si>
  <si>
    <t>Certidões, memoriais descritivos, plantas de detalhes e de situações, levantamento da cadeia dominial, ofícios.</t>
  </si>
  <si>
    <r>
      <rPr>
        <sz val="11"/>
        <color theme="1"/>
        <rFont val="Calibri"/>
      </rPr>
      <t>Ribamar Pereira, ICMBio, OEMA, Institutos Estaduais de Regularização Fundiária, Agências de Defesa Agropecuária, População Tradicional, Sociedade Civil Organizada</t>
    </r>
    <r>
      <rPr>
        <sz val="11"/>
        <color rgb="FFFF0000"/>
        <rFont val="Calibri"/>
      </rPr>
      <t xml:space="preserve"> </t>
    </r>
  </si>
  <si>
    <t xml:space="preserve">Foi feito um acordo com moradores da REBIO Piratuba (AP) para tentar mitigar esses impactos. </t>
  </si>
  <si>
    <t>Eduardo não está mais no Amapá (sugestão de troca de articulador)</t>
  </si>
  <si>
    <t>Elaborar o diagnóstico e cobrar dos órgãos estaduais competentes a regularização das atividades agropecuárias impactantes nas áreas estratégicas do PAN, com vista a mitigar os impactos da atividade, em especial na bacia do Baixo Araguari (Amapá) e no Delta do Parnaíba (Maranhão)</t>
  </si>
  <si>
    <t>Diagnóstico sobre a regularização das atividades agropecuárias a partir do retorno dos órgãos estaduais competentes e dados do CAR e LAR; Documentos com o retorno dos órgãos estaduais competentes</t>
  </si>
  <si>
    <t>Maurício Abdon (IEPA), Fábio de Souza (Comunidade Sucuriju) e Francisco (Delta do Parnaíba)</t>
  </si>
  <si>
    <t>Adicionar Patrícia (REBIO Piratuba) e Francinalda Rodrigues (CIA - Companhia Ilha Ativa)</t>
  </si>
  <si>
    <t>Consultar dados do CAR e LAR</t>
  </si>
  <si>
    <t>5.7</t>
  </si>
  <si>
    <t>Ação 5.7. Exigir o cumprimento da convenção de RAMSAR junto aos órgãos gestores competentes.</t>
  </si>
  <si>
    <t>Oficios encaminhados aos órgãos gestores e acompanhamento de sua efetividade.</t>
  </si>
  <si>
    <t>Maurício Pompeu (MMA)</t>
  </si>
  <si>
    <t>Membros do CNZU, Daniela Kiyatake (SEMA PA). Tatiany Oliveira (SEMA-BA)</t>
  </si>
  <si>
    <t>Membros do CNZU já executam essa função de cobrança, porém o MMA não está convocando reuniões do CNZU.</t>
  </si>
  <si>
    <t>Prazo estourado</t>
  </si>
  <si>
    <t>Cobrar do MMA a manutenção do CNZU, que exige o cumprimento da convenção de RAMSAR junto aos órgãos gestores competentes.</t>
  </si>
  <si>
    <t>Retorno oficial do MMA atendendo a petição</t>
  </si>
  <si>
    <t xml:space="preserve">6. Reduzir os riscos de acidentes ambientais e mitigação dos seus impactos socioambientais em atividades que afetam direta ou indiretamente os manguezais e ecossistemas </t>
  </si>
  <si>
    <t>6.1</t>
  </si>
  <si>
    <t>Ação 6.1. Incluir nas condicionantes dos licenciamentos de atividades petrolíferas, quando a área de influência incluir manguezais, a realização de estudos de avaliação histórica e de monitoramento das contaminações por hidrocarbonetos em manguezais.</t>
  </si>
  <si>
    <t>Inclusão destes estudos nas condicionantes.</t>
  </si>
  <si>
    <t>Mariana Sá de Viana(IBAMA)</t>
  </si>
  <si>
    <t>Gustavo Calderucio Duque Estrada (UERJ), (ICMBio/COPAM)</t>
  </si>
  <si>
    <t>SUZANE VAI VERIFICAR AS INFORMAÇÕES DO ANDAMENTO COM A ARTICULADORA</t>
  </si>
  <si>
    <t>A ação é realizada fora do âmbito do PAN</t>
  </si>
  <si>
    <t>Documento que contemple o protocolo de ações por ocasião da avaliação histórica do derramemento para que seja levado em consideração pelos órgãos licenciadores na elaboração do termo de referência dos EIAs; Retorno dos órgãos ambientais sobre o recebimento e atendimento do protocolo</t>
  </si>
  <si>
    <t>Adicionar Rose Dantas (NAVIMA)</t>
  </si>
  <si>
    <t>O grupo da Yara N. acompanha há mais de 30 anos uma área e, com base em vários atendimentos na qualidade de perito judicial e nesse acompanhamento, foi gerado um protocolo de ações por ocasião do derramemento. O protocolo pode ser replicado e usado nos planos de contigência. (Yara irá enviar o protocolo)</t>
  </si>
  <si>
    <t>6.2</t>
  </si>
  <si>
    <t>Ação 6.2. Analisar as condicionantes de licenciamentos das Usinas Nucleares de Angra de forma a identificar aquelas que se relacionam com os objetivos do PAN Manguezal.</t>
  </si>
  <si>
    <t>Relatório de análise das condicionantes.</t>
  </si>
  <si>
    <t>Gustavo Calderucio Duque Estrada (UERJ)(UERJ)</t>
  </si>
  <si>
    <t>A UERJ fez o monitoramento pré, durante e pós a construção da usina de Angra e tem diversos documentos que podem ser consultados.</t>
  </si>
  <si>
    <t>6.3</t>
  </si>
  <si>
    <t>Ação 6.3. Exigir o cumprimento dos planos de Emergência, Contingência e de Assistência Mútua para todos os portos e para acidentes ambientais nas áreas estratégicas do PAN.</t>
  </si>
  <si>
    <t>Moção com a exigência, entregue para o MPF e órgãos competentes na Oficina Nacional do PAN Manguezal.</t>
  </si>
  <si>
    <t>Suzane Guedes (IBAMA)</t>
  </si>
  <si>
    <t>Gustavo (UERJ), Fernando (UEPA-RJ), Fabrício (Instituto Maramar), Gilberto (Ass. Do Rio Ratones)</t>
  </si>
  <si>
    <t>Não iniciada</t>
  </si>
  <si>
    <t>Relatório avaliando e exigindo o cumprimento dos planos de Emergência, Contingência e de Assistência Mútua, e solicitando ao GAT o encaminhamento de um observador para acompanhar o andamento dos planos localmente</t>
  </si>
  <si>
    <t>VERIFICAR NA PLENÁRIA SE TEM OUTRO ARTICULADOR</t>
  </si>
  <si>
    <t>Sugere-se que em cada área estratégica tenha um observador habilitado para acompanhar o andamento dos planos</t>
  </si>
  <si>
    <t>6.4</t>
  </si>
  <si>
    <t>Ação 6.4. Realizar estudos que visem a identificação de passivos ambientais nas áreas prioritárias.</t>
  </si>
  <si>
    <t>Relatórios de estudos</t>
  </si>
  <si>
    <t>Rose Dantas (NAVIMA), Fabricio Gandini (Maramar) Bruno Stefanis (BIOTA)</t>
  </si>
  <si>
    <t>UEPA, AHOMAR, CAPPAM (MA), Gustavo Estrada (UERJ), Monica Tognella (UFES), José Amorim (UFBA), Terramar, Mauro Maida (UFPE)* indicação, Beatrice Padovani (UFPE) *indicação, ONG's regionais, Clemente Coelho (UFPE) *indicação, Élica Guedes (UFAL) *indicação, Instituições de pesquisa do Piauí, RIo Grande do Norte e Ceará.</t>
  </si>
  <si>
    <t>Foram enviados ofícios para IBAMA e IDEMA. Os processos enviados pelos órgãos ambientais estão sendo analisados e poderão auxiliar na execução da ação. Rose irá fazer um relatório sobre as informações que já estão levantadas e conversar com os outros articuladores.</t>
  </si>
  <si>
    <t>Adicionar Iberê</t>
  </si>
  <si>
    <t>6.5</t>
  </si>
  <si>
    <t>Ação 6.5. Articular iniciativa para prevenção e mitigação do dano ambiental causado pelos efluentes da Usina Nuclear Angra dos Reis às espécies foco do PAN.</t>
  </si>
  <si>
    <t>Ação civil pública proposta</t>
  </si>
  <si>
    <t>Marcos Souza (AMAR Mangaratiba)</t>
  </si>
  <si>
    <t>Silvya Chaada (ESEC Tamoios)</t>
  </si>
  <si>
    <t>Ausência de instituição para iniciar e acompanhar a ação civil. Além disso, é necessário elaborar um relatório técnico com informações sobre o impacto (se há, qual a dimensão, onde, etc.) para embasar a abertura de ação civil pública, o que é uma atividade extremamente onerosa. O grupo entende a ação não é prioritária no momento: sugere-se adiar o início da ação.</t>
  </si>
  <si>
    <t>Relatório técnico com informações sobre o impacto que instrui o pedido de abertura de ação civil pública</t>
  </si>
  <si>
    <t>6.6</t>
  </si>
  <si>
    <t>Ação 6.6. Cobrar a fiscalização da destinação dos efluentes oriundos de lavagens e pintura de embarcações de esporte e recreio de pequeno e grande porte em marinas e centros náuticos.</t>
  </si>
  <si>
    <t>Documento elaborado e encaminhado.</t>
  </si>
  <si>
    <t>Francisco da Rocha Guimarães Neto (UEPA-RJ)</t>
  </si>
  <si>
    <t>Fundação Florestal (SP),  UERJ</t>
  </si>
  <si>
    <t>Consultar legislações existentes</t>
  </si>
  <si>
    <t>7. Fortalecer a fiscalização e o monitoramento dos empreendimentos com potencial de impacto negativo licenciados, assim como das áreas de manguezais e adjacências.</t>
  </si>
  <si>
    <t>7.1</t>
  </si>
  <si>
    <t>Ação 7.1. Elaborar documento técnico para embasar proposta de alteração da Resolução CONAMA (459/2013)  que dispõe sobre a aquicultura em áreas de manguezais e articular sua inserção junto ao CONAMA.</t>
  </si>
  <si>
    <t>Documento balizador com as ações do PAN enviado e protocolado junto ao CONAMA. Alteração da resolução  CONAMA (459/2013)  que dispõe sobre aquicultura (manguezais e aquicultura) .</t>
  </si>
  <si>
    <t>Daniela Kiyatake (SEMA PA- sugestáo)</t>
  </si>
  <si>
    <t>7.2</t>
  </si>
  <si>
    <t>Ação 7.2. Criar um instrumento orientador para os termos de referencia, para a elaboração de estudos de licenciamento ambiental, nas diversas esferas,  prevendo a coleta de dados primários, e a execução de programas de comunicação social, de forma a contribuir com o controle social nas etapas anteriores ao licenciamento ambiental.</t>
  </si>
  <si>
    <t>Documento com o Instrumento orientador. Modelo de TR com abordagem participativa.</t>
  </si>
  <si>
    <t>IBAMA: houve avanço na margem equatorial em relação ao petróleo - vem sendo executadas reuniões técnicas com a comunidade, contribuindo para melhoria do programa de controle social. Estudo contemplou várias questões e tem auxiliado na elaboração de TRs, porém ainda não foi feito um documento formal.</t>
  </si>
  <si>
    <t>Prazo expirado</t>
  </si>
  <si>
    <t>Suzane</t>
  </si>
  <si>
    <t>Suzane vai conversar com Tommaso para que o documento seja elaborado.
Já existe uma minuta de alteração para a Resolução CONAMA nº 237 (verificar), que regula o licenciamento ambiental.</t>
  </si>
  <si>
    <t>7.3</t>
  </si>
  <si>
    <t>Ação 7.3. Acompanhar e pressionar para o pleno cumprimento da execução das condicionantes de licenciamentos: Baia de Guanabara, Via Expressa Sul (Florianópolis), Angra III (foco na pesca/manguezais).</t>
  </si>
  <si>
    <t>Cumprimento das condicionantes.</t>
  </si>
  <si>
    <t>CONAPA Guapimirim- Klinton Senra</t>
  </si>
  <si>
    <t>Isabel Cavalcante Waga MPF, Flavio Lontro (ACAPESCA)</t>
  </si>
  <si>
    <t>7.4</t>
  </si>
  <si>
    <t>Ação 7.4. Propor a inclusão nas condicionantes dos licenciamentos de dragagens, quando a área de influência incluir manguezais, a criação de comissão de monitoramento da atividade, com participação das comunidades locais.</t>
  </si>
  <si>
    <t>Proposta de inclusão destas comissões nas condicionantes.</t>
  </si>
  <si>
    <t>Luciane (CGPEG -IBAMA)</t>
  </si>
  <si>
    <t>Sem informação - SUZANE VAI VERIFICAR COM A ARTICULADORA SOBRE O ANDAMENTO DA AÇÃO</t>
  </si>
  <si>
    <t>Adicionar Amarildo Alves (PR), Marcos Souza (RJ) e Rose Dantas (RN)</t>
  </si>
  <si>
    <t>7.5</t>
  </si>
  <si>
    <t>Ação 7.5.Solicitar ao IBAMA a consideração das ações do PAN Manguezal na região sul sudeste no licenciamento ambiental das atividades do pré-sal</t>
  </si>
  <si>
    <t>Solicitação realizada/protocolada</t>
  </si>
  <si>
    <t>Monica Serrão IBAMA</t>
  </si>
  <si>
    <t>7.6</t>
  </si>
  <si>
    <t>Ação 7.6. Articular a  a criação de comissão de monitoramento das condicionantes do licenciamento ambiental em áreas de manguezal e ecossistemas associados.</t>
  </si>
  <si>
    <t>Comissão de acompanhamento das condicionantes formadas e relatórios semestrais.</t>
  </si>
  <si>
    <t>Jorge Galdino (Arte e Manha/BA)</t>
  </si>
  <si>
    <r>
      <rPr>
        <sz val="11"/>
        <color theme="1"/>
        <rFont val="Calibri"/>
      </rPr>
      <t xml:space="preserve">Paulo (Ecomar-BA) *indicação, Jose Alberto Ribeiro (Resex Prainha do Canto Verde) *indicação, Guilherme (CI Brasil-BA) *indicação </t>
    </r>
    <r>
      <rPr>
        <sz val="11"/>
        <color rgb="FFFF0000"/>
        <rFont val="Calibri"/>
      </rPr>
      <t>(nomes completos e siglas por extenso)</t>
    </r>
  </si>
  <si>
    <t>Articular a criação de comissão de monitoramento assessora do GAT das condicionantes do licenciamento ambiental em locais onde o manguezal e ecossistemas associados façam parte da área de influência do empreendimento</t>
  </si>
  <si>
    <t>Encaminhar aos conselhos estaduais de meio ambiente</t>
  </si>
  <si>
    <t>7.7</t>
  </si>
  <si>
    <t>Ação 7.7. Propor normativa que estabeleça como condicionante ao processo de licenciamento ambiental de empreendimentos e/ou atividades potencialmente poluidoras a obrigatoriedade de realizar ampla divulgação dos resultados do monitoramento de seus efluentes  e demais substâncias que são carreadas no meio aquático.</t>
  </si>
  <si>
    <t>Proposta de normativa encaminhada</t>
  </si>
  <si>
    <t>Gustavo Almada (IBAMA)</t>
  </si>
  <si>
    <t>Comitê Zonas Úmidas,  Luciane Coelho - (IBAMA)</t>
  </si>
  <si>
    <t>Sem informação - SUZANE VAI VERIFICAR COM O ARTICULADOR SOBRE O ANDAMENTO DA AÇÃO</t>
  </si>
  <si>
    <t>7.8</t>
  </si>
  <si>
    <t>Ação 7.8. Solicitar ao licenciador a divulgação dos resultados dos simulados dos planos de emergência</t>
  </si>
  <si>
    <t>Resultado dos simulados dos planos de emergências divulgados</t>
  </si>
  <si>
    <t>Mônica Serrão (IBAMA)</t>
  </si>
  <si>
    <t>CONFREM, UEPA, MONAPE, MPPA, CPP</t>
  </si>
  <si>
    <t>Agrupar como tarefa da ação 6.3</t>
  </si>
  <si>
    <t>7.9</t>
  </si>
  <si>
    <t>Ação 7.9. Realizar diagnóstico da situação atual dos planos de  contingencia dos empreendimentos petrolíferos e portuários cobrando sua adequação quando necessario, dando ampla divulgação de seus resultados junto às comunidades tradicionais.</t>
  </si>
  <si>
    <t>Relatório técnico do Diagnóstico, Cartilha de divulgação, Reuniões realizadas.</t>
  </si>
  <si>
    <t>Bruno Stéfanis (Instituto Biota)</t>
  </si>
  <si>
    <t>Luciane Coelho (IBAMA/CGPEG), COPAH/DILIC/IBAMA, IEMA-ES, INEMA-BA, SEMARH-SE, IMA-AL, IMA-PE, ????-PB, IDEMA-RN, SEMACE-CE, SEMA-MA, SEMAR-PI, Superintendências do IBAMA</t>
  </si>
  <si>
    <t>7.10</t>
  </si>
  <si>
    <t>Ação 7.10. Sensibilizar e Fomentar junto as secretarias estaduais para que seja intensificado a rede de monitoramento e fiscalização de empreendimentos licenciados em áreas de manguezais ou áreas de influencia direta</t>
  </si>
  <si>
    <t>Relatório de jornada de articulações institucionais</t>
  </si>
  <si>
    <t>Grayton, Benedito Castro, João Pena (RECID)</t>
  </si>
  <si>
    <t>Antonio Silva, willian (ICMBio), Salustiano (IEPA), licenciamento IBAMA</t>
  </si>
  <si>
    <t>Agrupar com a ação referente ao monitoramento de condicionantes (verificar número da ação).
INCLUIR ESSA OBSERVAÇÃO NA REPROGRAMAÇÃO DA AÇÃO REFERENTE AO MONITORAMENTO DE CONDICIONANTES: No ES colocar esssa ação como obrigação do fórum estadual de gestão dos manguezais (Iberê)</t>
  </si>
  <si>
    <t>8. Inibir a implantação e a expansão de empreendimentos econômicos que impliquem em impactos negativos no ecossistema de manguezal.</t>
  </si>
  <si>
    <t>8.1</t>
  </si>
  <si>
    <t>Ação 8.1. Integrar nos processos de licenciamento de empreendimentos portuários informações relativas às espécies-alvo do PAN.</t>
  </si>
  <si>
    <t>Envio do documento do PAN Manguezal e sua portaria aos órgãos licenciadores.</t>
  </si>
  <si>
    <t>Pedro Ervilha SEA (RJ)</t>
  </si>
  <si>
    <t>Tomasso Giarrizzo(UFPA)</t>
  </si>
  <si>
    <t>8.2</t>
  </si>
  <si>
    <t>Ação 8.2. Realizar Avaliação Ambiental Estratégica e conjunta dos impactos dos grandes empreendimentos instalados e previstos nas Baías de Sepetiba, Complexo Estuarino de Paranaguá, Baía da Ilha Grande, Estuário de Santos e Baia de Guanabara, Baia da Babitonga</t>
  </si>
  <si>
    <t>Avaliação Ambiental Estratégica elaborada.</t>
  </si>
  <si>
    <t>Julieta (SEA). Sugestão: COPAH (IBAMA-DILIC)</t>
  </si>
  <si>
    <t>Acionar o MPF para pressionar para que os intrumentos que envolvam Avaliação Ambiental Estratégica sejam realizados nas Baías de Sepetiba, Complexo Estuarino de Paranaguá, Baía da Ilha Grande, Estuário de Santos e Baia de Guanabara, Baia da Babitonga.</t>
  </si>
  <si>
    <t>Ofícios encaminhados ao MPF e relatórios de acompanhamento do andamento</t>
  </si>
  <si>
    <t>Adicionar Suzane (IBAMA)</t>
  </si>
  <si>
    <t>Estimular as universidades a realizarem pesquisas com esse tema.
Yara vai enviar o trabalho realizado para parte do Estuário de Santos.
Solicitar Ana Maria Torres Rodrigues (CEPSUL/ICMBio) os estudos sobre a Baía de Babitonga.</t>
  </si>
  <si>
    <t>8.3</t>
  </si>
  <si>
    <t>Ação 8.3. Acompanhar o questionamento do licenciamento ambiental do Porto do Açu.</t>
  </si>
  <si>
    <t>Resposta formal do órgão licenciador.</t>
  </si>
  <si>
    <t>Isabel Cavalcante Waga - MPF – Ministério Público Federal.</t>
  </si>
  <si>
    <t>UENF, UFF, Colônia Atafona, SEA, DPC/Capitania dos portos</t>
  </si>
  <si>
    <t>8.4</t>
  </si>
  <si>
    <t>Ação 8.4. Elaborar e protocolar nos órgãos competentes proposta de proibição da extração de areia e conchas nas áreas estratégicas do PAN.</t>
  </si>
  <si>
    <t>Proposta elaborada e protocolada nos órgãos competentes</t>
  </si>
  <si>
    <t>Francisco da Rocha Guimarães Neto (CONFREM SUL SUDESTE)</t>
  </si>
  <si>
    <t>INEA, IBAMA-RJ, DNPM</t>
  </si>
  <si>
    <t>Adicionar Francisco (Delta do Parnaíba)</t>
  </si>
  <si>
    <t>8.5</t>
  </si>
  <si>
    <t>Ação 8.5. Fazer diagnóstico da capacidade de suporte nas áreas estratégicas do PAN ameaçadas por portos e marinas.</t>
  </si>
  <si>
    <t>Diagnostico das áreas ameaçadas.</t>
  </si>
  <si>
    <t>Bruno Gueiros APA Cairuçu</t>
  </si>
  <si>
    <t>UERJ, IBAMA, CONFREM&lt; UEPA</t>
  </si>
  <si>
    <t>9. Contribuir para a erradicação dos empreendimentos de carcinicultura e de salinas na zona entremarés e para a recuperação dos sistemas já afetados por estas práticas.</t>
  </si>
  <si>
    <t>9.1</t>
  </si>
  <si>
    <t>Ação 9.1. Revisar e propor possíveis alterações e adequações na legislação e nas normatizações que tratam da atividade de carcinicultura no Brasil.</t>
  </si>
  <si>
    <t>Relatório de revisão e de possíveis propostas de alterações e adequações na legislação e nas normatizações.</t>
  </si>
  <si>
    <t>Katia Barros (CNPT); Gustavo Estrada (UERJ); Yara Schaeffer-Novelli (USP); Clemente Coelho Jr. (Instituto BiomaBrasil); Alberto Cantanhede (CONFREM); João Gonçalves (AMEX); Francisco Rodrigues (APA Delta de Parnaíba)</t>
  </si>
  <si>
    <t>Yara preparou um documento para audiência pública do Supremo que comprova que o apicum é parte do manguezal e que, como esse ecossistema não pode ser ocupado por nenhum tipo de empreendimento, os apicuns e outros sistemas também não podem. Porém, a audiência pública ainda não aconteceu. (Yara)
PL 063/2015 foi aprovado e NAVIMA está brigando para barrá-lo - estão no aguardo do julgamento das ADINs, no que tange a questão agrosilvopastoril; o próprio MP fez um documento solicitando que a audiência ocorra. (Rose).                                                                     GEF MANGUE: construção de condicionates para licenciamento de emprendimentos de carcinicultura, em UC federais no ambito da COIMP/DIMAN/ICMBIO</t>
  </si>
  <si>
    <t>Ação em andamento, porém o prazo estourou</t>
  </si>
  <si>
    <t>Yara Novelli e Rose Dantas</t>
  </si>
  <si>
    <t>9.2</t>
  </si>
  <si>
    <t>Ação 9.2. Fazer articulação com bancadas de parlamentares e tomadores de decisão, visando possíveis alterações e adequações na legislação e nas normatizações.</t>
  </si>
  <si>
    <t>Encaminhamento do relatório de revisão e de propostas e atas de reuniões realizadas com parlamentares e tomadores de decisão.</t>
  </si>
  <si>
    <t>Flávio (ACAPESCA); Sandra Regina (CONFREM); Célia Regina (CONFREM); Gustavo Estrada (UERJ); Carlinhos (CONFREM/RESEX Canavieiras); Clemente Coelho Jr. (Instituto BiomaBrasil); Breno Herrera (UFRJ); Rose Dantas (NAVIMA); João Gonçalves (AMEX); Rosana Subira (ICMBio); Bruno Stefanis (Instituto Biota).</t>
  </si>
  <si>
    <t>9.3</t>
  </si>
  <si>
    <t>Ação 9.3. Provocar junto ao MP ação civil pública para erradicação da carcinicultura nos manguezais e em outras áreas onde este empreendimento seja realizado de forma ilegal.</t>
  </si>
  <si>
    <t>Processo de ação civil</t>
  </si>
  <si>
    <t>Mônica (UFES), MPE, MPF, IBAMA, Conselho Pastoral dos Pescadores, Associação dos Moradores da Ilha do Aritingui (Rede Nacional de Advogados Populares) Amarildo Alves (APA Guaraqueçaba)</t>
  </si>
  <si>
    <t>Aguardando a decisão do julgamento das ADINs pelo Supremo Tribunal Federal (STF) e ação civil pública do RN em desfavor do PL 063/2015 (NAVIMA/MPF RN) em andamento.              GEF MANGUE: ativação de um GT na COIMP/DIMA/ICMBIO, que entre suas tarefas coordine um mapeamento e diagnostico dos emprendimentos em UC federais</t>
  </si>
  <si>
    <t>9.4</t>
  </si>
  <si>
    <t>Ação 9.4. Mapear os empreendimentos de carcinicultura e de salinas realizados em áreas de manguezal (floresta e apicum) e ecossistemas associados</t>
  </si>
  <si>
    <t>Mapa e extensão (em área) dos empreendimentos de carcinicultura e de salinas</t>
  </si>
  <si>
    <t>Rose Dantas (NAVIMA), Gustavo estrada (UERJ)</t>
  </si>
  <si>
    <t>Mônica Tognela, Pedro Walfir (UFPA), Maurício (MMA), Inst. Terramar</t>
  </si>
  <si>
    <t>Projeto Manguezais do Brasil está mapeando feição apicum e formações florestais de manguezal. (informação Matteo)
No RN já foi feito o mapeamento dos empreendimentos. (Rose Dantas).               GEF MANGUE: ativação de um GT na COIMP/DIMA/ICMBIO, que entre suas tarefas coordine um mapeamento  com CSR IBAMA</t>
  </si>
  <si>
    <t>Consultar o mapeamento está no relatório da DILIC e mapeamento no âmbito do GEF Mangue</t>
  </si>
  <si>
    <t>9.5</t>
  </si>
  <si>
    <t>Ação 9.5. Desenvolver um protocolo de valoração (incluindo a participação das comunidades) dos passivos ambientais resultantes de empreendimentos de carcinicultura e salinas realizados em áreas de manguezal (floresta e apicum) e ecossistemas associados;</t>
  </si>
  <si>
    <t>Protocolo de valoração criado e publicado</t>
  </si>
  <si>
    <t>Mônica Tognella (UFES), Bruno Gueiros (ICMBio), Waldemar Vergara (ICMBio)</t>
  </si>
  <si>
    <t>Gustavo Estrada (UERJ), Marielce Tosta (UFES), EcoEco</t>
  </si>
  <si>
    <t xml:space="preserve">Sem informação - VERIFICAR COM MÔNICA.                                                                 GEF MANGUE: Elaboração dos TDR para esta valoração, no ambito do GT da COIMP/DIMA/ICMBIO, </t>
  </si>
  <si>
    <t>NAVIMA está produzindo material que pode dar suporte para essa atividade</t>
  </si>
  <si>
    <t>9.6</t>
  </si>
  <si>
    <t>Ação 9.6. Realizar estudos de valoração participativa dos passivos ambientais resultantes de empreendimentos de carcinicultura e salinas realizados em áreas de manguezal (floresta e apicum) e ecossistemas associados nas áreas estratégicas do PAN Manguezal.</t>
  </si>
  <si>
    <t>Relatório de valoração e divulgação dos resultados.</t>
  </si>
  <si>
    <t>9.7</t>
  </si>
  <si>
    <t>Ação 9.7. Realizar estudos relacionados ao desenvolvimento da tecnologia de carcinicultura em tanques de recirculação</t>
  </si>
  <si>
    <t>Relatório técnico e divulgação dos resultados</t>
  </si>
  <si>
    <t>Gustavo, UERJ (vai indicar especialista da FIPERJ), Rose Dantas (NAVIMA)</t>
  </si>
  <si>
    <t>Mônica Tognella (UFES), FIPERJ, Gilberto Marenzi (UNIVALI)</t>
  </si>
  <si>
    <t>Grupo sugere exclusão, pois vai de encontro ao objetivo 9.</t>
  </si>
  <si>
    <t>10. Capacitar e formar os atores sociais e gestores envolvidos no PAN Manguezal.</t>
  </si>
  <si>
    <t>10.1</t>
  </si>
  <si>
    <t>Ação 10.1. Estimular indicar a participação dos povos e comunidades tradicionais que vivem em áreas de manguezais nos conselhos estaduais e municipais de meio ambiente.</t>
  </si>
  <si>
    <t>Campanhas. Materiais informativos. Palestras. Representação formalizada.</t>
  </si>
  <si>
    <t>Bruno Stefanis (Instituto Biota), Beto Taim - CONFREM</t>
  </si>
  <si>
    <t>Rosa Martins (Instituto Terramar-BA), Marcos (CPP-BA), Helia Farias (Univali)</t>
  </si>
  <si>
    <t>Considerar guia "Maravilhosos Manguezais do Brasil" e projeto de capacitação de gestores de UCs e professores da rede pública</t>
  </si>
  <si>
    <t>10.2</t>
  </si>
  <si>
    <t>Ação 10.2. Capacitar pescadores das áreas estratégicas do PAN  em associativismo e cooperativismo</t>
  </si>
  <si>
    <t>Oficinas participativas. Cartilhas. Eventos e intercâmbios. Cursos de extensão</t>
  </si>
  <si>
    <t>José Carlos Diniz (COOPEC), Francisco Rocha Guimaraes Neto (CONFREN Sudeste) Carlinhos Canavieiras (CONFREM Nordeste)</t>
  </si>
  <si>
    <t>SEBRAE, Maria Luiza e Lourdes (Museu Emílio Goeldi), IEPA, CGPEG IBAMA (Nome dos colaboradores?)</t>
  </si>
  <si>
    <t>GEF MANGUE : atividades formativas na Costa Norte (Pará e Delta do Parnaibba)</t>
  </si>
  <si>
    <t>10.3</t>
  </si>
  <si>
    <t>Ação 10.3. Realizar formação para lideranças das comunidades tradicionais relacionadas ao ordenamento pesqueiro</t>
  </si>
  <si>
    <t>Eventos de capacitação. Materias didáticos.</t>
  </si>
  <si>
    <t>José Bonifacio-MA, Elio Sousa (CPP-RN)</t>
  </si>
  <si>
    <t>Fabio (Sucuriju-AP), Amarildo Alves (APA Guaraqueçaba)</t>
  </si>
  <si>
    <t>GEF MANGUE : atividades formativas Pará e Delta do Parnaibba e São Paulo-APA CIP)</t>
  </si>
  <si>
    <t>10.4</t>
  </si>
  <si>
    <t>Ação 10.4. Empoderar capacitando  as comunidades tradicionais e demais entidades da sociedade civil quantos às ações legais a serem tomadas no caso de acidentes ambientais nas áreas estratégicas do PAN</t>
  </si>
  <si>
    <t>Programa de educação ambiental, Oficinas do direito ambiental e social</t>
  </si>
  <si>
    <t>Rose Dantas (NAVIMA), Bruno Gueiros (ICMBio)</t>
  </si>
  <si>
    <t>Mônica Tognella (UFES), Amarildo Alves (APA Guaraqueçaba)</t>
  </si>
  <si>
    <t>10.5</t>
  </si>
  <si>
    <t>Ação 10.5. Promover eventos de capacitação para os membros dos conselhos gestores de UC nas áreas do PAN voltados para a conservação, geração de renda e beneficiamento de suas espécies foco.</t>
  </si>
  <si>
    <t>Relatórios de eventos realizados</t>
  </si>
  <si>
    <t>Carlos Felipe (DGPAR)</t>
  </si>
  <si>
    <t>Julieta Freschi (SEA - RJ), Katia Barros (CNPT)</t>
  </si>
  <si>
    <t xml:space="preserve">GEF MANGUE: experiecnia Jovens Protagonistas </t>
  </si>
  <si>
    <t>10.6</t>
  </si>
  <si>
    <t>Ação 10.6. Realizar um diagnostico do programa de agentes ambientais voluntários dos manguezais do Brasil.</t>
  </si>
  <si>
    <t>Diagnostico elaborado</t>
  </si>
  <si>
    <t>Celia Regina - CONFREM</t>
  </si>
  <si>
    <t>Jitiara Silva (Rede mulheres marisqueiras da bahia), Francisco Chagas (desta do Parnaiba)</t>
  </si>
  <si>
    <t>TN19</t>
  </si>
  <si>
    <t>Tarefa N19. Elaborar planos comunitários em apoio à fiscalização da pesca, contemplando também a identificação de áreas onde não existe estrutura mínima para as ações de fiscalização, nas áreas estratégicas do PAN.</t>
  </si>
  <si>
    <t>Plano comunitário de fiscalização elaborado.</t>
  </si>
  <si>
    <t>Francisco da Rocha Guimarães Neto(CONFREM)</t>
  </si>
  <si>
    <t>Amarildo Alves (APA Guaraqueçaba) Marcos Souza (AMAR) Flávio Lontro (APA Guapimirim) Fernando Souza (UEPA-RJ) Gilberto Ribas (ESEC Carijós) Fabrício Gonçalves (Resex Pirajubaé)</t>
  </si>
  <si>
    <t>10.7</t>
  </si>
  <si>
    <t>Ação 10.7. Capacitar pescadores das áreas estratégicas do PAN na  em associativismo e cooperativismo</t>
  </si>
  <si>
    <t>Oficinas participativas. Cartilhas. documentos de difusão, eventos e intercâmbios e cursos de extensão</t>
  </si>
  <si>
    <t>José Carlos Diniz (COOPEC)</t>
  </si>
  <si>
    <t>SEBRAE, Maria Luiza e Lourdes (Museu Emílio Goeldi), IEPA, CGPEG IBAMA</t>
  </si>
  <si>
    <t>10.8</t>
  </si>
  <si>
    <t>Ação 10.8. Realizar diagnóstico das tecnologias sociais de produção da pesca nas áreas estratégicas do PAN, com o objetivo de propor patentes e difundir seu uso.</t>
  </si>
  <si>
    <t>Documento do diagnóstico. Relatos dos pescadores. Registros fotográficos. Propostas de patentes elaboradas.</t>
  </si>
  <si>
    <t>Regina Oliveira (MPEG), Flavio Lontro (ACAPESCA)</t>
  </si>
  <si>
    <t>CONFREM, Fund Banco do Brasil, MCTIi nov Social, Francisco Rodriges (Delta Parnaiba), Chico Pescador (UEPA), Francisnalda (Delta)</t>
  </si>
  <si>
    <t>10.9</t>
  </si>
  <si>
    <t>Ação 10.9. Cobrar o licenciador para que as capacitações dos Planos de Emergência Ambiental incluam as comunidades locais e sejam realizadas de forma satisfatória.</t>
  </si>
  <si>
    <t>Oficios encaminhados e acompanhados.</t>
  </si>
  <si>
    <t>Mariana de Sá Vianna (IBAMA)</t>
  </si>
  <si>
    <t>Fernando (UEPA), Gustavo (UERJ)</t>
  </si>
  <si>
    <t>10.10</t>
  </si>
  <si>
    <r>
      <rPr>
        <sz val="11"/>
        <color theme="1"/>
        <rFont val="Calibri"/>
      </rPr>
      <t>Ação 10.10. Articular com institutos de assessoramento municipais ou estaduais,</t>
    </r>
    <r>
      <rPr>
        <strike/>
        <sz val="11"/>
        <color theme="1"/>
        <rFont val="Calibri"/>
      </rPr>
      <t xml:space="preserve"> </t>
    </r>
    <r>
      <rPr>
        <sz val="11"/>
        <color theme="1"/>
        <rFont val="Calibri"/>
      </rPr>
      <t xml:space="preserve">e/ou outros órgãos,  a capacitação dos técnicos ambientais sobre o ecossistema manguezal, das Secretarias municipais de meio ambiente </t>
    </r>
  </si>
  <si>
    <t>termo de cooperação técnica</t>
  </si>
  <si>
    <t>Antonio Silva, João Pena (RECID), IBAMA</t>
  </si>
  <si>
    <t>10.11</t>
  </si>
  <si>
    <t>Ação 10.11. Articular, junto aos órgãos licenciadores nas esferas federal, estaduais e municipais,  a participação dos povos e comunidades tradicionais nos processos de licenciamento ambiental de empreendimentos com potencial de impacto negativo ao ecossistema manguezal e espécies alvo ao longo das áreas estratégicas do PAN.</t>
  </si>
  <si>
    <t>Termos de referência. Ofícios. Memorandos. Atas de reuniões. Lista de presença.</t>
  </si>
  <si>
    <t>Eduardo Marques (ICMBio) e Daniela Kiyatake (SEMA- PA), José Carlos Navalha (CONFREM)</t>
  </si>
  <si>
    <t>Maria Máxima Pires (Liderança Rio dos Cachorros) Universidade, OEMA, ICMBio, ONG, Sociedade Civil Organizada, População Tradicional, Helia Espinoza, Ribamar Pereira, Marcus Fernandes, Universidade, OEMA, ICMBio, ONG, Sociedade Civil Organizada, População Tradicional.</t>
  </si>
  <si>
    <t>T9.3+9.4</t>
  </si>
  <si>
    <t>Tarefa 9.3+9.4 Promover a participação qualificada de povos e comunidades tradicionais nas audiências públicas dos empreendimentos com potencial de impacto negativo ao ecossistema manguezal e espécies alvo do PAN</t>
  </si>
  <si>
    <t>Atas das audiências públicas. Listas de participação.</t>
  </si>
  <si>
    <t>Jose Carlos Navalha (CONFREM), Maria Máxima Pires</t>
  </si>
  <si>
    <t>Adria Macedo, Jose Carlos Navalha, Universidade, OEMA, ICMBio, ONG, Sociedade Civil Organizada, População Tradicional Helia Espinoza, Ribamar Pereira, Marcus Fernandes, Universidade, OEMA, ICMBio, ONG, Sociedade Civil Organizada, População Tradicional..</t>
  </si>
  <si>
    <t>Tarefa 9.3+9.4 Criar um instrumento orientador para os termos de referencia, para a elaboração de estudos de licenciamento ambiental, nas diversas esferas,  prevendo a coleta de dados primários, e a execução de programas de comunicação social, de forma a contribuir com o controle social nas etapas anteriores ao licenciamento ambiental.</t>
  </si>
  <si>
    <t>11. Elaborar estratégia de comunicação do PAN Manguezal.</t>
  </si>
  <si>
    <t>11.1</t>
  </si>
  <si>
    <t>Ação 11.1. Divulgar/direcionar denúncias para os órgãos fiscalizadores.</t>
  </si>
  <si>
    <t>Denúncias encaminhadas aos órgãos fiscalizadores.</t>
  </si>
  <si>
    <t>Gilberto Ribas (ESEC Carijós)</t>
  </si>
  <si>
    <t>Claudio Nunes (Mopear) Amarildo Alves (APA Guaraqueçaba) Marcos Souza (AMAR) Flávio Lontro (APA Guapimirim) Fernando Souza (UEPA-RJ) Gilberto Ribas (ESEC Carijós) Fabrício Gonçalves (Resex Pirajubaé)</t>
  </si>
  <si>
    <t>TS4.3</t>
  </si>
  <si>
    <t>Tarefa S4.3. Criar mecanismos de denúncia e acompanhamento das ocorrências de licenciamento ambiental com irregularidades</t>
  </si>
  <si>
    <t>Lista de meios de denúncias por estado e/ou plataforma digital de ocorrências.</t>
  </si>
  <si>
    <t>Fabrício Gandini Caldeira (Instituto Maramar)</t>
  </si>
  <si>
    <t>Fernando (UEPA-RJ)</t>
  </si>
  <si>
    <t>Tarefa S4.3. Divulgar os meios de denúncias para a sociedade, em especial para as comunidades locais.</t>
  </si>
  <si>
    <t>Lista de meios de denúncia por estado e material de divulgação.</t>
  </si>
  <si>
    <t>Fernando Souza Upa - RJ</t>
  </si>
  <si>
    <t>Fabrício (Instituto Maramar), Gustavo (UERJ)</t>
  </si>
  <si>
    <t>11.2</t>
  </si>
  <si>
    <t>Ação 11.2. Elaboração e implementação de um programa de comunicação sobre os manguezais com linguagem acessível a diversos atores sociais (comunidades tradicionais, escolas, gestores e tomadores de decisão)</t>
  </si>
  <si>
    <t>Programa elaborado. Cartilhas. Livros. Observatório e Portal</t>
  </si>
  <si>
    <t>Karina Dino (Coordenadora COEDU)</t>
  </si>
  <si>
    <t>Benedito (SEMA-MA), Katia Barros (CNPT)</t>
  </si>
  <si>
    <t xml:space="preserve">1. Iniciativa do observatório de busca de recursos.                                                                      2. GEF MANMGUE: produção de videos e material + publicaçãoes </t>
  </si>
  <si>
    <t>Falta de recursos;
Falta de comunicação;
Falta de divulgação do PAN;
Falta do sumário executivo do PAN dificulta a captação de recursos</t>
  </si>
  <si>
    <t>Kátia, Fabrício</t>
  </si>
  <si>
    <t>Incluir Hélia (UNIVALI) e Mônica (UFES)</t>
  </si>
  <si>
    <t>TN1.6</t>
  </si>
  <si>
    <t>Tarefa da ação N1.6. Levantar e divulgar boas práticas voltadas à gestão de resíduos sólidos que possam ser replicadas nas comunidades costeiras existentes nas áreas estratégicas do PAN</t>
  </si>
  <si>
    <t>Inventário de boas práticas formulado. Cartilhas.</t>
  </si>
  <si>
    <t>Mauricio Pompeu (MMA), Fernando Bifó UEPA</t>
  </si>
  <si>
    <t>Tarefa da ação N1.6. Intercambiar as experiências bem sucedidas de valoração do conhecimento local para outras áreas</t>
  </si>
  <si>
    <t>RELATOS DE EXPERIENCIAS, MEMORIAS, OFICINAS DE INTERCAMBIOS</t>
  </si>
  <si>
    <t>AUREM- OSCAR NETO, COLONIAS Z-04-LOURDES SOUSA, FEPAP</t>
  </si>
  <si>
    <t>INSTITUIÇÕES CORRELACIONADAS A ATIVIDADE DE PESCA</t>
  </si>
  <si>
    <t>Tarefa da ação N1.6. Realizar programa áudio visual contendo produção, gestão e cultura do conhecimento local da pesca</t>
  </si>
  <si>
    <t>PROGRAMAS EDITADOS E DIVULGADOS</t>
  </si>
  <si>
    <t>CONFREM</t>
  </si>
  <si>
    <t>INSTITUIÇÕES CORRELACIONADAS A ATIVIDADE DE PESCA, EMISSORAS DE TV</t>
  </si>
  <si>
    <t xml:space="preserve">GEF MANMGUE: produção de videos e material + publicaçãoes </t>
  </si>
  <si>
    <t>Tarefa da ação N1.6. Elaborar e distribuir material de divulgação de boas práticas da destinação dos efluentes oriundos de lavagens e pintura de embarcações de esporte e recreio de pequeno e grande porte em marinas e centros náuticos.</t>
  </si>
  <si>
    <t>Material de divulgação elaborado e distribuído.</t>
  </si>
  <si>
    <t>Fabrício Gandini Caldeira (Instituto Maramar), Sandra (AUREM)</t>
  </si>
  <si>
    <t>Bruno Gueiros (Apa Cairuçu)</t>
  </si>
  <si>
    <t>11.3</t>
  </si>
  <si>
    <t>Ação 11.3. Elaborar e distribuir publicações, em linguagem acessível para as comunidades, sobre contaminação de manguezal nas áreas estratégicas do PAN.</t>
  </si>
  <si>
    <t>Material de divulgação.</t>
  </si>
  <si>
    <t>AUREM, Francisco Chagas (Delta Parnaíba), UEPA, Waguinho (Cururupu)</t>
  </si>
  <si>
    <t xml:space="preserve">GEF MANGUE: Atlas dos Manguezais do Brasil; Sumario e Livro do PAN Manguezal </t>
  </si>
  <si>
    <t>11.4</t>
  </si>
  <si>
    <t>Ação 11.4. Construir painéis ou cenários de ameaça, entre instituições que possam contribuir com o monitoramento de empreendimentos licenciados, planejados e em implantação</t>
  </si>
  <si>
    <t>Painéis/cenários construídos</t>
  </si>
  <si>
    <t>Sociedade civil,INPE, OEMAs, SIPAM, João Pena (RECID)</t>
  </si>
  <si>
    <t>11.5</t>
  </si>
  <si>
    <t>Ação 11.5. Contribuir na elaboração do plano de bacia hidrográfica da Baia de Ilha Grande.</t>
  </si>
  <si>
    <t>Inclusão ações do PAN no Plano de Bacia</t>
  </si>
  <si>
    <t>Bruno Gueiros (ICMBio)</t>
  </si>
  <si>
    <t>11.6</t>
  </si>
  <si>
    <t>Ação 11.6. Sistematizar e disponibilizar os dados existentes provenientes dos processos de licenciamento ambiental na zona costeira.</t>
  </si>
  <si>
    <t>Banco de dados on-line.</t>
  </si>
  <si>
    <t>11.7</t>
  </si>
  <si>
    <t>Ação 11.7. Levantar experiências exitosas de organização de cadeia produtiva da pesca artesanal das espécies de importância socioeconômica alvo do PAN.</t>
  </si>
  <si>
    <t>Relatório do levantamento.</t>
  </si>
  <si>
    <t>José Carlos Diniz- COOPEC e Lourdes Furtado (art internacional)</t>
  </si>
  <si>
    <t>museu goeldi- regina oliveira/Lourdes Furtado/Maria luiza videira, FEPAP- raimundo nobre, AUREM, CONFREM, PEC MPEG Maria de Nazare, Hamilcar Mendes e Francisco Berredo (MPEG), Sind Nacional das Pescas Joaquim Pilon (Portugal) e Uinvesidade Aberta e Centro de Etnologia e TEcnologia dos Meios Aquaticos (França) (Nome dos colaboradores?</t>
  </si>
  <si>
    <t>GEF MANGUE: cadeia do Caranguejo Uçá no Delta do Parnaiba (Vai ter publicação até final do ano 2016)</t>
  </si>
  <si>
    <t>11.8</t>
  </si>
  <si>
    <t>Ação 11.8. Promover intercâmbios (nacional e/ou  internacional) entre os atores e as experiências identificadas na ação 2.2 a</t>
  </si>
  <si>
    <t>Relatos dos intercâmbios.</t>
  </si>
  <si>
    <t>museu goeldi- regina oliveira/lourdes furtado/maria luiza videira, FEPAP- raimundo nobre, AUREM, CONFREM, PEC MPEG Maria de Nazare, Hamilcar Mendes e Francisco Berredo (MPEG), Sind Nacional das Pescas Joaquim Pilon (Portugal) e Uinvesidade Aberta e Centro de Etnologia e Tecnologia dos Meios Aquáticos (França) (Nome dos colaboradores?</t>
  </si>
  <si>
    <t>11.9</t>
  </si>
  <si>
    <t>Ação 11.9. Elaborar proposta de inclusão do escopo do PAN em Programas de Gerenciamento Costeiro em Nível Estadual e Municipal e Encaminhar os documentos relativos ao PAN Manguezal para as instituições responsáveis pelo GERCO e Planos diretores municipais das áreas estratégicas.</t>
  </si>
  <si>
    <t>Proposta elaborada e encaminhada e Sumário Executivo do PAN entregue às instituições</t>
  </si>
  <si>
    <t>Waldemar Vergara (ICMBio), Raimundo Nobre (FEPAP)</t>
  </si>
  <si>
    <t>Gat do PAN Manguezal, Denis Domingues, Daniela Kiyatake (SEMA PA)</t>
  </si>
  <si>
    <t>11.10</t>
  </si>
  <si>
    <t>Ação 11.10. Produzir e distribuir material didático sobre as normativas relacionadas às medidas mitigadoras de captura acidental das espécies foco do PAN, em linguagem adequada para as populações tradicionais.</t>
  </si>
  <si>
    <t>Material didático produzido e distribuído; Relatórios de atividades de distribuição/divulgação realizadas nas comunidades tradicionais</t>
  </si>
  <si>
    <t>Ana Maria (CEPSUL /ICMBio), Sergio Mattos (MPA), Carlinhos Tot (Fundação Vovo do Mangue), Francisco da Rocha Guimarães Neto (CONFREM) , Katia Barros (CNPT)</t>
  </si>
  <si>
    <t>1. Ações do PET ProdBio da UFES que tem desenvolvido cartilhas sobre legislação ambiental, INSS, espécies ameaçadas e defeso - Pode ser compartilhado com o grupo;
2. Ação inicialmente prevista não andou.</t>
  </si>
  <si>
    <t>G1</t>
  </si>
  <si>
    <t>Consultar Ana Torres e colaboradores</t>
  </si>
  <si>
    <t>11.11</t>
  </si>
  <si>
    <t>Ação 11.11. Divulgar os direitos legais conseguidos pela CGEN (conselho de patrimônio genético/MMA), monitorar os estudos que estão sendo feitos em relação as espécies alvo do PAN e criar espaços nas comunidades para os trabalhos serem apresentados</t>
  </si>
  <si>
    <t>cartilhas elaboradas, radio comunitária, fóruns sociais, INTERNET, REUNIOES DEVOLUTIVAS</t>
  </si>
  <si>
    <t>Regina Oliveira (MPEG)</t>
  </si>
  <si>
    <t>zafira almeida- UEMA, rede norte NIT, ANTONIO LEZAMA- MMA, MAURICIO ABDON-IEPA, CGPEG/IBAMA</t>
  </si>
  <si>
    <t>PLANEJAMENTO DE NOVAS AÇÕES</t>
  </si>
  <si>
    <t>NOVAS AÇÕES:</t>
  </si>
  <si>
    <t>OBJETIVO ESPECÍFICO</t>
  </si>
  <si>
    <t>OBJETIVO</t>
  </si>
  <si>
    <t>Objetivo Geral do PAN</t>
  </si>
  <si>
    <t>PAINEL DE GESTÃO DO PAN</t>
  </si>
  <si>
    <t>RESUMO DA SITUAÇÃO DAS AÇÕES DO PAN</t>
  </si>
  <si>
    <t>SITUAÇÃO ATUAL DAS AÇÕES - 1ª MONITORIA (2017)</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</si>
  <si>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</si>
  <si>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</si>
  <si>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</si>
  <si>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</si>
  <si>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</si>
  <si>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</si>
  <si>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</si>
  <si>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</si>
  <si>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</si>
  <si>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</si>
  <si>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</si>
  <si>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rPr>
        <sz val="11"/>
        <color rgb="FFFFFFFF"/>
        <rFont val="Calibri"/>
      </rPr>
      <t xml:space="preserve"> </t>
    </r>
    <r>
      <rPr>
        <b/>
        <sz val="11"/>
        <color rgb="FFFFFFFF"/>
        <rFont val="Calibri"/>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</si>
  <si>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</si>
  <si>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</si>
  <si>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</si>
  <si>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</si>
  <si>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</si>
  <si>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</si>
  <si>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</si>
  <si>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</si>
  <si>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</si>
  <si>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</si>
  <si>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</si>
  <si>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</si>
  <si>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OBJETIVO 7</t>
  </si>
  <si>
    <t>OBJETIVO 8</t>
  </si>
  <si>
    <t>OBJETIVO 9</t>
  </si>
  <si>
    <t>OBJETIVO 10</t>
  </si>
  <si>
    <t>OBJETIVO 11</t>
  </si>
  <si>
    <t>Virtual - setembro 2017. Presencial - 11 a 15 de dezembro de 2017</t>
  </si>
  <si>
    <t>SEM INFORMAÇÃO</t>
  </si>
  <si>
    <t>Agrupada com a ação 2.7 por similaridade.</t>
  </si>
  <si>
    <t xml:space="preserve">Temos mapeamentos apurados em ES, RJ e SC, mas são ações isoladas de pesquisadores e grupos de trabalho com os quais tenho contato. Mas não foram entregues dados! </t>
  </si>
  <si>
    <r>
      <rPr>
        <b/>
        <sz val="12"/>
        <color rgb="FF000000"/>
        <rFont val="Calibri"/>
      </rPr>
      <t>Helia:</t>
    </r>
    <r>
      <rPr>
        <sz val="12"/>
        <color rgb="FF000000"/>
        <rFont val="Calibri"/>
      </rPr>
      <t xml:space="preserve"> A ação depende de mapeamento apurado de todas as áreas escolhidas como pilotos do PAN, mas o projeto manguezais do Brasil diz não ser necessário pois este trabalho já tinha sido elaborado pelo MMA e se comprometeram a enviar mas nunca recebemos!/ </t>
    </r>
    <r>
      <rPr>
        <b/>
        <sz val="12"/>
        <color rgb="FF000000"/>
        <rFont val="Calibri"/>
      </rPr>
      <t>Daniela</t>
    </r>
    <r>
      <rPr>
        <sz val="12"/>
        <color rgb="FF000000"/>
        <rFont val="Calibri"/>
      </rPr>
      <t xml:space="preserve">: O Projeto Manguezais do Brasil disponibilizou o mapeamento dos manguezais para a Prof. Yara do GAT.
</t>
    </r>
  </si>
  <si>
    <r>
      <rPr>
        <b/>
        <sz val="12"/>
        <color theme="1"/>
        <rFont val="Calibri"/>
      </rPr>
      <t>Helia:</t>
    </r>
    <r>
      <rPr>
        <sz val="12"/>
        <color theme="1"/>
        <rFont val="Calibri"/>
      </rPr>
      <t xml:space="preserve"> Nenhum
</t>
    </r>
    <r>
      <rPr>
        <b/>
        <sz val="12"/>
        <color theme="1"/>
        <rFont val="Calibri"/>
      </rPr>
      <t xml:space="preserve">Yara: </t>
    </r>
    <r>
      <rPr>
        <sz val="12"/>
        <color theme="1"/>
        <rFont val="Calibri"/>
      </rPr>
      <t>os shapefiles foram encaminhados no dia 06/12/2017</t>
    </r>
  </si>
  <si>
    <r>
      <rPr>
        <b/>
        <sz val="12"/>
        <color theme="1"/>
        <rFont val="Calibri"/>
      </rPr>
      <t>Helia:</t>
    </r>
    <r>
      <rPr>
        <sz val="12"/>
        <color theme="1"/>
        <rFont val="Calibri"/>
      </rPr>
      <t xml:space="preserve"> Descontinuidade do processo
</t>
    </r>
    <r>
      <rPr>
        <b/>
        <sz val="12"/>
        <color theme="1"/>
        <rFont val="Calibri"/>
      </rPr>
      <t xml:space="preserve">Yara: </t>
    </r>
    <r>
      <rPr>
        <sz val="12"/>
        <color theme="1"/>
        <rFont val="Calibri"/>
      </rPr>
      <t xml:space="preserve">os resultados obtidos até o momento foram independentes da ação do PAN.
</t>
    </r>
    <r>
      <rPr>
        <b/>
        <sz val="12"/>
        <color theme="1"/>
        <rFont val="Calibri"/>
      </rPr>
      <t>Fran:</t>
    </r>
    <r>
      <rPr>
        <sz val="12"/>
        <color theme="1"/>
        <rFont val="Calibri"/>
      </rPr>
      <t xml:space="preserve"> falta de implementação da secretaria executiva
 inexistencia do atlas. E que onde existem os PCT não há mapeamento (não estaria contemplado pelo atlas)</t>
    </r>
  </si>
  <si>
    <t>Helia Faria / Daniela (Manguezais do Brasil)
Yara</t>
  </si>
  <si>
    <r>
      <rPr>
        <b/>
        <sz val="12"/>
        <color theme="1"/>
        <rFont val="Calibri"/>
      </rPr>
      <t>Helia:</t>
    </r>
    <r>
      <rPr>
        <sz val="12"/>
        <color theme="1"/>
        <rFont val="Calibri"/>
      </rPr>
      <t xml:space="preserve"> As perspetivas são muitas, mas precisamos dos mapeamentos para dar continuidade e atualizar os mesmos para a partir de ai fazer monitoramento!
</t>
    </r>
    <r>
      <rPr>
        <b/>
        <sz val="12"/>
        <color theme="1"/>
        <rFont val="Calibri"/>
      </rPr>
      <t>Yara:</t>
    </r>
    <r>
      <rPr>
        <sz val="12"/>
        <color theme="1"/>
        <rFont val="Calibri"/>
      </rPr>
      <t xml:space="preserve"> o articulador deverá confirmar a qualidade do material recebido</t>
    </r>
  </si>
  <si>
    <t>julho/2019</t>
  </si>
  <si>
    <r>
      <rPr>
        <b/>
        <sz val="12"/>
        <color rgb="FF000000"/>
        <rFont val="Calibri"/>
      </rPr>
      <t>Helia:</t>
    </r>
    <r>
      <rPr>
        <sz val="12"/>
        <color rgb="FF000000"/>
        <rFont val="Calibri"/>
      </rPr>
      <t xml:space="preserve"> A dificuldade em arranjar parceiros é uma parte importante deste processo, foi informado que teríamos uma espécie de credencial que poderíamos utilizar para nos identificarmos como membros do GAT, isto não aconteceu, mesmo assim pesquisadores de vários estados estão dispostos a ajudar o PAN, mas é preciso legitimar estas parcerias.</t>
    </r>
  </si>
  <si>
    <t>Fran: falta de implementação da secretaria executiva
a ação foi excluida por estar fora da escopo do PAN</t>
  </si>
  <si>
    <t>falta de implementação da secretaria executiva</t>
  </si>
  <si>
    <t>Mapear, definir e reconhecer os territórios de pesca artesanal nas áreas estratégica e sistematizar as informações já existentes em esferas públicas de licenciamentro e centros de pesquisas científicas</t>
  </si>
  <si>
    <t>dezembro/2018</t>
  </si>
  <si>
    <t>Gustavo (IBAMA)</t>
  </si>
  <si>
    <t xml:space="preserve"> Incluir Amorim</t>
  </si>
  <si>
    <t>1.6. Mapear e sistematizar instrumentos de gestão territorial da zona costeira existentes nas áreas estratégicas do PAN Manguezal (Carta SAO, ZEE, GERCO, Projeto Orla, Plano de Bacias e outros).</t>
  </si>
  <si>
    <t>AÇÃO RECEBEU A AÇÃO 1.7</t>
  </si>
  <si>
    <t>Mapear e sistematizar instrumentos de gestão territorial da zona costeira e documentação dos marcos legais existentes nas áreas estratégicas do PAN Manguezal (Carta SAO, ZEE, GERCO, Projeto Orla, Plano de Bacias e outros).</t>
  </si>
  <si>
    <t xml:space="preserve">Informações sistematizadas </t>
  </si>
  <si>
    <t>Gabrielle Soeiro (CNPT)</t>
  </si>
  <si>
    <t>Incluir Sergio (SEMA)</t>
  </si>
  <si>
    <t>Ação 1.7. Sistematizar e disponibilizar a documentação dos marcos legais  existente para o ordenamento costeiro em banco de dados interativo e de fácil acesso.</t>
  </si>
  <si>
    <t>Consultar projeto manguezais</t>
  </si>
  <si>
    <t xml:space="preserve">Não houve articulação </t>
  </si>
  <si>
    <t>Falta de comunicação com a coordenação
falta de implementação da secretaria executiva
Agrupada com a ação 1.6</t>
  </si>
  <si>
    <t>Denis Domingues</t>
  </si>
  <si>
    <r>
      <rPr>
        <b/>
        <sz val="12"/>
        <color rgb="FF000000"/>
        <rFont val="Calibri"/>
      </rPr>
      <t xml:space="preserve">Kelly: </t>
    </r>
    <r>
      <rPr>
        <sz val="12"/>
        <color rgb="FF000000"/>
        <rFont val="Calibri"/>
      </rPr>
      <t>Área 5 (Mosaico Lagamar - Guaraqueçaba)</t>
    </r>
  </si>
  <si>
    <r>
      <rPr>
        <b/>
        <sz val="12"/>
        <color rgb="FF000000"/>
        <rFont val="Calibri"/>
      </rPr>
      <t>Kelly:</t>
    </r>
    <r>
      <rPr>
        <sz val="12"/>
        <color rgb="FF000000"/>
        <rFont val="Calibri"/>
      </rPr>
      <t xml:space="preserve"> Nessa ação estamos acompanhando e fornecendo apoio técnico, sempre que solicitado, para a instrução processual da solicitação de criação de uma RESEX na região das baías de pinheiros e Superagui. A reserva extrativista deve solicitar áreas atualmente pertencentes à APA e ESEC de Guaraqueçaba e do PARNA do Superagui. </t>
    </r>
    <r>
      <rPr>
        <b/>
        <sz val="12"/>
        <color rgb="FF000000"/>
        <rFont val="Calibri"/>
      </rPr>
      <t>Karina:</t>
    </r>
    <r>
      <rPr>
        <sz val="12"/>
        <color rgb="FF000000"/>
        <rFont val="Calibri"/>
      </rPr>
      <t xml:space="preserve">No MA Confrem propos estudos referente as Resex de Itapetininga, Baía do Tubarão, Carutapera e Porto Rco / </t>
    </r>
    <r>
      <rPr>
        <b/>
        <sz val="12"/>
        <color rgb="FF000000"/>
        <rFont val="Calibri"/>
      </rPr>
      <t>Daniela:</t>
    </r>
    <r>
      <rPr>
        <sz val="12"/>
        <color rgb="FF000000"/>
        <rFont val="Calibri"/>
      </rPr>
      <t xml:space="preserve"> o Projeto MAnguezais do BRasil apoiou os estudos socioeconômicos da REsex Tubarão e Porto Rico</t>
    </r>
  </si>
  <si>
    <r>
      <rPr>
        <b/>
        <sz val="12"/>
        <color rgb="FF000000"/>
        <rFont val="Calibri"/>
      </rPr>
      <t>Kelly:</t>
    </r>
    <r>
      <rPr>
        <sz val="12"/>
        <color rgb="FF000000"/>
        <rFont val="Calibri"/>
      </rPr>
      <t xml:space="preserve"> Duas reuniões de trabalho com os grupos interessados.</t>
    </r>
    <r>
      <rPr>
        <b/>
        <sz val="12"/>
        <color rgb="FF000000"/>
        <rFont val="Calibri"/>
      </rPr>
      <t xml:space="preserve">Karina: </t>
    </r>
    <r>
      <rPr>
        <sz val="12"/>
        <color rgb="FF000000"/>
        <rFont val="Calibri"/>
      </rPr>
      <t>Estudos socioambientais realizados pelo CNPT em parceria com CEPENE e Confrem MA. O único não finalizado foi de Porto Rico</t>
    </r>
  </si>
  <si>
    <r>
      <rPr>
        <b/>
        <sz val="12"/>
        <color rgb="FF000000"/>
        <rFont val="Calibri"/>
      </rPr>
      <t>Kelly:</t>
    </r>
    <r>
      <rPr>
        <sz val="12"/>
        <color rgb="FF000000"/>
        <rFont val="Calibri"/>
      </rPr>
      <t xml:space="preserve"> A dinâmica temporal da população tradicional da região cuja mobilização e articulação é dependente do interesse e disponibilidade somente dos atores locais pois não contam com apoio financeiro para mobilização, transporte e alimentação durante as reuniões. 
</t>
    </r>
    <r>
      <rPr>
        <b/>
        <sz val="12"/>
        <color rgb="FF000000"/>
        <rFont val="Calibri"/>
      </rPr>
      <t xml:space="preserve">Karina: </t>
    </r>
    <r>
      <rPr>
        <sz val="12"/>
        <color rgb="FF000000"/>
        <rFont val="Calibri"/>
      </rPr>
      <t xml:space="preserve">O abaixo assinado que solicita a criação da Resex de Porto Rico não foi encontrado no processo, foi remoilizado pela confrem MA mas ate o momento não foi entregue ao CNPT para retomada do processo. 
</t>
    </r>
    <r>
      <rPr>
        <b/>
        <sz val="12"/>
        <color rgb="FF000000"/>
        <rFont val="Calibri"/>
      </rPr>
      <t xml:space="preserve">Beto: </t>
    </r>
    <r>
      <rPr>
        <sz val="12"/>
        <color rgb="FF000000"/>
        <rFont val="Calibri"/>
      </rPr>
      <t>o primeiro abaixo assinado foi enviado para a COCUC, mas após isso não foi mais encontrado.</t>
    </r>
  </si>
  <si>
    <t>Kelly Ferreira Cottens /  Anna Karina Soares (CNPT/MA) / Daniela (Manguezais do Brasil)</t>
  </si>
  <si>
    <r>
      <rPr>
        <b/>
        <sz val="12"/>
        <color rgb="FF000000"/>
        <rFont val="Calibri"/>
      </rPr>
      <t xml:space="preserve">Kelly: </t>
    </r>
    <r>
      <rPr>
        <sz val="12"/>
        <color rgb="FF000000"/>
        <rFont val="Calibri"/>
      </rPr>
      <t xml:space="preserve">A instrução processual deverá contar com a inclusão de um mapa da região, proposta de nome para a unidade e esboço do perfil de beneficiário, para posterior apreciação das instâncias superiores. 
</t>
    </r>
    <r>
      <rPr>
        <b/>
        <sz val="12"/>
        <color rgb="FF000000"/>
        <rFont val="Calibri"/>
      </rPr>
      <t xml:space="preserve">Karina: </t>
    </r>
    <r>
      <rPr>
        <sz val="12"/>
        <color rgb="FF000000"/>
        <rFont val="Calibri"/>
      </rPr>
      <t>Os estudos foram custeados pelo projeto manguezais do Brasil,</t>
    </r>
    <r>
      <rPr>
        <b/>
        <sz val="12"/>
        <color rgb="FF000000"/>
        <rFont val="Calibri"/>
      </rPr>
      <t xml:space="preserve"> com sua finalização precisamos buscar outro recurso para realizar os estudos. </t>
    </r>
  </si>
  <si>
    <t xml:space="preserve">Propor estudos nas áreas do PAN Manguezal para criação de Unidades de Conservação </t>
  </si>
  <si>
    <t>janeiro/2019</t>
  </si>
  <si>
    <r>
      <rPr>
        <b/>
        <sz val="12"/>
        <color rgb="FF000000"/>
        <rFont val="Calibri"/>
      </rPr>
      <t>Kelly:</t>
    </r>
    <r>
      <rPr>
        <sz val="12"/>
        <color rgb="FF000000"/>
        <rFont val="Calibri"/>
      </rPr>
      <t xml:space="preserve"> O IFPR, e o Movimento dos pescadores artesanais do Paraná.</t>
    </r>
  </si>
  <si>
    <t>Maceió-AL - Praia da Sereia - Mirante da Sereia - Ipioca</t>
  </si>
  <si>
    <r>
      <rPr>
        <b/>
        <sz val="12"/>
        <color rgb="FF000000"/>
        <rFont val="Calibri"/>
      </rPr>
      <t>Luciana:</t>
    </r>
    <r>
      <rPr>
        <sz val="12"/>
        <color rgb="FF000000"/>
        <rFont val="Calibri"/>
      </rPr>
      <t xml:space="preserve"> O Instituto Biota se propôs a encaminhar ao município de Maceió a proposta de criação da Arie, incluindo estudos técnicos e relatório da consulta pública. O documento com a proposta de criação da ARIE foi entregue aos órgãos públicos municipais competentes e foram realizadas reuniões com os secretários de Desenvolvimento Sustentável e Desenvolvimento Territorial. / </t>
    </r>
    <r>
      <rPr>
        <b/>
        <sz val="12"/>
        <color rgb="FF000000"/>
        <rFont val="Calibri"/>
      </rPr>
      <t>Telmo:</t>
    </r>
    <r>
      <rPr>
        <sz val="12"/>
        <color rgb="FF000000"/>
        <rFont val="Calibri"/>
      </rPr>
      <t xml:space="preserve"> Devido as grandes mudanças na estrutura político-administrativa da SEA e do Inea, e devido os técnicos citados os técnicos Pedro Ervilha e Julieta Freschi não fazerem parte mais do quadro da instituição. Dificultou-se o prosseguimento de algumas das ações. </t>
    </r>
  </si>
  <si>
    <r>
      <rPr>
        <b/>
        <sz val="12"/>
        <color rgb="FF000000"/>
        <rFont val="Calibri"/>
      </rPr>
      <t>Luciana:</t>
    </r>
    <r>
      <rPr>
        <sz val="12"/>
        <color rgb="FF000000"/>
        <rFont val="Calibri"/>
      </rPr>
      <t xml:space="preserve"> Estudos técnicos, consulta pública e minuta de decreto de criação da ARIE. / </t>
    </r>
    <r>
      <rPr>
        <b/>
        <sz val="12"/>
        <color rgb="FF000000"/>
        <rFont val="Calibri"/>
      </rPr>
      <t xml:space="preserve">Telmo: </t>
    </r>
    <r>
      <rPr>
        <sz val="12"/>
        <color rgb="FF000000"/>
        <rFont val="Calibri"/>
      </rPr>
      <t>Programa de Apoio a Criação e Gestão de Ucs Municipais - PROUC.</t>
    </r>
  </si>
  <si>
    <r>
      <rPr>
        <b/>
        <sz val="12"/>
        <color rgb="FF000000"/>
        <rFont val="Calibri"/>
      </rPr>
      <t>Luciana:</t>
    </r>
    <r>
      <rPr>
        <sz val="12"/>
        <color rgb="FF000000"/>
        <rFont val="Calibri"/>
      </rPr>
      <t xml:space="preserve"> Modificação da estrutura das Secretarias Municipais e morosidade na tramitação do Projeto. / </t>
    </r>
    <r>
      <rPr>
        <b/>
        <sz val="12"/>
        <color rgb="FF000000"/>
        <rFont val="Calibri"/>
      </rPr>
      <t>Telmo</t>
    </r>
    <r>
      <rPr>
        <sz val="12"/>
        <color rgb="FF000000"/>
        <rFont val="Calibri"/>
      </rPr>
      <t>: Além das questões financeiras do estado, as mudanças nas equipes envolvidas foram um dos pricipais problemas.</t>
    </r>
  </si>
  <si>
    <t>Luciana de Carvalho Salgueiro Silva / Telmo Borges</t>
  </si>
  <si>
    <r>
      <rPr>
        <b/>
        <sz val="12"/>
        <color theme="1"/>
        <rFont val="Calibri"/>
      </rPr>
      <t>Luciana:</t>
    </r>
    <r>
      <rPr>
        <sz val="12"/>
        <color theme="1"/>
        <rFont val="Calibri"/>
      </rPr>
      <t xml:space="preserve"> A efetiva criação da unidade de conservação depende do Poder Público municipal, porém o Instituto Biota permanece em contato para articular os trâmites necessários à sua implantação./ </t>
    </r>
    <r>
      <rPr>
        <b/>
        <sz val="12"/>
        <color theme="1"/>
        <rFont val="Calibri"/>
      </rPr>
      <t>Telmo:</t>
    </r>
    <r>
      <rPr>
        <sz val="12"/>
        <color theme="1"/>
        <rFont val="Calibri"/>
      </rPr>
      <t xml:space="preserve"> Variadas perspectivas com necessidade de adequação para ter mais objetividade.Talvez numa estruturação de politica ou plano estadual para conservação dos ecossistemas de manguezal.
</t>
    </r>
    <r>
      <rPr>
        <b/>
        <sz val="12"/>
        <color theme="1"/>
        <rFont val="Calibri"/>
      </rPr>
      <t>A ação não está concluída. É preciso que seja executada em âmbito nacional.</t>
    </r>
    <r>
      <rPr>
        <sz val="12"/>
        <color theme="1"/>
        <rFont val="Calibri"/>
      </rPr>
      <t xml:space="preserve">
</t>
    </r>
  </si>
  <si>
    <t>REVER ARTICULADOR</t>
  </si>
  <si>
    <r>
      <rPr>
        <b/>
        <sz val="12"/>
        <color theme="1"/>
        <rFont val="Calibri"/>
      </rPr>
      <t>Luciana:</t>
    </r>
    <r>
      <rPr>
        <sz val="12"/>
        <color theme="1"/>
        <rFont val="Calibri"/>
      </rPr>
      <t xml:space="preserve"> Secretaria Municipal de Desenvolvimento Sustentável. Secretaria Municipal de Desenvolvimento Territorial. Universidade Federal de Alagoas. / </t>
    </r>
    <r>
      <rPr>
        <b/>
        <sz val="12"/>
        <color theme="1"/>
        <rFont val="Calibri"/>
      </rPr>
      <t xml:space="preserve">Telmo: </t>
    </r>
    <r>
      <rPr>
        <sz val="12"/>
        <color theme="1"/>
        <rFont val="Calibri"/>
      </rPr>
      <t>Diverso</t>
    </r>
  </si>
  <si>
    <t>No lagamar paranaense.</t>
  </si>
  <si>
    <r>
      <rPr>
        <b/>
        <sz val="12"/>
        <color theme="1"/>
        <rFont val="Calibri"/>
      </rPr>
      <t>Kelly:</t>
    </r>
    <r>
      <rPr>
        <sz val="12"/>
        <color theme="1"/>
        <rFont val="Calibri"/>
      </rPr>
      <t xml:space="preserve"> Essa ação pode ser encarada como um desdobramento da ação 1.8, que propõe a criação de uma reserva extrativista no litoral norte do Paraná. Esses estudos não são realizados por uma instituição especificamente porém vem sendo discutido e organizado no âmbito das reuniões dos conselhos gestores da APA e ESEC de Guaraqueçaba e na câmara técnica de pesca desses conselhos. Sob essa estratégia de trabalho temos conhecido e reconhecido as observações dos comunitários e seus históricos de construção da gestão territorial.
</t>
    </r>
    <r>
      <rPr>
        <b/>
        <sz val="12"/>
        <color theme="1"/>
        <rFont val="Calibri"/>
      </rPr>
      <t>Francisco Rodrigues:</t>
    </r>
    <r>
      <rPr>
        <sz val="12"/>
        <color theme="1"/>
        <rFont val="Calibri"/>
      </rPr>
      <t xml:space="preserve"> já há estudos em execução para o levantamento da área de ampliação do Delta do Parnaíba. Subsídios já estão sendo encaminhados. Já existe documentação no ICMBio (em Brasília).
</t>
    </r>
    <r>
      <rPr>
        <b/>
        <sz val="12"/>
        <color theme="1"/>
        <rFont val="Calibri"/>
      </rPr>
      <t>Helia:</t>
    </r>
    <r>
      <rPr>
        <sz val="12"/>
        <color theme="1"/>
        <rFont val="Calibri"/>
      </rPr>
      <t xml:space="preserve"> (RESEX Pirajubaé) A área ainda está embargada pelo IBAMA. Os pescadores se reuniram com a CONFREM em novembro/2017.</t>
    </r>
  </si>
  <si>
    <r>
      <rPr>
        <b/>
        <sz val="12"/>
        <color theme="1"/>
        <rFont val="Calibri"/>
      </rPr>
      <t>Kelly</t>
    </r>
    <r>
      <rPr>
        <sz val="12"/>
        <color theme="1"/>
        <rFont val="Calibri"/>
      </rPr>
      <t xml:space="preserve">: Os registros formais das ATAs e memórias das reuniões dos conselhos e câmara técnica, a colaboração e a abertura do diálogo com as comunidades e o estreitamento da relação entre o ICMBio e a população tradicional da região.
</t>
    </r>
    <r>
      <rPr>
        <b/>
        <sz val="12"/>
        <color theme="1"/>
        <rFont val="Calibri"/>
      </rPr>
      <t>Hélia:</t>
    </r>
    <r>
      <rPr>
        <sz val="12"/>
        <color theme="1"/>
        <rFont val="Calibri"/>
      </rPr>
      <t xml:space="preserve"> foram realizados seminários de capacidade de suporte na RESEX Pirajubaé, e pensando na revisão dos limites da UC.
</t>
    </r>
  </si>
  <si>
    <r>
      <rPr>
        <b/>
        <sz val="12"/>
        <color theme="1"/>
        <rFont val="Calibri"/>
      </rPr>
      <t>Kelly:</t>
    </r>
    <r>
      <rPr>
        <sz val="12"/>
        <color theme="1"/>
        <rFont val="Calibri"/>
      </rPr>
      <t xml:space="preserve"> Não há um responsável pela execução do estudo e organização de um relatório para a ação.
Falta de implementação da secretaria executiva.                                                       </t>
    </r>
    <r>
      <rPr>
        <b/>
        <sz val="12"/>
        <color theme="1"/>
        <rFont val="Calibri"/>
      </rPr>
      <t xml:space="preserve">RECEBEU AÇÕES 2.2 E 11.8. </t>
    </r>
  </si>
  <si>
    <t>Kelly Cottens</t>
  </si>
  <si>
    <r>
      <rPr>
        <b/>
        <sz val="12"/>
        <color rgb="FF000000"/>
        <rFont val="Calibri"/>
      </rPr>
      <t>Kelly:</t>
    </r>
    <r>
      <rPr>
        <sz val="12"/>
        <color rgb="FF000000"/>
        <rFont val="Calibri"/>
      </rPr>
      <t xml:space="preserve"> De maneira informal as equipes das unidades da região continuarão a sistematizar as informações sobre os principais conflitos de uso dos territórios de pesca e procurarão entender melhor os desafios para a gestão equitativa dos recursos naturais.</t>
    </r>
  </si>
  <si>
    <t xml:space="preserve">Ação 1.10. Promover fóruns de discussão sobre revisão de limites  e/ou recategorização de UCs (a exemplo das seguintes UCs: RESEX Pirajubaé, ESEC Guaraqueçaba, Parque do Superagui, Reserva Biológica de Guaratiba, ESEC Carijós e Delta do Parnaíba (PI/MA)), visando o uso dos recursos naturais em areas de manguezais e a permanência das comunidades tradiconais nos terriórios originais, e a geração de oportunidades para troca de experiências entre os atores envolvidos.       </t>
  </si>
  <si>
    <t>Estudo sobre Ampliação e/ou recategorização da RESEX Pirajubaé, Parque Superagui, ESEC Carijós, ESEC Guaraqueçaba e Delta do Parnaíba (PI/MA) elaborados e encaminhados</t>
  </si>
  <si>
    <t>dezembro/2019</t>
  </si>
  <si>
    <t>Incluir Francisco Rodrigues (Delta)</t>
  </si>
  <si>
    <t>As comunidades tradicionais da região e os servidores do ICMBio lotados nas unidades da região
Incluir Fran e Tatiana (sugestão de colaborador, a confirmar)</t>
  </si>
  <si>
    <r>
      <rPr>
        <sz val="12"/>
        <color theme="1"/>
        <rFont val="Calibri"/>
      </rPr>
      <t xml:space="preserve">O Projeto Manguezais do Brasil contibuiu com a elaboração do Plano de Manejo da APA CIP
</t>
    </r>
    <r>
      <rPr>
        <b/>
        <sz val="12"/>
        <color theme="1"/>
        <rFont val="Calibri"/>
      </rPr>
      <t>SEM MAIS INFORMAÇÕES</t>
    </r>
  </si>
  <si>
    <t>. a ação foi excluida por ser do entendimento do grupo que ela está fora do escopo do PAN
. esta ação é de responsabilidade do poder público</t>
  </si>
  <si>
    <t>Daniela (Manguezais do Brasil)</t>
  </si>
  <si>
    <t>Substituir Katia pela Gabrielle?!</t>
  </si>
  <si>
    <t>Nos municípios de Guaraqueçaba e Antonina, no Paraná.</t>
  </si>
  <si>
    <r>
      <rPr>
        <b/>
        <sz val="12"/>
        <color theme="1"/>
        <rFont val="Calibri"/>
      </rPr>
      <t xml:space="preserve">Kelly: </t>
    </r>
    <r>
      <rPr>
        <sz val="12"/>
        <color theme="1"/>
        <rFont val="Calibri"/>
      </rPr>
      <t xml:space="preserve">A APA de Guaraqueçaba busca revisar seu plano de manejo e, de maneira informal, trabalha em parceria com o Curso de Geografia da UFPR. Os alunos de disciplinas relacionada ao planejamento ambiental visitam a unidade e a cada semestre abordam um diferente aspecto dos ecossistemas protegidos pela APA de Guaraqueçaba. 
</t>
    </r>
  </si>
  <si>
    <r>
      <rPr>
        <sz val="12"/>
        <color theme="1"/>
        <rFont val="Calibri"/>
      </rPr>
      <t xml:space="preserve">A cada semestre os alunos produzem um relatório para a disciplina.
</t>
    </r>
    <r>
      <rPr>
        <b/>
        <sz val="12"/>
        <color theme="1"/>
        <rFont val="Calibri"/>
      </rPr>
      <t>Beto:</t>
    </r>
    <r>
      <rPr>
        <sz val="12"/>
        <color theme="1"/>
        <rFont val="Calibri"/>
      </rPr>
      <t xml:space="preserve"> o Plano de Manejo da RESEX Cururupu foi aprovado em 2016</t>
    </r>
  </si>
  <si>
    <r>
      <rPr>
        <sz val="12"/>
        <color theme="1"/>
        <rFont val="Calibri"/>
      </rPr>
      <t xml:space="preserve">A falta de integração entre o formato dos relatórios acadêmicos e o formato de um plano de manejo. A ausência de análises de fatores relacionados à proteção, a ausência de um processo de revisão do plano de manejo da APA de Guaraqueçaba na COMAM e a baixa classificação de prioridade direcionada a UC.
</t>
    </r>
    <r>
      <rPr>
        <b/>
        <sz val="12"/>
        <color theme="1"/>
        <rFont val="Calibri"/>
      </rPr>
      <t>Yara:</t>
    </r>
    <r>
      <rPr>
        <sz val="12"/>
        <color theme="1"/>
        <rFont val="Calibri"/>
      </rPr>
      <t xml:space="preserve"> falta de implementação da secretaria executiva
a ação foi excluida por estar fora do escopo do PAN</t>
    </r>
  </si>
  <si>
    <r>
      <rPr>
        <b/>
        <sz val="12"/>
        <color rgb="FF000000"/>
        <rFont val="Calibri"/>
      </rPr>
      <t>Kelly:</t>
    </r>
    <r>
      <rPr>
        <sz val="12"/>
        <color rgb="FF000000"/>
        <rFont val="Calibri"/>
      </rPr>
      <t xml:space="preserve"> Abertura de processo de revisão do Plano de Manejo, aporte de recursos para a elaboração do documento técnico e priorização por parte das instancias superiores da administração.</t>
    </r>
  </si>
  <si>
    <t>Fomentar a elaboração de planos de manejo na APA Guaraqueçaba, APA Baleia Franca, RESEX Pirajubaé e RESEX Cururupu, com ênfase aos anseios das comunidades tradicionais e de forma participativa.</t>
  </si>
  <si>
    <t>O curso de Geografia da Universidade Federal do Paraná.</t>
  </si>
  <si>
    <r>
      <rPr>
        <b/>
        <sz val="12"/>
        <color rgb="FF000000"/>
        <rFont val="Calibri"/>
      </rPr>
      <t xml:space="preserve">Joaquim: </t>
    </r>
    <r>
      <rPr>
        <sz val="12"/>
        <color rgb="FF000000"/>
        <rFont val="Calibri"/>
      </rPr>
      <t xml:space="preserve">não implementada / </t>
    </r>
    <r>
      <rPr>
        <b/>
        <sz val="12"/>
        <color rgb="FF000000"/>
        <rFont val="Calibri"/>
      </rPr>
      <t>Rose:</t>
    </r>
    <r>
      <rPr>
        <sz val="12"/>
        <color rgb="FF000000"/>
        <rFont val="Calibri"/>
      </rPr>
      <t xml:space="preserve"> Nenhuma</t>
    </r>
  </si>
  <si>
    <r>
      <rPr>
        <b/>
        <sz val="12"/>
        <color rgb="FF000000"/>
        <rFont val="Calibri"/>
      </rPr>
      <t>Joaquim:</t>
    </r>
    <r>
      <rPr>
        <sz val="12"/>
        <color rgb="FF000000"/>
        <rFont val="Calibri"/>
      </rPr>
      <t xml:space="preserve"> não implementada /</t>
    </r>
    <r>
      <rPr>
        <b/>
        <sz val="12"/>
        <color rgb="FF000000"/>
        <rFont val="Calibri"/>
      </rPr>
      <t xml:space="preserve"> Rose:</t>
    </r>
    <r>
      <rPr>
        <sz val="12"/>
        <color rgb="FF000000"/>
        <rFont val="Calibri"/>
      </rPr>
      <t xml:space="preserve"> Essa é uma ação sempre questionável, visto que, não depende dos articuladores movimentar uma ação dessa natureza por se tratar de uma discussão de instância maior(ministerial).</t>
    </r>
  </si>
  <si>
    <r>
      <rPr>
        <b/>
        <sz val="12"/>
        <color rgb="FF000000"/>
        <rFont val="Calibri"/>
      </rPr>
      <t>Joaquim</t>
    </r>
    <r>
      <rPr>
        <sz val="12"/>
        <color rgb="FF000000"/>
        <rFont val="Calibri"/>
      </rPr>
      <t xml:space="preserve">: não implementada / </t>
    </r>
    <r>
      <rPr>
        <b/>
        <sz val="12"/>
        <color rgb="FF000000"/>
        <rFont val="Calibri"/>
      </rPr>
      <t xml:space="preserve">Rose: </t>
    </r>
    <r>
      <rPr>
        <sz val="12"/>
        <color rgb="FF000000"/>
        <rFont val="Calibri"/>
      </rPr>
      <t>Penso que nada foi feito.</t>
    </r>
  </si>
  <si>
    <r>
      <rPr>
        <b/>
        <sz val="12"/>
        <color theme="1"/>
        <rFont val="Calibri"/>
      </rPr>
      <t>Joaquim:</t>
    </r>
    <r>
      <rPr>
        <sz val="12"/>
        <color theme="1"/>
        <rFont val="Calibri"/>
      </rPr>
      <t xml:space="preserve"> Faltou estratégia de articulação; faltou uma coordenação cobrando os andamentos com maior frequencia. / </t>
    </r>
    <r>
      <rPr>
        <b/>
        <sz val="12"/>
        <color theme="1"/>
        <rFont val="Calibri"/>
      </rPr>
      <t xml:space="preserve">Rose: </t>
    </r>
    <r>
      <rPr>
        <sz val="12"/>
        <color theme="1"/>
        <rFont val="Calibri"/>
      </rPr>
      <t xml:space="preserve">Recursos e articulação política no âmbito dos ministérios.
</t>
    </r>
    <r>
      <rPr>
        <b/>
        <sz val="12"/>
        <color theme="1"/>
        <rFont val="Calibri"/>
      </rPr>
      <t xml:space="preserve">Fran: </t>
    </r>
    <r>
      <rPr>
        <sz val="12"/>
        <color theme="1"/>
        <rFont val="Calibri"/>
      </rPr>
      <t>falta de implementação da secretaria executiva</t>
    </r>
  </si>
  <si>
    <t>Joaquim Rocha dos Santos Neto / Rose Dantas</t>
  </si>
  <si>
    <r>
      <rPr>
        <b/>
        <sz val="12"/>
        <color rgb="FF000000"/>
        <rFont val="Calibri"/>
      </rPr>
      <t>Joaquim:</t>
    </r>
    <r>
      <rPr>
        <sz val="12"/>
        <color rgb="FF000000"/>
        <rFont val="Calibri"/>
      </rPr>
      <t xml:space="preserve"> Deve ser retomada a ação. Contudo, sugiro um articulador que mais entrada nos poderes publicos estaduais e federais. / </t>
    </r>
    <r>
      <rPr>
        <b/>
        <sz val="12"/>
        <color rgb="FF000000"/>
        <rFont val="Calibri"/>
      </rPr>
      <t xml:space="preserve">Rose: </t>
    </r>
    <r>
      <rPr>
        <sz val="12"/>
        <color rgb="FF000000"/>
        <rFont val="Calibri"/>
      </rPr>
      <t>É preciso reavaliar.</t>
    </r>
  </si>
  <si>
    <t>Incentivar elaboração de proposta de instrumento legal estabelecendo um afastamento mínimo das áreas de manguezal para a implantação de monoculturas (eucalipto, cana, etc.)</t>
  </si>
  <si>
    <t>REVISAR ARTICULADOR</t>
  </si>
  <si>
    <r>
      <rPr>
        <b/>
        <sz val="12"/>
        <color rgb="FF000000"/>
        <rFont val="Calibri"/>
      </rPr>
      <t>Joaquim:</t>
    </r>
    <r>
      <rPr>
        <sz val="12"/>
        <color rgb="FF000000"/>
        <rFont val="Calibri"/>
      </rPr>
      <t xml:space="preserve"> não implementada / </t>
    </r>
    <r>
      <rPr>
        <b/>
        <sz val="12"/>
        <color rgb="FF000000"/>
        <rFont val="Calibri"/>
      </rPr>
      <t xml:space="preserve">Rose: </t>
    </r>
    <r>
      <rPr>
        <sz val="12"/>
        <color rgb="FF000000"/>
        <rFont val="Calibri"/>
      </rPr>
      <t xml:space="preserve">Não há. </t>
    </r>
  </si>
  <si>
    <r>
      <rPr>
        <b/>
        <sz val="12"/>
        <color theme="1"/>
        <rFont val="Calibri"/>
      </rPr>
      <t xml:space="preserve">Yara: </t>
    </r>
    <r>
      <rPr>
        <sz val="12"/>
        <color theme="1"/>
        <rFont val="Calibri"/>
      </rPr>
      <t>essa ação deverá ser desenvolvida por segmento de linha de costa, em função dos cenários de subida de nível médio do mar</t>
    </r>
  </si>
  <si>
    <t>Mônica Tognella
(consultar)</t>
  </si>
  <si>
    <t>Focou-se nas RESEX do estado da Bahia, especialmente Baia do Iguape.</t>
  </si>
  <si>
    <t>Tratou-se da ação junto a SPU BA para delimitação da LPM, especialmente nas áreas das RESEX Marinhas através de reuniões e contatos. Apesar da boa receptividade dos servidores da SPU, pouca ou nenhuma ação consolidada neste sentido ocorreu.</t>
  </si>
  <si>
    <t>Nenhum</t>
  </si>
  <si>
    <r>
      <rPr>
        <sz val="12"/>
        <color theme="1"/>
        <rFont val="Calibri"/>
      </rPr>
      <t xml:space="preserve">inoperância da SPU, judiciário e falta de monitoramento da execução da ação.
</t>
    </r>
    <r>
      <rPr>
        <b/>
        <sz val="12"/>
        <color theme="1"/>
        <rFont val="Calibri"/>
      </rPr>
      <t>Yara:</t>
    </r>
    <r>
      <rPr>
        <sz val="12"/>
        <color theme="1"/>
        <rFont val="Calibri"/>
      </rPr>
      <t xml:space="preserve"> falta de implementação da secretaria executiva e credencial
A ação foi excluída por ser de entendimento do grupo que está fora do escopo do PAN</t>
    </r>
  </si>
  <si>
    <t>Sérgio Freitas</t>
  </si>
  <si>
    <t>Deve-se rever a estratégia.</t>
  </si>
  <si>
    <t>SPU, Movimento dos Pescadores e Pescadoras.</t>
  </si>
  <si>
    <r>
      <rPr>
        <sz val="12"/>
        <color theme="1"/>
        <rFont val="Calibri"/>
      </rPr>
      <t>Ação 1.17. Subsidiar política de consolidação territorial no manguezal e áreas adjacentes</t>
    </r>
    <r>
      <rPr>
        <sz val="12"/>
        <color rgb="FF808000"/>
        <rFont val="Calibri"/>
      </rPr>
      <t xml:space="preserve">. </t>
    </r>
  </si>
  <si>
    <t>Não informado</t>
  </si>
  <si>
    <t>Participei apenas de uma reunião, na elaboração do PAN. Depois disso fui removido para o CPB/PB. Não houve como estabelecer avanços.</t>
  </si>
  <si>
    <t>Desconheço</t>
  </si>
  <si>
    <t>Eduardo Marques</t>
  </si>
  <si>
    <t>sugestão de articuladora: Gabrielle Soeiro (CNPT/ICMBio)</t>
  </si>
  <si>
    <t>Desconheçe</t>
  </si>
  <si>
    <t>Comunidades das Baias de Laranjeiras, Pinheiros e Guaraqueçaba, incluindo a comunidade do Poruquara, provavelmente afetada pela demarcação da TI Cerco Grande. Todas essa comunidades são de pescadores artesanais Caiçaras, tradicionais do litoral paranaense e paulista.</t>
  </si>
  <si>
    <t>Mais uma vez devo mencionar a relação dessa ação coma ação de número 1.8. Além disso no âmbito da APA/ESEC de Guaraqueçaba estamos mapeando as áreas de uso das populações tradicionais no interior das unidades de proteção integral e da proposta de criação da Terra indígena do Cerco Grande (processo de criação conduzido pela FUNAI, em área da APA de Guaraqueçaba, com usos consolidados por parte das comunidades tradicionais vizinhas). Atualmente iniciamos o cadastramento das famílias que fazem uso de recursos pesqueiros na ESEC de Guaraqueçaba com o objetivo de fazer um termo de compromisso com esses pescadores.</t>
  </si>
  <si>
    <t>Reconhecimento e estabelecimento de diálogo junto as populações tradicionais da região, abertura de fóruns específicos para as discussões nos conselhos e câmaras técnicas.</t>
  </si>
  <si>
    <t>Ausência de financiamento para a realização do cadastramento, realização de reuniões e para a sistematização das informações e elaboração de relatório .</t>
  </si>
  <si>
    <t>Kelly Ferreira Cottens</t>
  </si>
  <si>
    <t xml:space="preserve">Nas condições atuais (recusos limitados) continuaremos com o diálogo e com as ações para a elaboração do termo de compromisso com os usuários da ESEC de Guaraqueçaba. Essa ação, em última análise, irá minimizar as tenções entre os comunitários e a gestão das unidades além de identifica os pescadores que tem direito real de uso das áreas protegidas limitando e reduzindo os impactos as unidades de conservação. </t>
  </si>
  <si>
    <t>Elaborar estudos sobre populações tradicionais em UC de Proteção Integral na área estratégica 5 do PAN visando a possível recategorização das mesmas ou desafetação.</t>
  </si>
  <si>
    <t>Universidade Federal do Paraná, Centro de Estudos do MAR - CEM/UFPR, Universidade Tecnológica Federal do Paraná, Campus de Irati, curso de Engenharia Ambiental - UTFPR.</t>
  </si>
  <si>
    <r>
      <rPr>
        <sz val="12"/>
        <color theme="1"/>
        <rFont val="Calibri"/>
      </rPr>
      <t xml:space="preserve">Não houve articulação; 
- </t>
    </r>
    <r>
      <rPr>
        <b/>
        <sz val="12"/>
        <color theme="1"/>
        <rFont val="Calibri"/>
      </rPr>
      <t>Sr. Francisco:</t>
    </r>
    <r>
      <rPr>
        <sz val="12"/>
        <color theme="1"/>
        <rFont val="Calibri"/>
      </rPr>
      <t xml:space="preserve"> Criação de uma rádio com ação local no Delta do Parnaíba, iniciar por lá e posteriormente ampliar; </t>
    </r>
  </si>
  <si>
    <r>
      <rPr>
        <sz val="12"/>
        <color theme="1"/>
        <rFont val="Calibri"/>
      </rPr>
      <t xml:space="preserve">Falta de mobilização do grupo MARAMAR em relação ao PAN
</t>
    </r>
    <r>
      <rPr>
        <b/>
        <sz val="12"/>
        <color theme="1"/>
        <rFont val="Calibri"/>
      </rPr>
      <t xml:space="preserve">
Ação agrupada 7.4. </t>
    </r>
  </si>
  <si>
    <t xml:space="preserve">Fabricio Gandini </t>
  </si>
  <si>
    <r>
      <rPr>
        <b/>
        <sz val="12"/>
        <color rgb="FF548DD4"/>
        <rFont val="Calibri"/>
      </rPr>
      <t>Grupo Azul</t>
    </r>
    <r>
      <rPr>
        <sz val="12"/>
        <color rgb="FF548DD4"/>
        <rFont val="Calibri"/>
      </rPr>
      <t xml:space="preserve"> recomenda que seja implementada a secretaria executiva;</t>
    </r>
    <r>
      <rPr>
        <sz val="12"/>
        <color rgb="FF548DD4"/>
        <rFont val="Calibri"/>
      </rPr>
      <t xml:space="preserve"> </t>
    </r>
  </si>
  <si>
    <t>janeiro/2018</t>
  </si>
  <si>
    <t>janeiro/2020</t>
  </si>
  <si>
    <r>
      <rPr>
        <sz val="12"/>
        <color theme="1"/>
        <rFont val="Calibri"/>
      </rPr>
      <t xml:space="preserve">Não houve articulação.
</t>
    </r>
    <r>
      <rPr>
        <b/>
        <sz val="12"/>
        <color theme="1"/>
        <rFont val="Calibri"/>
      </rPr>
      <t>Hélia</t>
    </r>
    <r>
      <rPr>
        <sz val="12"/>
        <color theme="1"/>
        <rFont val="Calibri"/>
      </rPr>
      <t>: Estudo sobre a ampliação e/ou recategorização RESEX Pirajubaé, Parque Superagui, ESEC Carijós e ESEC Guaraqueçaba; Seminário capacidade de suporte;</t>
    </r>
  </si>
  <si>
    <r>
      <rPr>
        <b/>
        <sz val="12"/>
        <color theme="1"/>
        <rFont val="Calibri"/>
      </rPr>
      <t>Hélia</t>
    </r>
    <r>
      <rPr>
        <sz val="12"/>
        <color theme="1"/>
        <rFont val="Calibri"/>
      </rPr>
      <t>: Audiências Públicas realizadas.</t>
    </r>
  </si>
  <si>
    <t>Agrupada com a ação 1.10 E 11.8.</t>
  </si>
  <si>
    <t>Dauro Prado</t>
  </si>
  <si>
    <t>Propostas de recategorização, relatórios, atas dos fóruns realizados
Construção de um instrumento de comunicação entre áreas que estão elaborando propostas de recategorização de UC's de proteção integral para manuntenção de PCT's em seus territórios.</t>
  </si>
  <si>
    <t>agosto/2020</t>
  </si>
  <si>
    <t>Hélia (UNIVALI-SC) / NOBRE (AMAPÁ) - Anna Karina(CNPT)</t>
  </si>
  <si>
    <t>Ação 2.3. Articular o fortalecimento das associações de extrativistas para agregar valor a cadeia produtiva, visando o fortalecimento e desenvolvimento de cooperativas.</t>
  </si>
  <si>
    <t>Associações fortalecidas na cadeia produtiva e cooperativas ativas fortalecidas e novas criadas. Lista de presença e atas de reunião, Relatórios, nota do produtor.</t>
  </si>
  <si>
    <t>Sergio Matos (MPA), Flávio Lontro (ACAPESCA), Fernando Souza (UEPA-RJ), Chico Pescador (CONFREM), Zé Carlos (CONFREM-MA), João da Mata (ICMBIO)</t>
  </si>
  <si>
    <r>
      <rPr>
        <sz val="12"/>
        <color theme="1"/>
        <rFont val="Calibri"/>
      </rPr>
      <t xml:space="preserve">Houve andamento atraves de projetos independentes do PAN 
- </t>
    </r>
    <r>
      <rPr>
        <b/>
        <sz val="12"/>
        <color theme="1"/>
        <rFont val="Calibri"/>
      </rPr>
      <t>Francinalda</t>
    </r>
    <r>
      <rPr>
        <sz val="12"/>
        <color theme="1"/>
        <rFont val="Calibri"/>
      </rPr>
      <t xml:space="preserve">: No Delta foram iniciados estudos relacionados a valoração do caranguejo; Participação de todos os catadores; </t>
    </r>
  </si>
  <si>
    <r>
      <rPr>
        <sz val="12"/>
        <color theme="1"/>
        <rFont val="Calibri"/>
      </rPr>
      <t xml:space="preserve">Flávio: Falta de recurso e articulação da coordenação, e desmobilização e falta de comunicação entre os articuladores  
- Não houve envolvimento GAT na ação.                                                     </t>
    </r>
    <r>
      <rPr>
        <b/>
        <sz val="12"/>
        <color theme="1"/>
        <rFont val="Calibri"/>
      </rPr>
      <t>RECEBEU AS AÇÕES 10.2,10.3 E 2.5</t>
    </r>
  </si>
  <si>
    <t>Flávio Lontro</t>
  </si>
  <si>
    <r>
      <rPr>
        <b/>
        <sz val="12"/>
        <color theme="1"/>
        <rFont val="Calibri"/>
      </rPr>
      <t>Flávio</t>
    </r>
    <r>
      <rPr>
        <sz val="12"/>
        <color theme="1"/>
        <rFont val="Calibri"/>
      </rPr>
      <t>: Efetivação da secretaria executiva e captação de recurso. 
Implementação da secretaria executiva.</t>
    </r>
  </si>
  <si>
    <t>Ação 2.3.  Realizar formações para lideranças das comunidades tradicionais, tendo como foco: ordenamento pesqueiro, cooperativismos, associativismo e outros correlacionados ao empoderamento social, assim como fomentar via articulações projetos para agregar valor às cadeias produtivas.</t>
  </si>
  <si>
    <t>dezembro/2020</t>
  </si>
  <si>
    <t>Criar e fortalece espaços de negociação para mitigar os conflitos da pesca nas áreas estratégicas do PAN</t>
  </si>
  <si>
    <t>Agrupada na ação 3.16</t>
  </si>
  <si>
    <t>Algumas ações foram realizadas nesse sentido, mas não foram sistematizadas no âmbito do PAN.</t>
  </si>
  <si>
    <t>Amarildo Alves (APA Guaraqueçaba) Francisco da Rocha Guimarães Neto(CONFREM) Marcos Souza (AMAR) Flávio Lontro (APA Guapimirim) Fernando Souza (UEPA-RJ) Gilberto Ribas (ESEC Carijós) Fabrício Gonçalves (Resex Pirajubaé) Fabio Sousa (Sucuriju), Francisco Rodrigues (Desta Parnaiba); AUREMs</t>
  </si>
  <si>
    <t>IBERÊ:Criação do Fórum estadual de gestão de manguezais do espirito santo, coorddenado pela SEAMA;  
FÁBIO: Capacitação comunitário para o manejo do Pirarucu, Lago Piratuba (Amapá)</t>
  </si>
  <si>
    <t>IBERÊ: Fórum ativo. 
FÁBIO: Estatítica pesqueira do Pirarucu após o defeso para possibilar o manejo;</t>
  </si>
  <si>
    <t xml:space="preserve">Agrupada com as ações 10.2,10.3 na 2.3.
</t>
  </si>
  <si>
    <t>Iberê; Fábio</t>
  </si>
  <si>
    <t>Não houve envolvimento do articuladro e nem dos colaboradores.</t>
  </si>
  <si>
    <t>manter a inicial</t>
  </si>
  <si>
    <t xml:space="preserve">Incluir Gustavo Almada (IBAMA-ES) </t>
  </si>
  <si>
    <t>Iberê (Instituto Guaiamum) e Fábio (AP)</t>
  </si>
  <si>
    <r>
      <rPr>
        <b/>
        <sz val="12"/>
        <color theme="1"/>
        <rFont val="Calibri"/>
      </rPr>
      <t xml:space="preserve">Karina </t>
    </r>
    <r>
      <rPr>
        <sz val="12"/>
        <color theme="1"/>
        <rFont val="Calibri"/>
      </rPr>
      <t xml:space="preserve">- Não implementada
</t>
    </r>
    <r>
      <rPr>
        <b/>
        <sz val="12"/>
        <color theme="1"/>
        <rFont val="Calibri"/>
      </rPr>
      <t>Daniela</t>
    </r>
    <r>
      <rPr>
        <sz val="12"/>
        <color theme="1"/>
        <rFont val="Calibri"/>
      </rPr>
      <t xml:space="preserve"> - Projeto Jovens Protagonistas realizado nas RESEX de Soure e São João da Ponta.
</t>
    </r>
    <r>
      <rPr>
        <b/>
        <sz val="12"/>
        <color theme="1"/>
        <rFont val="Calibri"/>
      </rPr>
      <t>Hélia:</t>
    </r>
    <r>
      <rPr>
        <sz val="12"/>
        <color theme="1"/>
        <rFont val="Calibri"/>
      </rPr>
      <t xml:space="preserve"> Parceria entre PET e TCC's do curso de biologia da UFES junto a comunidades pesqueiras e catadores de carangueijo; 
</t>
    </r>
    <r>
      <rPr>
        <b/>
        <sz val="12"/>
        <color theme="1"/>
        <rFont val="Calibri"/>
      </rPr>
      <t>IBERÊ</t>
    </r>
    <r>
      <rPr>
        <sz val="12"/>
        <color theme="1"/>
        <rFont val="Calibri"/>
      </rPr>
      <t xml:space="preserve">: Ação de limpeza no muicípio de Serra (ES);  
</t>
    </r>
    <r>
      <rPr>
        <b/>
        <sz val="12"/>
        <color theme="1"/>
        <rFont val="Calibri"/>
      </rPr>
      <t>YARA</t>
    </r>
    <r>
      <rPr>
        <sz val="12"/>
        <color theme="1"/>
        <rFont val="Calibri"/>
      </rPr>
      <t>: EXISTE UMA LEI MUNICIPAL NA INSTÂNCIA BALNEÁRIA DE CANANÉIA QUE COMEMORA HÁ TREZE ANOS A SEMANA DO MANGUEZAL; REALIZAÇÃO DA SEMANA DO MANGUEZAL NA APA CIP (IGUAPE);</t>
    </r>
  </si>
  <si>
    <r>
      <rPr>
        <b/>
        <sz val="12"/>
        <color theme="1"/>
        <rFont val="Calibri"/>
      </rPr>
      <t>Hélia:</t>
    </r>
    <r>
      <rPr>
        <sz val="12"/>
        <color theme="1"/>
        <rFont val="Calibri"/>
      </rPr>
      <t xml:space="preserve"> Publicação de livros e cartilha no Espirito Santo e em Santa Catarina com Mônica Tognella; 
</t>
    </r>
    <r>
      <rPr>
        <b/>
        <sz val="12"/>
        <color theme="1"/>
        <rFont val="Calibri"/>
      </rPr>
      <t>IBERÊ</t>
    </r>
    <r>
      <rPr>
        <sz val="12"/>
        <color theme="1"/>
        <rFont val="Calibri"/>
      </rPr>
      <t>: coleta de lixo (5 toneladas) dos manguezais e foz dos rios;</t>
    </r>
  </si>
  <si>
    <t>RECEBEU AÇÃO 10.4</t>
  </si>
  <si>
    <t>Karina Dino / Daniela (Manguezais do Brasil)</t>
  </si>
  <si>
    <r>
      <rPr>
        <b/>
        <sz val="12"/>
        <color theme="1"/>
        <rFont val="Calibri"/>
      </rPr>
      <t xml:space="preserve">Karina Dino </t>
    </r>
    <r>
      <rPr>
        <sz val="12"/>
        <color theme="1"/>
        <rFont val="Calibri"/>
      </rPr>
      <t xml:space="preserve">- Articuladora entende ser necessária a articulação entre CNPT e a DPGEA para que haja alinhamento para a implementação dessas ações, caso ainda haja tempo hábil para isso. 
</t>
    </r>
    <r>
      <rPr>
        <b/>
        <sz val="12"/>
        <color theme="1"/>
        <rFont val="Calibri"/>
      </rPr>
      <t xml:space="preserve">Hélia: </t>
    </r>
    <r>
      <rPr>
        <sz val="12"/>
        <color theme="1"/>
        <rFont val="Calibri"/>
      </rPr>
      <t xml:space="preserve">Atividades realizadas com recurso do edital do FUNBIO, independente de recursos do PAN; 
</t>
    </r>
    <r>
      <rPr>
        <b/>
        <sz val="12"/>
        <color theme="1"/>
        <rFont val="Calibri"/>
      </rPr>
      <t>IBERÊ</t>
    </r>
    <r>
      <rPr>
        <sz val="12"/>
        <color theme="1"/>
        <rFont val="Calibri"/>
      </rPr>
      <t>: Atividade realizada em mutirão; 
FAZER O LEVANTAMENTO DE DATAS COMEMORATIVAS E AÇÕES EM RELAÇÃO A EDUCAÇÃO AMBIENTAL EM ÁREAS DE MANGUEZAL; IMPLEMENTAÇAO DA SECRETARIA EXECUTIVA.</t>
    </r>
  </si>
  <si>
    <t>Formação de grupo de trabalho para adequação e integração de ações previstas no programa nacional de educação ambiental, integrando as diferentes temáticas do PAN.</t>
  </si>
  <si>
    <r>
      <rPr>
        <sz val="12"/>
        <color rgb="FFFF0000"/>
        <rFont val="Calibri"/>
      </rPr>
      <t>Sugeriu que se adotasse o dia internacional dos mares</t>
    </r>
    <r>
      <rPr>
        <sz val="12"/>
        <color rgb="FF548DD4"/>
        <rFont val="Calibri"/>
      </rPr>
      <t xml:space="preserve"> 
- Sugestão: adotar que o dia nacional de limpeza dos manguezais seja o dia internacional dos manguezais - 26 de julho ou 08 de junho; </t>
    </r>
  </si>
  <si>
    <r>
      <rPr>
        <sz val="12"/>
        <color theme="1"/>
        <rFont val="Calibri"/>
      </rPr>
      <t xml:space="preserve">Por que se fazer um novo programa nacional de educação ambiental de nível nacional se já existe um. </t>
    </r>
    <r>
      <rPr>
        <b/>
        <sz val="12"/>
        <color theme="1"/>
        <rFont val="Calibri"/>
      </rPr>
      <t>Sugestão</t>
    </r>
    <r>
      <rPr>
        <sz val="12"/>
        <color theme="1"/>
        <rFont val="Calibri"/>
      </rPr>
      <t>: essa ação será atendida mais objetivamente no plano de manejo das UC's</t>
    </r>
  </si>
  <si>
    <r>
      <rPr>
        <sz val="12"/>
        <color theme="1"/>
        <rFont val="Calibri"/>
      </rPr>
      <t>Helia Farias - Univali - Rosa Martins (Instituto Terramar-</t>
    </r>
    <r>
      <rPr>
        <strike/>
        <sz val="12"/>
        <color theme="1"/>
        <rFont val="Calibri"/>
      </rPr>
      <t xml:space="preserve">BA </t>
    </r>
    <r>
      <rPr>
        <sz val="12"/>
        <color theme="1"/>
        <rFont val="Calibri"/>
      </rPr>
      <t xml:space="preserve"> </t>
    </r>
    <r>
      <rPr>
        <sz val="12"/>
        <color rgb="FFFF0000"/>
        <rFont val="Calibri"/>
      </rPr>
      <t>CE</t>
    </r>
    <r>
      <rPr>
        <sz val="12"/>
        <color theme="1"/>
        <rFont val="Calibri"/>
      </rPr>
      <t>), Marcos (CPP-BA) *indicação, Francinalda Rocha (CIA-PI)</t>
    </r>
  </si>
  <si>
    <t>Maceió-AL</t>
  </si>
  <si>
    <r>
      <rPr>
        <b/>
        <sz val="12"/>
        <color rgb="FF000000"/>
        <rFont val="Calibri"/>
      </rPr>
      <t>Luciana:</t>
    </r>
    <r>
      <rPr>
        <sz val="12"/>
        <color rgb="FF000000"/>
        <rFont val="Calibri"/>
      </rPr>
      <t xml:space="preserve"> Biota contribuiu na reformulação do COMPRAM (Conselho Municipal de Proteção Ambiental) / Alagoas, para que fosse ampliada a possibilidade de participação de outras instituições; e incentivou que a Associação da Boca do Rio ingressasse como conselheiro na APA do Pratagy. 
</t>
    </r>
    <r>
      <rPr>
        <b/>
        <sz val="12"/>
        <color rgb="FF000000"/>
        <rFont val="Calibri"/>
      </rPr>
      <t>Hélia:</t>
    </r>
    <r>
      <rPr>
        <sz val="12"/>
        <color rgb="FF000000"/>
        <rFont val="Calibri"/>
      </rPr>
      <t xml:space="preserve"> Foram feitas reuniões setoriais para promover a participação dos povos em conselhos, em 23 município nos estados do Pará e Amapá;  +ações Hélia; Alberto: Incentivado essa ação no ambito de oficinas regionais para o marco regulatório do caranguejo Uçá </t>
    </r>
  </si>
  <si>
    <r>
      <rPr>
        <b/>
        <sz val="12"/>
        <color rgb="FF000000"/>
        <rFont val="Calibri"/>
      </rPr>
      <t>Luciana:</t>
    </r>
    <r>
      <rPr>
        <sz val="12"/>
        <color rgb="FF000000"/>
        <rFont val="Calibri"/>
      </rPr>
      <t xml:space="preserve"> Projeto de Lei com a reformulação do COMPRAM. Ingresso da Associação da Boca do Rio como conselheira na APA do Pratagy.</t>
    </r>
  </si>
  <si>
    <r>
      <rPr>
        <sz val="12"/>
        <color rgb="FF000000"/>
        <rFont val="Calibri"/>
      </rPr>
      <t xml:space="preserve">Modificação da estrutura das Secretarias Municipais e morosidade na tramitação do Projeto de Lei. </t>
    </r>
    <r>
      <rPr>
        <b/>
        <sz val="12"/>
        <color rgb="FF000000"/>
        <rFont val="Calibri"/>
      </rPr>
      <t xml:space="preserve">RECEBEU AS AÇÕES 1.1 E 10.1. </t>
    </r>
  </si>
  <si>
    <r>
      <rPr>
        <sz val="12"/>
        <color theme="1"/>
        <rFont val="Calibri"/>
      </rPr>
      <t xml:space="preserve">Luciana de Carvalho Salgueiro Silva / </t>
    </r>
    <r>
      <rPr>
        <b/>
        <sz val="12"/>
        <color theme="1"/>
        <rFont val="Calibri"/>
      </rPr>
      <t>Hélia</t>
    </r>
  </si>
  <si>
    <t xml:space="preserve">O projeto de lei deve ser aprovado, pois o município precisa reativar o COMPRAM. 
- Implementação de Sec. Exec. E elaboração e criação de credenciais (carteirinhas); </t>
  </si>
  <si>
    <t>Ação 2.7. Estimular, assegurar e fomentar a participação dos povos e comunidades tradicionais que vivem em áreas de manguezais nos conselhos estaduais e municipais de meio ambiente e fóruns de ordenamento territorial.</t>
  </si>
  <si>
    <t>Efetivar a participação dos PCTs nos conselhos e fóruns; 
Campanhas. 
Materiais informativos. 
Capacitação. 
Relatórios de seminários e intercâmbios.</t>
  </si>
  <si>
    <t>Secretaria Municipal de Desenvolvimento Territorial. Secretaria Municipal de Desenvolvimento Sustentável. Associação da Boca do Rio.</t>
  </si>
  <si>
    <t xml:space="preserve">Ação 2.8. Articular junto aos órgãos competentes melhorias de infraestrutura, recursos humanos e financeiros, e ampliação das operações de fiscalização nas áreas estratégicas do PAN.  </t>
  </si>
  <si>
    <t>Conselho deliberativo das RESEX, Associações Comunitárias, Chico Pescador (CONFREN)</t>
  </si>
  <si>
    <t>Não houve concenso sobre a exclusão da ação. Na monitoria visrtual pós-oficina este ponto não foi fechado e, portanto, a ação foi mantida.</t>
  </si>
  <si>
    <t>Embrapa, Incra, MAPA, MMA, Emater, EBDA, SEAGRI, Rede tucum, Karina (CNPT)</t>
  </si>
  <si>
    <t>Não houve</t>
  </si>
  <si>
    <r>
      <rPr>
        <sz val="12"/>
        <color theme="1"/>
        <rFont val="Calibri"/>
      </rPr>
      <t xml:space="preserve">Não houve articulação; 
</t>
    </r>
    <r>
      <rPr>
        <b/>
        <sz val="12"/>
        <color theme="1"/>
        <rFont val="Calibri"/>
      </rPr>
      <t>Hélia:</t>
    </r>
    <r>
      <rPr>
        <sz val="12"/>
        <color theme="1"/>
        <rFont val="Calibri"/>
      </rPr>
      <t xml:space="preserve"> Incentivo aos produtores rurais para a implantação de tecnicas de agroecologia no Paraná; 
</t>
    </r>
    <r>
      <rPr>
        <b/>
        <sz val="12"/>
        <color theme="1"/>
        <rFont val="Calibri"/>
      </rPr>
      <t>Iberê</t>
    </r>
    <r>
      <rPr>
        <sz val="12"/>
        <color theme="1"/>
        <rFont val="Calibri"/>
      </rPr>
      <t xml:space="preserve">: Implantação de apicultura em área de manguezal, em São Mateus, Conceição da Barra, Guarapari; 
</t>
    </r>
    <r>
      <rPr>
        <b/>
        <sz val="12"/>
        <color theme="1"/>
        <rFont val="Calibri"/>
      </rPr>
      <t>Francinalda</t>
    </r>
    <r>
      <rPr>
        <sz val="12"/>
        <color theme="1"/>
        <rFont val="Calibri"/>
      </rPr>
      <t xml:space="preserve">: Existem quintais produtivos, uma feira (FAPAFE - feira de artesanato e produtos da agricultura familiar) na região do delta. </t>
    </r>
  </si>
  <si>
    <t>não houve</t>
  </si>
  <si>
    <r>
      <rPr>
        <sz val="12"/>
        <color theme="1"/>
        <rFont val="Calibri"/>
      </rPr>
      <t xml:space="preserve">Falta de recurso de dialogo com a coordenação do PAN  </t>
    </r>
    <r>
      <rPr>
        <b/>
        <sz val="12"/>
        <color theme="1"/>
        <rFont val="Calibri"/>
      </rPr>
      <t xml:space="preserve">AGRUPADA À AÇÃO 4.7. </t>
    </r>
  </si>
  <si>
    <t>Francinalda (Comissão Ilha Ativa)</t>
  </si>
  <si>
    <t xml:space="preserve">Repassar as informações da oficina </t>
  </si>
  <si>
    <t>Fazer o levantamento do que já existe de agroecologia nas áreas do PAN</t>
  </si>
  <si>
    <t>Francinalda (Comissão Ilha ativa)</t>
  </si>
  <si>
    <t>Oemas, Fórum Nacional dos Comitês de Bacias Hidrográficas, Agência Nacional das Águas, MMA; Sociedade civil, Comitês de Bacias existentes, Fórum Nacional da Sociedade Civil dos CBHs (CNRH), Hélia (UNIVALI)</t>
  </si>
  <si>
    <t>A Ação foi divulgada principalmente para o CBH Apodi-Mossoró , zona de influência das áreas alvo do PAN Manguezal ao norte do Estado do RN.</t>
  </si>
  <si>
    <r>
      <rPr>
        <sz val="12"/>
        <color theme="1"/>
        <rFont val="Calibri"/>
      </rPr>
      <t xml:space="preserve">Rose: Essa ação ela foi apresentada durante a reunião ´de cada CBH ao longo de 2016 e mês passado durante também a reunião do Fórum Nacional dos Comitês de Bacias Hidrográficas do Brasil, realizada em maio de 2017 em Natal.
</t>
    </r>
    <r>
      <rPr>
        <b/>
        <sz val="12"/>
        <color theme="1"/>
        <rFont val="Calibri"/>
      </rPr>
      <t>IBERÊ</t>
    </r>
    <r>
      <rPr>
        <sz val="12"/>
        <color theme="1"/>
        <rFont val="Calibri"/>
      </rPr>
      <t xml:space="preserve">: Comitê de bacias hidrográficas do litoral centro-norte do Espírito Santo em andamento; 
</t>
    </r>
    <r>
      <rPr>
        <b/>
        <sz val="12"/>
        <color theme="1"/>
        <rFont val="Calibri"/>
      </rPr>
      <t>Hélia:</t>
    </r>
    <r>
      <rPr>
        <sz val="12"/>
        <color theme="1"/>
        <rFont val="Calibri"/>
      </rPr>
      <t xml:space="preserve"> CBH participa da Comissão interinstitucional de educação ambiental (CIA/SC);</t>
    </r>
  </si>
  <si>
    <r>
      <rPr>
        <sz val="12"/>
        <color theme="1"/>
        <rFont val="Calibri"/>
      </rPr>
      <t xml:space="preserve">Rose: </t>
    </r>
    <r>
      <rPr>
        <strike/>
        <sz val="12"/>
        <color theme="1"/>
        <rFont val="Calibri"/>
      </rPr>
      <t>Não houve geração das ações por falta de recursos para atender principalmente educação ambiental e monitoramen</t>
    </r>
    <r>
      <rPr>
        <sz val="12"/>
        <color theme="1"/>
        <rFont val="Calibri"/>
      </rPr>
      <t>to. (NÃO CORRESPONDE AO PRODUTO DESTA AÇÃO)    / 
IBERÊ: Comitê em funcionamento;</t>
    </r>
  </si>
  <si>
    <r>
      <rPr>
        <sz val="12"/>
        <color theme="1"/>
        <rFont val="Calibri"/>
      </rPr>
      <t xml:space="preserve">Rose: A Falta de recursos financeiros e logística. </t>
    </r>
    <r>
      <rPr>
        <b/>
        <sz val="12"/>
        <color theme="1"/>
        <rFont val="Calibri"/>
      </rPr>
      <t xml:space="preserve">AÇÃO RECEBEU A AÇÃO 4.8. </t>
    </r>
  </si>
  <si>
    <t>Rose: A Ação ficou ampla, porém, trabalhei com a informação direta junto aos comitês, por atuar na presidência do CBH Pitimbu no RN.</t>
  </si>
  <si>
    <t>Diagnosticar a presença dos comites de bacia já criados nas áreas do PAN</t>
  </si>
  <si>
    <t>Diagnóstico de comitês de bacias implantadas e atuante nas áreas do PAN</t>
  </si>
  <si>
    <t xml:space="preserve">Os Comitês de Bacias. Incluir Iberê; </t>
  </si>
  <si>
    <t>Tratei do assunto junto ao 3º. Distrito Naval e o MPF.</t>
  </si>
  <si>
    <t>É preciso um esforço maior dessa ação,visto que, os estados fazem vista grossa com esse assunto e não há nenhum interesse na execução.</t>
  </si>
  <si>
    <t>Informação</t>
  </si>
  <si>
    <t>A falta de comprometimento das autoridades frente aos problemas e defesa ambiental.</t>
  </si>
  <si>
    <r>
      <rPr>
        <sz val="12"/>
        <color rgb="FF000000"/>
        <rFont val="Calibri"/>
      </rPr>
      <t>Podemos reforçar as entidades envolvidas.
Maior empoderamento do GAT para ter acesso aos órgão competentes; 
Através da criação da Sec. Exec e das credenciai</t>
    </r>
    <r>
      <rPr>
        <sz val="12"/>
        <color rgb="FF000000"/>
        <rFont val="Calibri"/>
      </rPr>
      <t>s; 
- Agregar a ação 6.3</t>
    </r>
  </si>
  <si>
    <t>Consultei o IBAMA, IDEMA e o MPF.</t>
  </si>
  <si>
    <t>Levantar e acompanhar junto aos comites de PCT's os empreendimentos  com potencial de impacto negativo ao ecossistema manguezal e espécies alvo ao longo das áreas estratégicas do PAN na Costa Norte.</t>
  </si>
  <si>
    <t>Relatório e produtos obtidos;</t>
  </si>
  <si>
    <t>Gabrielle Soeiro (CNPT/ICMBio)
Carolina Alvite (ICMBio)</t>
  </si>
  <si>
    <t xml:space="preserve"> </t>
  </si>
  <si>
    <t>Tal ação consta como material de comunicação, então sugere-se o agrupamento a outras ações que estão pulverizadas.
Agrupada com a ação 7.1</t>
  </si>
  <si>
    <r>
      <rPr>
        <sz val="12"/>
        <color theme="1"/>
        <rFont val="Calibri"/>
      </rPr>
      <t xml:space="preserve">Divulgar nos fóruns competentes os documentos propositivos temáticos da composição do ecossistema do manguezal (apicuns, salgados ou planícies hipersalinas e restingas) </t>
    </r>
    <r>
      <rPr>
        <b/>
        <i/>
        <sz val="12"/>
        <color theme="1"/>
        <rFont val="Calibri"/>
      </rPr>
      <t>e demais ecossistemas associados</t>
    </r>
    <r>
      <rPr>
        <sz val="12"/>
        <color theme="1"/>
        <rFont val="Calibri"/>
      </rPr>
      <t>;</t>
    </r>
  </si>
  <si>
    <t xml:space="preserve">Relatório das instâncias em que foram divulgados e distribuidos os documentos.       </t>
  </si>
  <si>
    <t>Gustavo Almada (IBAMA/ES); Iberê (Inst. Guaiamum); Célia e Maria Aparecida (CONFREN), Hélio souza (CPP)</t>
  </si>
  <si>
    <t>No período de  23 e 24 de setembro foi realizado um seminário sobre impactos sociais e ambientais dos parques eólicos no nordeste brasileiro, em Juazeiro da Bahia</t>
  </si>
  <si>
    <t xml:space="preserve">RELATÓRIOS </t>
  </si>
  <si>
    <r>
      <rPr>
        <sz val="12"/>
        <color rgb="FF000000"/>
        <rFont val="Calibri"/>
      </rPr>
      <t xml:space="preserve">FALTA DE RECURSO FINANCEIROS E HUMANOS.
</t>
    </r>
    <r>
      <rPr>
        <b/>
        <sz val="12"/>
        <color rgb="FF000000"/>
        <rFont val="Calibri"/>
      </rPr>
      <t>RECEBEU A AÇÃO 2.15</t>
    </r>
  </si>
  <si>
    <t>JOSÉ ÉLIO DA SILVA SOUZA</t>
  </si>
  <si>
    <t>PODER CONTRIBUIR COM AS AÇÕES; 
Implemantação da Sec. Exec. E Criação da credencial</t>
  </si>
  <si>
    <t>Documentos técnicos a fim de orientar o licenciamento destas atividades elaborados.</t>
  </si>
  <si>
    <t>FUNASA/UFMG</t>
  </si>
  <si>
    <t>NO PERÍODO DE 3 a 5 DE JULHO DE 2017 ACONTECEU EM JUAZEIRO DA BAHIA UMA OFICINA SOBRE O SANTONATO RUAL. PNSR. 
Rose (RN): Monitoramento dos Parques Alegria I e II em Guamaré no Rio Grande do Norte</t>
  </si>
  <si>
    <t xml:space="preserve">FALTA DE RECURSO FINANCEIROS E HUMANOS.
Agrupada com a ação 2.14
</t>
  </si>
  <si>
    <t>PODER CONTRIBUIR COM AS AÇÕES 
Em andamento com uma única ação; Levantar andamento das ações;
Implemantação da Sec. Exec.</t>
  </si>
  <si>
    <t>Rose Dantas - RN</t>
  </si>
  <si>
    <t>Baía de Todos os Santos</t>
  </si>
  <si>
    <t xml:space="preserve">Totalmente estagnada já que não houve qualquer repasse de recursos previstos na última oficina e constando na matriz de articulação. 
Apenas as ações educativas e investigativas com recursos da universidade (UFBA) estão sendo desenvolvidas dentro de outros projetos. </t>
  </si>
  <si>
    <t>Artigos científicos e trabalhos monográficos</t>
  </si>
  <si>
    <r>
      <rPr>
        <sz val="12"/>
        <color theme="1"/>
        <rFont val="Calibri"/>
      </rPr>
      <t xml:space="preserve">Ausência absoluta de recursos financeiros previstos na matriz de articulação
</t>
    </r>
    <r>
      <rPr>
        <b/>
        <sz val="12"/>
        <color theme="1"/>
        <rFont val="Calibri"/>
      </rPr>
      <t>Fran:</t>
    </r>
    <r>
      <rPr>
        <sz val="12"/>
        <color theme="1"/>
        <rFont val="Calibri"/>
      </rPr>
      <t xml:space="preserve"> falta de implementação da secretaria executiva e credencial</t>
    </r>
  </si>
  <si>
    <t>José Amorim</t>
  </si>
  <si>
    <t>Sem recursos apropriados, as perspectivas não são animadoras.</t>
  </si>
  <si>
    <t>Compilar estudos de biologia reprodutiva das espécies de importância socioeconômica alvo do PAN Manguezal.</t>
  </si>
  <si>
    <t>Universidade Federal da Bahia e Resex Baía de Iguape
Incluir Fran</t>
  </si>
  <si>
    <r>
      <rPr>
        <sz val="12"/>
        <color theme="1"/>
        <rFont val="Calibri"/>
      </rPr>
      <t xml:space="preserve">Totalmente estagnada já que não houve qualquer repasse de recursos previstos na última oficina e constando na matriz de articulação. 
Apenas as ações educativas e investigativas com recursos da universidade (UFBA) estão sendo desenvolvidas dentro de outros projetos. 
</t>
    </r>
    <r>
      <rPr>
        <b/>
        <sz val="12"/>
        <color theme="1"/>
        <rFont val="Calibri"/>
      </rPr>
      <t>Iberê:</t>
    </r>
    <r>
      <rPr>
        <sz val="12"/>
        <color theme="1"/>
        <rFont val="Calibri"/>
      </rPr>
      <t xml:space="preserve"> a ação está andando, porém com problemas, sem ter repasse de recursos financeiros.
</t>
    </r>
    <r>
      <rPr>
        <b/>
        <sz val="12"/>
        <color theme="1"/>
        <rFont val="Calibri"/>
      </rPr>
      <t xml:space="preserve">Nobre: </t>
    </r>
    <r>
      <rPr>
        <sz val="12"/>
        <color theme="1"/>
        <rFont val="Calibri"/>
      </rPr>
      <t>A Secretaria da pesca criou grupos de trabalho para as bacias, para discussão das espécies da Portaria 445.</t>
    </r>
  </si>
  <si>
    <t xml:space="preserve">Ausência absoluta de recursos financeiros previstos na matriz de articulação
</t>
  </si>
  <si>
    <t>Sem recursos apropriados, as perspectivas não são animadoras
Rever a participação das comunidades nos CPGs</t>
  </si>
  <si>
    <r>
      <rPr>
        <b/>
        <sz val="12"/>
        <color rgb="FF000000"/>
        <rFont val="Calibri"/>
      </rPr>
      <t>José Amorim:</t>
    </r>
    <r>
      <rPr>
        <sz val="12"/>
        <color rgb="FF000000"/>
        <rFont val="Calibri"/>
      </rPr>
      <t xml:space="preserve"> Universidade Federal da Bahia e Resex Baía de Iguape</t>
    </r>
  </si>
  <si>
    <t xml:space="preserve">Ação 3.4. Sistematizar e/ou realizar estudos de alternativas para adequação e/ou substituição das artes de pesca predatória, considerando as especificidades regionais (Caranguejos e camarões alvos do PAN), e consequente subsidios para revisão do marco regulatório.
</t>
  </si>
  <si>
    <t>Conceição da Barra e São Mateus no ES</t>
  </si>
  <si>
    <r>
      <rPr>
        <b/>
        <sz val="12"/>
        <color theme="1"/>
        <rFont val="Calibri"/>
      </rPr>
      <t>Ibere -</t>
    </r>
    <r>
      <rPr>
        <sz val="12"/>
        <color theme="1"/>
        <rFont val="Calibri"/>
      </rPr>
      <t xml:space="preserve"> Os atores estão preparados, a comunidade selecionada, parte dos meios físicos obtidos tudo por conta e risco do Instituto Goiamum. No entanto mesmo antes do debacle da economia Brasileira, já estava muito difícil obter recursos pelos meios normais como fundos ambientais sejam Federais, Estaduais e pior ainda dos Municípios afetados. No entanto, nossa entidade está finalizando um novo sistema de governança, marketing, novo site e inclusão nas mídias sociais. Por meio destes instrumentos pretendemos ainda este ano retomar as ações iniciadas de forma precária. /  </t>
    </r>
    <r>
      <rPr>
        <b/>
        <sz val="12"/>
        <color theme="1"/>
        <rFont val="Calibri"/>
      </rPr>
      <t xml:space="preserve">Daniela - </t>
    </r>
    <r>
      <rPr>
        <sz val="12"/>
        <color theme="1"/>
        <rFont val="Calibri"/>
      </rPr>
      <t>Projeto Manguezais do BRasil apoiou um trabalho de discussão do marco regulatório do caranguejo uça visando a publicação de novo marco.</t>
    </r>
  </si>
  <si>
    <r>
      <rPr>
        <b/>
        <sz val="12"/>
        <color theme="1"/>
        <rFont val="Calibri"/>
      </rPr>
      <t xml:space="preserve">Ibere </t>
    </r>
    <r>
      <rPr>
        <sz val="12"/>
        <color theme="1"/>
        <rFont val="Calibri"/>
      </rPr>
      <t>- Nada que mereça registro</t>
    </r>
  </si>
  <si>
    <r>
      <rPr>
        <b/>
        <sz val="12"/>
        <color theme="1"/>
        <rFont val="Calibri"/>
      </rPr>
      <t xml:space="preserve">Ibere </t>
    </r>
    <r>
      <rPr>
        <sz val="12"/>
        <color theme="1"/>
        <rFont val="Calibri"/>
      </rPr>
      <t xml:space="preserve">- A principal é o descolamento das autoridades ambientais do ES da realidade da situação dos manguezais Capixabas, ausência ínfima de fiscalização, seja IBAMA, Polícia Ambiental ou fiscalização dos municípios
</t>
    </r>
    <r>
      <rPr>
        <b/>
        <sz val="12"/>
        <color theme="1"/>
        <rFont val="Calibri"/>
      </rPr>
      <t>Fábio:</t>
    </r>
    <r>
      <rPr>
        <sz val="12"/>
        <color theme="1"/>
        <rFont val="Calibri"/>
      </rPr>
      <t xml:space="preserve"> os estudos estão desatualizados. No estado do Amapá, a portaria do defeso é do ano de 2007, e pescadores de outros estados vão para usufruir da pesca na região, por conta dessa desatualização.</t>
    </r>
  </si>
  <si>
    <t>Iberê Sassi / Daniela (Manguezais do Brasil)</t>
  </si>
  <si>
    <r>
      <rPr>
        <b/>
        <sz val="12"/>
        <color theme="1"/>
        <rFont val="Calibri"/>
      </rPr>
      <t xml:space="preserve">Ibere </t>
    </r>
    <r>
      <rPr>
        <sz val="12"/>
        <color theme="1"/>
        <rFont val="Calibri"/>
      </rPr>
      <t>- O INSTITUTO GOIAMUM quer abraçar a ação 3.4 como seu principal objetivo sócio-ambiental no ES. Sabemos que é uma ação à longo prazo e que não vai ser fácil. O fato é que se não for implementada, dentro de poucos anos a economia que gira em torno da captura, comércio e transporte do caranguejo Uçá (Ucides cordatus) fracassará, deixando 5.000 famílias desempregadas e os manguezais sem um de seus principais elementos da cadeia trófica. Para tanto, além dos esforços da OSCIP, faz-se necessário que o Governo se integre de forma efetiva com recursos materiais, apoio institucional e reconhecimento de nosso trabalho. Para tanto solicitamos uma reunião presencial para o mais breve possível.</t>
    </r>
  </si>
  <si>
    <t>Sistematizar e/ou realizar estudos de alternativas para adequação e/ou substituição das artes de pesca predatória, considerando as especificidades regionais (Caranguejos, camarões e peixes alvos do PAN), e consequente subsidios para revisão do marco regulatório.</t>
  </si>
  <si>
    <t>incluir Nobre (FEPAP)</t>
  </si>
  <si>
    <r>
      <rPr>
        <b/>
        <sz val="12"/>
        <color theme="1"/>
        <rFont val="Calibri"/>
      </rPr>
      <t>Ibere</t>
    </r>
    <r>
      <rPr>
        <sz val="12"/>
        <color theme="1"/>
        <rFont val="Calibri"/>
      </rPr>
      <t xml:space="preserve"> - Sócios do Instituto Goiamum, colaboração da UFES
Incluir Gustavo (IBAMA), Fábio (Comunidades Tradicionais/Amapá)</t>
    </r>
  </si>
  <si>
    <t>Rever localidade da ação</t>
  </si>
  <si>
    <t>Resex Canavieiras</t>
  </si>
  <si>
    <t>Não houve uma articulação a nivel nacional. O que ocorreram foram atividades pontuais, isoladas das Unidades. A exemplo, auxiliamos na elaboração do Acordo de Gestão da Resex de Canavieiras, bem como realizamos avaliação do Acordo de Pesca em Cassurubá, como tema de dissertação de mestrado.</t>
  </si>
  <si>
    <r>
      <rPr>
        <sz val="12"/>
        <color theme="1"/>
        <rFont val="Calibri"/>
      </rPr>
      <t xml:space="preserve">Dissertação de mestrado (avaliação do acordo de pesca cassurubá) e minuta de portaria reconhecendo acordo de gestão da Resex de Canavieiras
</t>
    </r>
    <r>
      <rPr>
        <b/>
        <sz val="12"/>
        <color theme="1"/>
        <rFont val="Calibri"/>
      </rPr>
      <t>Nobre:</t>
    </r>
    <r>
      <rPr>
        <sz val="12"/>
        <color theme="1"/>
        <rFont val="Calibri"/>
      </rPr>
      <t xml:space="preserve"> aconteceu uma discussão com o Ministro do Meio Ambiente, que resultou no retorno dos Acordos de Pesca no estado do Amapá.</t>
    </r>
  </si>
  <si>
    <r>
      <rPr>
        <sz val="12"/>
        <color theme="1"/>
        <rFont val="Calibri"/>
      </rPr>
      <t xml:space="preserve">Falta de articulaçao e coordenação do PAN
</t>
    </r>
    <r>
      <rPr>
        <b/>
        <sz val="12"/>
        <color theme="1"/>
        <rFont val="Calibri"/>
      </rPr>
      <t>Yara:</t>
    </r>
    <r>
      <rPr>
        <sz val="12"/>
        <color theme="1"/>
        <rFont val="Calibri"/>
      </rPr>
      <t xml:space="preserve"> falta de implementação da secretaria executiva e credencial
</t>
    </r>
  </si>
  <si>
    <t>Joaquim Rocha dos Santos Neto</t>
  </si>
  <si>
    <t>Retomada com articulação a nivel nacional e Coordenação do PAN
É necessário que haja uma normativa para que possam ser elaborados Acordos de Pesca dentro das RESEX.</t>
  </si>
  <si>
    <t>Acordos de pesca elaborados</t>
  </si>
  <si>
    <t>Comunidades da Resex de Canavieiras, Amex.</t>
  </si>
  <si>
    <t>Incluir Delta do Parnaíba</t>
  </si>
  <si>
    <t>Todas as áreas estratégicas do PAN</t>
  </si>
  <si>
    <t>Sem Informação</t>
  </si>
  <si>
    <r>
      <rPr>
        <sz val="12"/>
        <color rgb="FF000000"/>
        <rFont val="Calibri"/>
      </rPr>
      <t xml:space="preserve">Sem informação. A Ação passou a ser de responsabilidade do Manguezais do Brasil. / </t>
    </r>
    <r>
      <rPr>
        <b/>
        <sz val="12"/>
        <color rgb="FF000000"/>
        <rFont val="Calibri"/>
      </rPr>
      <t>Karina:</t>
    </r>
    <r>
      <rPr>
        <sz val="12"/>
        <color rgb="FF000000"/>
        <rFont val="Calibri"/>
      </rPr>
      <t xml:space="preserve"> Ação sendo realizada pela ong REMAR, por meio de aplicativo de monitoria da andada do caraguejo
</t>
    </r>
  </si>
  <si>
    <r>
      <rPr>
        <b/>
        <sz val="12"/>
        <color theme="1"/>
        <rFont val="Calibri"/>
      </rPr>
      <t>Mônica:</t>
    </r>
    <r>
      <rPr>
        <sz val="12"/>
        <color theme="1"/>
        <rFont val="Calibri"/>
      </rPr>
      <t xml:space="preserve"> Sem informação / </t>
    </r>
    <r>
      <rPr>
        <b/>
        <sz val="12"/>
        <color theme="1"/>
        <rFont val="Calibri"/>
      </rPr>
      <t xml:space="preserve">Karina: </t>
    </r>
    <r>
      <rPr>
        <sz val="12"/>
        <color theme="1"/>
        <rFont val="Calibri"/>
      </rPr>
      <t xml:space="preserve">Criação de um aplicativo para o monitoramento da andada do caranguejo
</t>
    </r>
    <r>
      <rPr>
        <b/>
        <sz val="12"/>
        <color theme="1"/>
        <rFont val="Calibri"/>
      </rPr>
      <t>Iberê:</t>
    </r>
    <r>
      <rPr>
        <sz val="12"/>
        <color theme="1"/>
        <rFont val="Calibri"/>
      </rPr>
      <t xml:space="preserve"> a portaria relativa ao período das andadas no ES será publicada em dezembro/2017.</t>
    </r>
  </si>
  <si>
    <r>
      <rPr>
        <b/>
        <sz val="12"/>
        <color theme="1"/>
        <rFont val="Calibri"/>
      </rPr>
      <t>Mônica:</t>
    </r>
    <r>
      <rPr>
        <sz val="12"/>
        <color theme="1"/>
        <rFont val="Calibri"/>
      </rPr>
      <t xml:space="preserve"> Falta de comunicação entre os articuladores
</t>
    </r>
    <r>
      <rPr>
        <b/>
        <sz val="12"/>
        <color theme="1"/>
        <rFont val="Calibri"/>
      </rPr>
      <t>Yara:</t>
    </r>
    <r>
      <rPr>
        <sz val="12"/>
        <color theme="1"/>
        <rFont val="Calibri"/>
      </rPr>
      <t xml:space="preserve"> falta de implementação da secretaria executiva e credencial</t>
    </r>
  </si>
  <si>
    <t>Mônica Tognella / Karina</t>
  </si>
  <si>
    <r>
      <rPr>
        <b/>
        <sz val="12"/>
        <color theme="1"/>
        <rFont val="Calibri"/>
      </rPr>
      <t>Karina:</t>
    </r>
    <r>
      <rPr>
        <sz val="12"/>
        <color theme="1"/>
        <rFont val="Calibri"/>
      </rPr>
      <t xml:space="preserve"> Convidar a REMAR a ser colaborador da ação
</t>
    </r>
    <r>
      <rPr>
        <b/>
        <sz val="12"/>
        <color theme="1"/>
        <rFont val="Calibri"/>
      </rPr>
      <t>Iberê</t>
    </r>
    <r>
      <rPr>
        <sz val="12"/>
        <color theme="1"/>
        <rFont val="Calibri"/>
      </rPr>
      <t>: cobrar retorno do Projeto REMAR para os colaboradores da ação.</t>
    </r>
  </si>
  <si>
    <r>
      <rPr>
        <b/>
        <sz val="12"/>
        <color theme="1"/>
        <rFont val="Calibri"/>
      </rPr>
      <t>Mônica:</t>
    </r>
    <r>
      <rPr>
        <sz val="12"/>
        <color theme="1"/>
        <rFont val="Calibri"/>
      </rPr>
      <t xml:space="preserve"> Sem Informação / </t>
    </r>
    <r>
      <rPr>
        <b/>
        <sz val="12"/>
        <color theme="1"/>
        <rFont val="Calibri"/>
      </rPr>
      <t xml:space="preserve">Karina: </t>
    </r>
    <r>
      <rPr>
        <sz val="12"/>
        <color theme="1"/>
        <rFont val="Calibri"/>
      </rPr>
      <t>Projeto REMAR</t>
    </r>
  </si>
  <si>
    <t>Ação 3.7. Sistematizar estudos já realizados para definição de áreas de exclusão de pesca nas áreas estratégicas do PAN</t>
  </si>
  <si>
    <t>O articulador não tem informação porque estava afastado.</t>
  </si>
  <si>
    <t>Estado do Espirito Santo</t>
  </si>
  <si>
    <t xml:space="preserve">Responsavel se ausentou das atividades do PAN, Ibere assumiu a ação. E em articulação com IEMA e buscando a captação de recurso atraves de financiamento Internacional. Além da tentativa de criar uma rede compartilhada da gestão dos manguezais. </t>
  </si>
  <si>
    <t>Convênio com a IEMA e criação do forum dos manguezais</t>
  </si>
  <si>
    <t>não relatado</t>
  </si>
  <si>
    <t>Iberê Sassi</t>
  </si>
  <si>
    <r>
      <rPr>
        <sz val="12"/>
        <color rgb="FF000000"/>
        <rFont val="Calibri"/>
      </rPr>
      <t>Examinar as portarias referentes a questões dos carangueijo uçá (</t>
    </r>
    <r>
      <rPr>
        <i/>
        <sz val="12"/>
        <color rgb="FF000000"/>
        <rFont val="Calibri"/>
      </rPr>
      <t>Ucides cordatus</t>
    </r>
    <r>
      <rPr>
        <sz val="12"/>
        <color rgb="FF000000"/>
        <rFont val="Calibri"/>
      </rPr>
      <t>) e guaiamum (</t>
    </r>
    <r>
      <rPr>
        <i/>
        <sz val="12"/>
        <color rgb="FF000000"/>
        <rFont val="Calibri"/>
      </rPr>
      <t>Cardisoma guanhumi</t>
    </r>
    <r>
      <rPr>
        <sz val="12"/>
        <color rgb="FF000000"/>
        <rFont val="Calibri"/>
      </rPr>
      <t>), e elaborar estudos do periodo de reprodução e as questões terriroriais do guaiamum, que teve individuos encontrados além das área de apicum.</t>
    </r>
  </si>
  <si>
    <t>retirar Ivan da articulação</t>
  </si>
  <si>
    <t>IEMA, EMBRAPA, Caranguejeiros do ES e Instituto Guaiamum</t>
  </si>
  <si>
    <t>Áreas estratégicas do PAN</t>
  </si>
  <si>
    <t>A ação foi excluída por ser de entendimento do grupo que está fora do escopo do PAN.</t>
  </si>
  <si>
    <r>
      <rPr>
        <b/>
        <sz val="12"/>
        <color rgb="FF000000"/>
        <rFont val="Calibri"/>
      </rPr>
      <t>Grupo 2:</t>
    </r>
    <r>
      <rPr>
        <sz val="12"/>
        <color rgb="FF000000"/>
        <rFont val="Calibri"/>
      </rPr>
      <t xml:space="preserve"> sugestão de revisão da ação.</t>
    </r>
    <r>
      <rPr>
        <b/>
        <sz val="12"/>
        <color rgb="FF000000"/>
        <rFont val="Calibri"/>
      </rPr>
      <t xml:space="preserve"> </t>
    </r>
  </si>
  <si>
    <t>Houve andamento atraves de projetos independentes do PAN</t>
  </si>
  <si>
    <t>Falta de recurso e articulação da coordenação, e desmobilização e falta de comunicação entre os articuladores 
A ação foi excluída por ser de entendimento do grupo que está fora do escopo do PAN.</t>
  </si>
  <si>
    <r>
      <rPr>
        <sz val="12"/>
        <color theme="1"/>
        <rFont val="Calibri"/>
      </rPr>
      <t xml:space="preserve">Efetivação da secretaria executiva e captação de recurso.
</t>
    </r>
    <r>
      <rPr>
        <b/>
        <sz val="12"/>
        <color theme="1"/>
        <rFont val="Calibri"/>
      </rPr>
      <t xml:space="preserve">
Revisar a ação.</t>
    </r>
  </si>
  <si>
    <t>Não relatado</t>
  </si>
  <si>
    <t>Mauricio Pompeu</t>
  </si>
  <si>
    <t>Mudança de articulador, devido a mudança na direção do departamento Espécies – DESP/SBio/MMA. Sugestão que UgoVercillo (atual diretor do DESP/SBio/MMA) seja o novo articulador da ação.</t>
  </si>
  <si>
    <t>Fornecer subsídios para revisão do Programa de Rastreamento de Embarcações Pesqueiras por Satélite (PREPS) para embarcações com arqueação acima de 20 AB.</t>
  </si>
  <si>
    <r>
      <rPr>
        <b/>
        <sz val="12"/>
        <color theme="1"/>
        <rFont val="Calibri"/>
      </rPr>
      <t xml:space="preserve">Yara: </t>
    </r>
    <r>
      <rPr>
        <sz val="12"/>
        <color theme="1"/>
        <rFont val="Calibri"/>
      </rPr>
      <t>falta de implementação da secretaria executiva
Ação excluída por apresentar pouca relevância.</t>
    </r>
  </si>
  <si>
    <t>Recomendar a divulgação da regulamentação da pesca amadora (ICMBio e MPA/MMA) nas áreas estuarinas, lagunares e dentro das unidades de conservação, considerando os Planos de Gestão de Recursos Pesqueiros sobreexplotados ou ameaçados de sobre-explotação.</t>
  </si>
  <si>
    <t>sem informações</t>
  </si>
  <si>
    <t>Como a articuladora da ação não é mais gestora da unidade de conservação e a demanda não foi repassada para as atuais gestoras não temos informações quanto ao andamento das ações.</t>
  </si>
  <si>
    <t>Renata Daniella Vargas</t>
  </si>
  <si>
    <t xml:space="preserve">Para que a ação tenho continuidade é necessário a mudança do articulador e repasse das atividades para os novos gestores. </t>
  </si>
  <si>
    <t>Gabrielle Soeiro (CNPT/ICMBio)</t>
  </si>
  <si>
    <r>
      <rPr>
        <sz val="12"/>
        <color theme="1"/>
        <rFont val="Calibri"/>
      </rPr>
      <t>Ação 3.14. Realizar estudos de capacidade de suporte  dos estoques</t>
    </r>
    <r>
      <rPr>
        <sz val="12"/>
        <color rgb="FFFF0000"/>
        <rFont val="Calibri"/>
      </rPr>
      <t xml:space="preserve"> </t>
    </r>
    <r>
      <rPr>
        <sz val="12"/>
        <color theme="1"/>
        <rFont val="Calibri"/>
      </rPr>
      <t>das espécies</t>
    </r>
    <r>
      <rPr>
        <sz val="12"/>
        <color rgb="FFFF0000"/>
        <rFont val="Calibri"/>
      </rPr>
      <t xml:space="preserve">  </t>
    </r>
    <r>
      <rPr>
        <sz val="12"/>
        <color theme="1"/>
        <rFont val="Calibri"/>
      </rPr>
      <t>alvo do PAN.</t>
    </r>
  </si>
  <si>
    <t>Projeto Manguezais do Brasil - Acordo de gestão do caranguejo uçá no Delta do Parnaíba.
(este produto informado não é condizente com a necessidade da ação)</t>
  </si>
  <si>
    <t>Compilar informações e incentivar a realização de novos estudos de capacidade de suporte dos estoques das espécies alvo do PAN.</t>
  </si>
  <si>
    <t>Relatório dos dados compilados
Novos estudos de capacidade suporte em execução</t>
  </si>
  <si>
    <t>Projeto Manguezais do Brasil - Acordo de gestão do caranguejo uçá no Delta do Parnaíba.</t>
  </si>
  <si>
    <t>Compilar as pesquisas de avaliação de viabilidade socioambiental das artes de pesca utilizadas para captura das espécies alvo do PAN Manguezal.</t>
  </si>
  <si>
    <r>
      <rPr>
        <sz val="12"/>
        <color rgb="FF000000"/>
        <rFont val="Calibri"/>
      </rPr>
      <t xml:space="preserve">Falta de recurso e articulação da coordenação, e desmobilização e falta de comunicação entre os articuladores. </t>
    </r>
    <r>
      <rPr>
        <b/>
        <sz val="12"/>
        <color rgb="FF000000"/>
        <rFont val="Calibri"/>
      </rPr>
      <t>AÇÃO RECEBEU A AÇÃO 2.4</t>
    </r>
  </si>
  <si>
    <t>Efetivação da secretaria executiva e captação de recurso.
Solicitar a metodologia do diagnóstico.</t>
  </si>
  <si>
    <t>Realizar diagnóstico e mapeamento das áreas de conflitos existentes e potenciais entre aquicultura e pesca artesanal e propor ações mitigadoras, criar e fortalecer espaços de negociação para mitigar os conflitos na pesca nas áreas estratégicas do PAN</t>
  </si>
  <si>
    <t>Sem informação. A Ação passou a ser de responsabilidade do Manguezais do Brasil</t>
  </si>
  <si>
    <t>Falta de comunicação entre os articuladores</t>
  </si>
  <si>
    <t>Mônica Tognella</t>
  </si>
  <si>
    <t>solicitar ao governo o andamento da estatistica pesqueira nas áreas estratégicas do PAN, e solicitar sua realização em áreas onde é inexistente</t>
  </si>
  <si>
    <t>oficio encaminhado e respondido;
ata de reunião</t>
  </si>
  <si>
    <t>incluir Helia (Univali)</t>
  </si>
  <si>
    <r>
      <rPr>
        <b/>
        <sz val="12"/>
        <color rgb="FF000000"/>
        <rFont val="Calibri"/>
      </rPr>
      <t>Helia</t>
    </r>
    <r>
      <rPr>
        <sz val="12"/>
        <color rgb="FF000000"/>
        <rFont val="Calibri"/>
      </rPr>
      <t xml:space="preserve">: Houve o acordo que o Manguezais do Brasil forneceria dados para o desenvolvimento da ação. / </t>
    </r>
    <r>
      <rPr>
        <b/>
        <sz val="12"/>
        <color rgb="FF000000"/>
        <rFont val="Calibri"/>
      </rPr>
      <t>Marcus</t>
    </r>
    <r>
      <rPr>
        <sz val="12"/>
        <color rgb="FF000000"/>
        <rFont val="Calibri"/>
      </rPr>
      <t>: Estudo de doutorado em andamento  (PPBA -UFPA-Sanae Hayashi) sobre a mudança na cobertura vegetal dos manguezais do PA e MA, com auxílio de sensores remotos.</t>
    </r>
  </si>
  <si>
    <r>
      <rPr>
        <b/>
        <sz val="12"/>
        <color rgb="FF000000"/>
        <rFont val="Calibri"/>
      </rPr>
      <t>Helia:</t>
    </r>
    <r>
      <rPr>
        <sz val="12"/>
        <color rgb="FF000000"/>
        <rFont val="Calibri"/>
      </rPr>
      <t xml:space="preserve"> Falta de comunicação com o manguezais do Brasil que assumiu a responsabilidade das ações 
</t>
    </r>
    <r>
      <rPr>
        <b/>
        <sz val="12"/>
        <color rgb="FF000000"/>
        <rFont val="Calibri"/>
      </rPr>
      <t>Agrupada com a ação 5.2 , 5.3</t>
    </r>
  </si>
  <si>
    <t>Helia Faria / Marcus Fernandes</t>
  </si>
  <si>
    <r>
      <rPr>
        <sz val="12"/>
        <color theme="1"/>
        <rFont val="Calibri"/>
      </rPr>
      <t xml:space="preserve">Falta de comunicação entre os articuladores
</t>
    </r>
    <r>
      <rPr>
        <b/>
        <sz val="12"/>
        <color theme="1"/>
        <rFont val="Calibri"/>
      </rPr>
      <t>Yara:</t>
    </r>
    <r>
      <rPr>
        <sz val="12"/>
        <color theme="1"/>
        <rFont val="Calibri"/>
      </rPr>
      <t xml:space="preserve"> falta de implementação da secretaria executiva</t>
    </r>
  </si>
  <si>
    <t>Recomendação: Gabrielle consultar junto ao Manguezais do Brasil (Adriana Leão) a respeito do andamento da ação</t>
  </si>
  <si>
    <t>incluir Iberê (Instituto Goiamum)</t>
  </si>
  <si>
    <t>Bragança-PA</t>
  </si>
  <si>
    <t xml:space="preserve">Estudo de recrutamento em área de replantio de manguezal, Bragança-PA (Biatriz Aviz) concluído em dezembro/2016 </t>
  </si>
  <si>
    <t>Marcus Fernandes</t>
  </si>
  <si>
    <t>No entendimento do grupo 2, a ação não foi concluída, pois o monitoramento requer pelo menos 2 estudos realizados.</t>
  </si>
  <si>
    <t>Distanciamento das atividades</t>
  </si>
  <si>
    <t>Bruno Gueiros</t>
  </si>
  <si>
    <r>
      <rPr>
        <sz val="12"/>
        <color rgb="FF000000"/>
        <rFont val="Calibri"/>
      </rPr>
      <t xml:space="preserve">Retomar a articulação da ação. </t>
    </r>
    <r>
      <rPr>
        <sz val="12"/>
        <color rgb="FF006600"/>
        <rFont val="Calibri"/>
      </rPr>
      <t xml:space="preserve">Potencial de ser excluida. </t>
    </r>
  </si>
  <si>
    <t xml:space="preserve">A ação não foi executada. </t>
  </si>
  <si>
    <t>Descontinuidade do processo
Ação excluída pela impossibilidade de execução no cenário atual. Há perspectiva para retomá-la num segundo ciclo.</t>
  </si>
  <si>
    <t>Helia Faria</t>
  </si>
  <si>
    <t>As perspetivas são muitas, mas precisamos dos mapeamentos para dar continuidade e atualizar os mesmos para a partir de ai fazer monitoramento! Buscar nas agências de fomento os projetos de pesquisa relacionados. Solicitar os planos de emergência individuas (PEI)  junto aos órgãos ambientais. 
Necessidade de base de dados cartográficos e mapeamento dos manguezais com escala compativel ao nivel de detalhes necessários (1:10000).</t>
  </si>
  <si>
    <t>A dificuldade em arranjar parceiros é uma parte importante deste processo, foi informado que teríamos uma espécie de credencial que poderíamos utilizar para nos identificarmos como membros do GAT, isto não aconteceu, mesmo assim pesquisadores de vários estados estão dispostos a ajudar o PAN, mas é preciso legitimar estas parcerias.</t>
  </si>
  <si>
    <t>Marcos (IEPA)</t>
  </si>
  <si>
    <t xml:space="preserve">Devido as grandes mudanças na estrutura político-administrativa da SEA e do Inea, e devido os técnicos citados os técnicos Pedro Ervilha e Julieta Freschi não fazerem parte mais do quadro da instituição. Dificultou-se o prosseguimento de algumas das ações. </t>
  </si>
  <si>
    <t xml:space="preserve">Não relatado </t>
  </si>
  <si>
    <t>Em suma, além das questões financeiras do estado, as mudanças nas equipes envolvidas foram um dos pricipais problemas.
Exclusão com potencial de agrupamento  à ação de nivel nacional</t>
  </si>
  <si>
    <t>Telmo Borges</t>
  </si>
  <si>
    <t xml:space="preserve">Variadas perspectivas com necessidade de adequação para ter mais objetividade.Talvez numa estruturação de politica ou plano estadual para conservação dos ecossistemas de manguezal. </t>
  </si>
  <si>
    <t>diversos</t>
  </si>
  <si>
    <t>Todo o Estado de Alagoas para licenciamentos, e Maceió-AL para o GT.</t>
  </si>
  <si>
    <t>Biota participa do grupo de trabalho para revisão da IN que regulamenta ETEs em Maceió, bem como realiza cobranças de ETE nos processos de licenciamento referente a áreas onde não há rede coletora de esgoto.</t>
  </si>
  <si>
    <t>Formação do GT para revisão da IN, e processos de licenciamento em que foi acatada a inclusão da condicionante de exigência da ETE.</t>
  </si>
  <si>
    <t>GT pouco ativo, COMPRAM sem atividades.
Exclusão da ação por ser uma ação local sem resultados efetivos no andamento</t>
  </si>
  <si>
    <t>Luciana de Carvalho Salgueiro Silva</t>
  </si>
  <si>
    <t xml:space="preserve">A ação de cobrança de inclusão de ETEs em processos de licenciamento é contínua, e o GT deve ser reativado assim que for normalizada a atuação do COMPRAM. </t>
  </si>
  <si>
    <t>Prefeitura de Maceió e suas secretarias participantes do COMPRAM.</t>
  </si>
  <si>
    <t>Ação 4.5 -  Excluida na Monitoria Anual 1</t>
  </si>
  <si>
    <t>Ação 4.6 - Agrupada na Monitoria Anual 1</t>
  </si>
  <si>
    <r>
      <rPr>
        <sz val="12"/>
        <color rgb="FF000000"/>
        <rFont val="Calibri"/>
      </rPr>
      <t xml:space="preserve">Houve o acordo que o Manguezais do Brasil forneceria dados para o desenvolvimento da ação.  </t>
    </r>
    <r>
      <rPr>
        <b/>
        <sz val="12"/>
        <color rgb="FF17365D"/>
        <rFont val="Calibri"/>
      </rPr>
      <t>Chico do Delta</t>
    </r>
    <r>
      <rPr>
        <sz val="12"/>
        <color rgb="FF17365D"/>
        <rFont val="Calibri"/>
      </rPr>
      <t>: Houve andamento da ação na região do Delta do Parnaíba em atividade de rizicultura</t>
    </r>
  </si>
  <si>
    <t xml:space="preserve">Falta de comunicação com o manguezais do Brasil que assumiu a responsabilidade das ações </t>
  </si>
  <si>
    <r>
      <rPr>
        <sz val="12"/>
        <color rgb="FF006600"/>
        <rFont val="Calibri"/>
      </rPr>
      <t>Potencial de agrupamento com outra ação relativa a gestão de bacia hidrográfica. S</t>
    </r>
    <r>
      <rPr>
        <sz val="12"/>
        <color rgb="FF17365D"/>
        <rFont val="Calibri"/>
      </rPr>
      <t xml:space="preserve">olicitar ao projeto Manguezais do Brasil as publicações feitas a cerca do plano de manejo do caranguejo do Delta (Museu Goeldi - Regina). Deve-se implementar a criação secretaria executiva para o PAN manguezal. Expedição de credencial para os membros do GAT PAN.
</t>
    </r>
    <r>
      <rPr>
        <b/>
        <sz val="12"/>
        <color rgb="FF006600"/>
        <rFont val="Calibri"/>
      </rPr>
      <t xml:space="preserve">AGRUPADA RECEBEU A AÇÃO 2.9
</t>
    </r>
  </si>
  <si>
    <t>Levantamento de pesquisa realizadas voltadas à redução do uso de agrotóxicos em atividades agrícolas, em especial à  rizicultura, nas bacias hidrográficas associadas às áreas estratégicas do PAN.</t>
  </si>
  <si>
    <t>Chico do Delta e Hélia Faria (UNIVALI)</t>
  </si>
  <si>
    <t xml:space="preserve">Oficio encaminhado às prefeituras municipais e aos comitês. Relatório anual de acompanhamento de elaboração e implantação. Moção de cobrança de priorização de projetos de sistemas de tratamento de esgoto e aterros sanitários (priorizando consórcios). Ofícios protocolados e respondidos  a prefeituras e governos estaduais
</t>
  </si>
  <si>
    <t>Fernando Souza (UEPA), Élio (CPP-RN), Julieta Freschi (SEA-RJ), Bruno Stefanis (Biota)</t>
  </si>
  <si>
    <t>APS João, ALA, e Comitês de Bacia, MMA, FUNASA, Ministério das Cidades, Agência Nacional das Águas, Organizações locais do terceiro setor; sindicatos e colonias de pescadores, SEMAs; SEMMAs; grupo verde (Wagner)</t>
  </si>
  <si>
    <t>maceió-AL</t>
  </si>
  <si>
    <t>O ICMBio precisa reforçar a comunicação do PAN com os comitês de bacias litorâneos. Sugestão dos conselhos gestores das UCs entrarem em contato com os órgãos ambientais municipais para promover o saneamento. AÇÃO AGRUPADA COM A 4.11 (Ação 4.11. Cobrar priorização de projetos de saneamento ambiental junto aos órgãos competentes nos municípios localizados em bacias hidrográficas associadas às áreas estratégicas do PAN).  Incluir q o ministério da cidade seja inclúído no escopo da ação. ação agrupada com 4.15 (Ação 4.15. Monitorar e cobrar a elaboração e implementação dos Planos de Saneamento Básico (PMSB) e Resíduos Sólidos (PMRS) pelo poder público(estaduais, municipais), nas áreas estratégicas do PAN.)</t>
  </si>
  <si>
    <t>Instituto Biota foi eleito presidente do Comitê de Bacia Hidrográfica do Pratagy, podendo, a partir de então, atuar de forma mais efetiva na articulação de ações para a implementação dos planos municipais de saneamento. Enquanto conselheiro do Conselho Municipal de Proteção Ambiental, que absorveu o conselho de saneamento, deverá também atuar na cobrança para a elaboração e implementação do Plano.</t>
  </si>
  <si>
    <t>Eleição do Instituto Biota para a presidência do Comitê da Bacia Hidrográfica do Pratagy</t>
  </si>
  <si>
    <r>
      <rPr>
        <sz val="12"/>
        <color rgb="FF000000"/>
        <rFont val="Calibri"/>
      </rPr>
      <t xml:space="preserve">Inatividade do COMPRAM e ausência de recursos próprios do Comitê da Bacia Hidrográfica do Pratagy
</t>
    </r>
    <r>
      <rPr>
        <b/>
        <sz val="12"/>
        <color rgb="FF000000"/>
        <rFont val="Calibri"/>
      </rPr>
      <t>Agrupada com a ação 2.10</t>
    </r>
  </si>
  <si>
    <t xml:space="preserve">Estão em andamento tratativas para angariar recursos para o CBH Pratagy, e espera-se que o COMPRAM seja reativado em breve. </t>
  </si>
  <si>
    <t>Assessorar os municipios que possuem manguezal no desenvolvimento da politica municipal de saneamento.</t>
  </si>
  <si>
    <t>Indicar articulador efetivo</t>
  </si>
  <si>
    <t>Conselheiros do COMPRAM</t>
  </si>
  <si>
    <t>Gustavo Calderucio Duque Estrada (UERJ), Rose Dantas</t>
  </si>
  <si>
    <t>Bruno Estefanis (Biota ) CONFREM, UEPA, Suzane (CGPEG/IBAMA)</t>
  </si>
  <si>
    <t xml:space="preserve">Para execução dessa ação se faz necessário recursos para confecção de campanhas educativas em escolas, universidades e mídias (jornais, televisão e cartilhas).  
Levantamento da base de dados que já havia sido publicado e existencia de dados de pesquisa em andamento pela articuladora.  </t>
  </si>
  <si>
    <t xml:space="preserve">Nenhum </t>
  </si>
  <si>
    <t>Falta de recursos para confecção dos materiais gráficos e mídias.</t>
  </si>
  <si>
    <t>A chegada de recursos financeiros. A secretaria executiva deverá fazer a multiplicação da metodologia para outras localidades.
Ação de execução local, precisa ser expandida para outras localidades</t>
  </si>
  <si>
    <t>Os possíveis parceiros seriam o próprio ICMBio, IBAMA, MPF, Marinha do Brasil, Escolas e Universidades. Fred Osório e Zélia Brito (ICMBio - Atol das Rocas)</t>
  </si>
  <si>
    <t>Não houve essa implementação ainda.</t>
  </si>
  <si>
    <t xml:space="preserve">A NAVIMA fez algumas reuniões com o MPF e MPE, solicitando fiscalização sobre o IDEMA para cumprimento do EIA/RIMA na sua integralidade assim como o monitoramento das aves migratórias nos corredores da zona costeira inseridos os parques eólicos na zona costeira. </t>
  </si>
  <si>
    <t>Não geramos material didático por falta de recursos.</t>
  </si>
  <si>
    <t xml:space="preserve">A falta de recursos para implementação de material gráfico e visual. </t>
  </si>
  <si>
    <r>
      <rPr>
        <sz val="12"/>
        <color rgb="FF000000"/>
        <rFont val="Calibri"/>
      </rPr>
      <t>A qualquer momento poderemos retomar as atividades.</t>
    </r>
    <r>
      <rPr>
        <sz val="12"/>
        <color rgb="FFFFC000"/>
        <rFont val="Calibri"/>
      </rPr>
      <t xml:space="preserve"> 
</t>
    </r>
    <r>
      <rPr>
        <sz val="12"/>
        <color rgb="FF000000"/>
        <rFont val="Calibri"/>
      </rPr>
      <t>Articuladora irá reiteirar o oficio.</t>
    </r>
    <r>
      <rPr>
        <sz val="12"/>
        <color rgb="FF006600"/>
        <rFont val="Calibri"/>
      </rPr>
      <t xml:space="preserve"> 
</t>
    </r>
    <r>
      <rPr>
        <sz val="12"/>
        <color rgb="FF17365D"/>
        <rFont val="Calibri"/>
      </rPr>
      <t xml:space="preserve">RECEBEU As ações 7.10, 8.4 e 10.11.
</t>
    </r>
  </si>
  <si>
    <t xml:space="preserve">Penso que envolver o MPF e MPE seria de grande importância. </t>
  </si>
  <si>
    <t>Ação 4.11 - Agrupada na Monitoria Anual 1</t>
  </si>
  <si>
    <t>Em suma, além das questões financeiras do estado, as mudanças nas equipes envolvidas foram um dos pricipais problemas.</t>
  </si>
  <si>
    <t>Variadas perspectivas com necessidade de adequação para ter mais objetividade.Talvez numa estruturação de politica ou plano estadual para conservação dos ecossistemas de manguezal. 
Ação de pesquisa, sem atividade concreta em andamento 
Sugere a implantação da secretaria executiva do PAN Manguezal</t>
  </si>
  <si>
    <t xml:space="preserve">Compilar estudos existentes e incentivar a realização de estudos sobre os efeitos ocasionados no manguezal e estuários pela: a) utilização de comportas nos rios e lagoas, propondo normativas; b) drenagem e retificação de rios; c) assoreamento pela retirada de mata ciliar e mata de encosta. E difundir o resultado. </t>
  </si>
  <si>
    <t>Sugestão: Salustiano (Fabio fará a articulação)</t>
  </si>
  <si>
    <t>incluir Fabio Vieira</t>
  </si>
  <si>
    <t xml:space="preserve">Não há implementação por falta de recursos. </t>
  </si>
  <si>
    <t>Essa Ação não foi para frente por falta de estrutura. Sempre falei nas reuniões do PAN que precisamos levantar recursos e selecionar uma área piloto para se avaliar, após essa avaliação criaríamos protocolos com bases em dados científicos para se montar os programas de monitoramento.
Em algumas localidades a vazão já é monitorada e os dados são públicos</t>
  </si>
  <si>
    <t>Nenhum produto foi gerado para as Áreas Alvos do PAN.</t>
  </si>
  <si>
    <t>Falta de recursos para pagar todo trabalho a ser executado.
Ação excluida por não haver programas especificos pela ANA para medição de vazão na áreas estuarinas.</t>
  </si>
  <si>
    <t xml:space="preserve">Se houve financiamento iremos avançar nessa ação. </t>
  </si>
  <si>
    <t>Não temos parceiros até o presente momento.</t>
  </si>
  <si>
    <r>
      <rPr>
        <sz val="12"/>
        <color theme="1"/>
        <rFont val="Calibri"/>
      </rPr>
      <t>Sergio Freitas (RESEX Ba</t>
    </r>
    <r>
      <rPr>
        <sz val="12"/>
        <color rgb="FFFF0000"/>
        <rFont val="Calibri"/>
      </rPr>
      <t>í</t>
    </r>
    <r>
      <rPr>
        <sz val="12"/>
        <color theme="1"/>
        <rFont val="Calibri"/>
      </rPr>
      <t>a do Iguape/ICMBio, Marinha do Brasil, ANVISA, Francisco Rodrigues (Delta do Parnaíba)</t>
    </r>
  </si>
  <si>
    <t>Abrangência nacional</t>
  </si>
  <si>
    <r>
      <rPr>
        <sz val="12"/>
        <color rgb="FF000000"/>
        <rFont val="Calibri"/>
      </rPr>
      <t xml:space="preserve">Instituto Biota participou de grupo de trabalho para prevenção e controle de espécies invasoras no Estado de Alagoas, em especial o coral-sol e também de comissão para elaboração de resolução do CEPRAM com o mesmo tempo. 
</t>
    </r>
    <r>
      <rPr>
        <sz val="12"/>
        <color rgb="FF006600"/>
        <rFont val="Calibri"/>
      </rPr>
      <t>Foi enviado oficio para o estado do RN.</t>
    </r>
  </si>
  <si>
    <t xml:space="preserve">Formação do GT e minuta da Resolução. </t>
  </si>
  <si>
    <r>
      <rPr>
        <sz val="12"/>
        <color rgb="FF000000"/>
        <rFont val="Calibri"/>
      </rPr>
      <t xml:space="preserve">A aprovação da minuta da Resolução está sendo retardada por conselheiros contrários, representantes do setor econômico, apoiados pela Petrobrás.
</t>
    </r>
    <r>
      <rPr>
        <b/>
        <sz val="12"/>
        <color rgb="FF000000"/>
        <rFont val="Calibri"/>
      </rPr>
      <t>Agrupada à ação 4.17.</t>
    </r>
  </si>
  <si>
    <t>Luciana Santos Medeiros / Rose Dantas</t>
  </si>
  <si>
    <t>A minuta deverá ser submetida a votação. Intensificar a ação com o peticionamento para outros estados.</t>
  </si>
  <si>
    <t>rever</t>
  </si>
  <si>
    <t>IBAMA, ICMBio, SEMARH e demais conselheiros do CEPRAM . José Amorim (UFBA). Gustavo Almada (IBAMA)</t>
  </si>
  <si>
    <t>Ação 4.15 - Agrupada na Monitoria Anual 1</t>
  </si>
  <si>
    <t>Marcos (fundação vovo do mangue), Bruno Stefanis (Biota), Flavio Lontro (ACAPESCA),  Iberê (verificar se todos os articuladores vão continuar)</t>
  </si>
  <si>
    <t>Buscar parceiros na CODEVASF (Compania de Desenvolvimento do Vale de São Francisco de Assis), EMBRAPA e UFPI</t>
  </si>
  <si>
    <t xml:space="preserve">Fomentar instalação de unidades de  aproveitamento de subprodutos do pescado e destinos adequados de residuos gerados pelo beneficiamento com foco nas áreas estratégicas do PAN </t>
  </si>
  <si>
    <t>Mídias de comunicação</t>
  </si>
  <si>
    <t>Francisco Rodrigues (Chico do Delta)</t>
  </si>
  <si>
    <r>
      <rPr>
        <b/>
        <sz val="12"/>
        <color rgb="FF000000"/>
        <rFont val="Calibri"/>
      </rPr>
      <t>Mauricio:</t>
    </r>
    <r>
      <rPr>
        <sz val="12"/>
        <color rgb="FF000000"/>
        <rFont val="Calibri"/>
      </rPr>
      <t xml:space="preserve"> Não relatado / </t>
    </r>
    <r>
      <rPr>
        <b/>
        <sz val="12"/>
        <color rgb="FF000000"/>
        <rFont val="Calibri"/>
      </rPr>
      <t>Telmo:</t>
    </r>
    <r>
      <rPr>
        <sz val="12"/>
        <color rgb="FF000000"/>
        <rFont val="Calibri"/>
      </rPr>
      <t xml:space="preserve"> Devido as grandes mudanças na estrutura político-administrativa da SEA e do Inea, e devido os técnicos citados os técnicos Pedro Ervilha e Julieta Freschi não fazerem parte mais do quadro da instituição. Dificultou-se o prosseguimento de algumas das ações. </t>
    </r>
  </si>
  <si>
    <t>Mauricio: Não relatado / Telmo: Reunião sobre licenciamento e descomissionamento de plataformas continentais; Lista das espécies exóticas invasoras do RJ e Plano de ação das espécies Exóticas Invasoras (em revisão); Inventário Florestal do ERJ com levantamento em manguezal (fase de análise dos dados)</t>
  </si>
  <si>
    <r>
      <rPr>
        <b/>
        <sz val="12"/>
        <color rgb="FF000000"/>
        <rFont val="Calibri"/>
      </rPr>
      <t>Mauricio:</t>
    </r>
    <r>
      <rPr>
        <sz val="12"/>
        <color rgb="FF000000"/>
        <rFont val="Calibri"/>
      </rPr>
      <t xml:space="preserve"> Não relatado / </t>
    </r>
    <r>
      <rPr>
        <b/>
        <sz val="12"/>
        <color rgb="FF000000"/>
        <rFont val="Calibri"/>
      </rPr>
      <t>Telmo:</t>
    </r>
    <r>
      <rPr>
        <sz val="12"/>
        <color rgb="FF000000"/>
        <rFont val="Calibri"/>
      </rPr>
      <t xml:space="preserve"> Além das questões financeiras do estado, as mudanças nas equipes envolvidas foram um dos pricipais problemas. </t>
    </r>
    <r>
      <rPr>
        <b/>
        <sz val="12"/>
        <color rgb="FF000000"/>
        <rFont val="Calibri"/>
      </rPr>
      <t>RECEBEU A AÇÃO 4.14.</t>
    </r>
  </si>
  <si>
    <t>Mauricio Pompeu / Telmo Borges</t>
  </si>
  <si>
    <t>Mauricio: Mudança de articulador, devido a mudança na direção do departamento Espécies – DESP/SBio/MMA. Sugestão que UgoVercillo (atual diretor do DESP/SBio/MMA) seja o novo articulador da ação./ Telmo: Variadas perspectivas com necessidade de adequação para ter mais objetividade.Talvez numa estruturação de politica ou plano estadual para conservação dos ecossistemas de manguezal.
Rever quais são os órgãos competentes a fiscalização.</t>
  </si>
  <si>
    <t>Solicitar à Marinha, ANTAQ e a ANVISA a intensificação da fiscalização da água de lastro, bem como a revisão  da normatização da introdução de espécies exóticas por bioincrustação e atividades de aquicultura nos regramentos referentes à circulação de navios e plataformas.</t>
  </si>
  <si>
    <t>retirar Mauricio Pompeu</t>
  </si>
  <si>
    <r>
      <rPr>
        <b/>
        <sz val="12"/>
        <color theme="1"/>
        <rFont val="Calibri"/>
      </rPr>
      <t>Mauricio:</t>
    </r>
    <r>
      <rPr>
        <sz val="12"/>
        <color theme="1"/>
        <rFont val="Calibri"/>
      </rPr>
      <t xml:space="preserve"> Não relatado / </t>
    </r>
    <r>
      <rPr>
        <b/>
        <sz val="12"/>
        <color theme="1"/>
        <rFont val="Calibri"/>
      </rPr>
      <t xml:space="preserve">Telmo: </t>
    </r>
    <r>
      <rPr>
        <sz val="12"/>
        <color theme="1"/>
        <rFont val="Calibri"/>
      </rPr>
      <t>Diversos 
Manter Chico do Delta</t>
    </r>
  </si>
  <si>
    <t>agrupar articuladores</t>
  </si>
  <si>
    <t>Nenhuma</t>
  </si>
  <si>
    <t xml:space="preserve">Não houve andamento </t>
  </si>
  <si>
    <t xml:space="preserve">nenhum </t>
  </si>
  <si>
    <t xml:space="preserve">Falta de comunicação entre os articuladores e entre a secretaria executiva
Ação excluída  por estar fora das atribuições </t>
  </si>
  <si>
    <t xml:space="preserve">Tommaso Giarrizzo </t>
  </si>
  <si>
    <t>Enviar aos articuladores um relatório do andamento do PAN e reestruturas a organização.</t>
  </si>
  <si>
    <t>Tommaso Giarrizzo (UFPA) e José Amorim (UFBA)</t>
  </si>
  <si>
    <r>
      <rPr>
        <b/>
        <sz val="12"/>
        <color rgb="FF000000"/>
        <rFont val="Calibri"/>
      </rPr>
      <t>Jorge:</t>
    </r>
    <r>
      <rPr>
        <sz val="12"/>
        <color rgb="FF000000"/>
        <rFont val="Calibri"/>
      </rPr>
      <t xml:space="preserve"> Desconhecida</t>
    </r>
  </si>
  <si>
    <r>
      <rPr>
        <b/>
        <sz val="12"/>
        <color rgb="FF000000"/>
        <rFont val="Calibri"/>
      </rPr>
      <t>Jorge:</t>
    </r>
    <r>
      <rPr>
        <sz val="12"/>
        <color rgb="FF000000"/>
        <rFont val="Calibri"/>
      </rPr>
      <t xml:space="preserve"> A ação está parada</t>
    </r>
  </si>
  <si>
    <r>
      <rPr>
        <b/>
        <sz val="12"/>
        <color rgb="FF000000"/>
        <rFont val="Calibri"/>
      </rPr>
      <t>Jorge</t>
    </r>
    <r>
      <rPr>
        <sz val="12"/>
        <color rgb="FF000000"/>
        <rFont val="Calibri"/>
      </rPr>
      <t>: Desconheço</t>
    </r>
  </si>
  <si>
    <r>
      <rPr>
        <b/>
        <sz val="12"/>
        <color rgb="FF000000"/>
        <rFont val="Calibri"/>
      </rPr>
      <t>Jorge</t>
    </r>
    <r>
      <rPr>
        <sz val="12"/>
        <color rgb="FF000000"/>
        <rFont val="Calibri"/>
      </rPr>
      <t>: Desconheço, mas acredito que o contato entre o articulador e os colaboradores</t>
    </r>
  </si>
  <si>
    <t>Jorge Nunes</t>
  </si>
  <si>
    <r>
      <rPr>
        <b/>
        <sz val="12"/>
        <color rgb="FF000000"/>
        <rFont val="Calibri"/>
      </rPr>
      <t>Jorge</t>
    </r>
    <r>
      <rPr>
        <sz val="12"/>
        <color rgb="FF000000"/>
        <rFont val="Calibri"/>
      </rPr>
      <t xml:space="preserve">: Dar continuidade </t>
    </r>
    <r>
      <rPr>
        <sz val="12"/>
        <color rgb="FF17365D"/>
        <rFont val="Calibri"/>
      </rPr>
      <t>Implementar secretaria executiva</t>
    </r>
  </si>
  <si>
    <r>
      <rPr>
        <sz val="12"/>
        <color theme="1"/>
        <rFont val="Calibri"/>
      </rPr>
      <t xml:space="preserve">Solicitar aos órgãos fiscalizadores de controle  </t>
    </r>
    <r>
      <rPr>
        <strike/>
        <sz val="12"/>
        <color theme="1"/>
        <rFont val="Calibri"/>
      </rPr>
      <t xml:space="preserve"> </t>
    </r>
    <r>
      <rPr>
        <sz val="12"/>
        <color theme="1"/>
        <rFont val="Calibri"/>
      </rPr>
      <t xml:space="preserve">a  realização de ações de monitoramento e mitigação do impacto proveniente das espécies exóticas e da Doença do Caranguejo Letárgico, que afetem o ecossistema manguezal e as espécies alvo mapeadas nas áreas estratégicas do PAN. Compilar os resultados de estudos sobre impacto proveniente das espécies exóticas que afetam o ecossitema manguezal e as espécies alvo do PAN. </t>
    </r>
  </si>
  <si>
    <t>Tommazo (Amorim irá articular)</t>
  </si>
  <si>
    <r>
      <rPr>
        <b/>
        <sz val="12"/>
        <color theme="1"/>
        <rFont val="Calibri"/>
      </rPr>
      <t>Jorge:</t>
    </r>
    <r>
      <rPr>
        <sz val="12"/>
        <color theme="1"/>
        <rFont val="Calibri"/>
      </rPr>
      <t>Não houve contato com os parceiros efetivos 
Cesar (UFPI) Chico Delta vai confirmar</t>
    </r>
  </si>
  <si>
    <t xml:space="preserve">Estamos atuando apenas nos manguezais da ilha de São Luís </t>
  </si>
  <si>
    <t>Estamos sem diálogos com os outros estados. Em termos  de ações enviamos um Projeto de Rede (Maranhão,Para e Amapá) atendendo ao Edital de Biodiversidade da Amazônia Legal</t>
  </si>
  <si>
    <t>Nenhum no momento</t>
  </si>
  <si>
    <t>Financeiro</t>
  </si>
  <si>
    <t>Marcos Cutrim</t>
  </si>
  <si>
    <t>Caso o edital seja aprovado teremos apoio financeiro e mais pesquisadores atuando. 
Gustavo Almada verificará possivel articulação com as camaras tecnicas já existentes (Coral Sol, entre outros)</t>
  </si>
  <si>
    <t>Relatórios de bolsas de IC Gustavo Almada (IBAMA)</t>
  </si>
  <si>
    <t>Ugo Vercillo (MMA) 
Tirar Mauricio Pompeu</t>
  </si>
  <si>
    <t>Falta de comunicação entre os articuladores e entre a secretaria executiva</t>
  </si>
  <si>
    <t xml:space="preserve">Enviar aos articuadores um relatório do andamento do PAN e reestruturas a organização. </t>
  </si>
  <si>
    <t>Compilar resultados de estudos de viabilidade ambiental e econômica para o cultivo de espécies nativas, em detrimento a espécies exóticas,  com base em técnicas de aquicultura familiar nas áreas estratégicas do PAN.</t>
  </si>
  <si>
    <t xml:space="preserve">Ação 4.23. Elaborar Programa participativo de monitoramento da qualidade ambiental do ecossistema manguezal nas áreas estratégicas do PAN. 
</t>
  </si>
  <si>
    <t>Denis Domingues (Manguezais do Brasil), Tommazzo Giarrizzo (UFPA), Pedro Ervilha (SEA -RJ), Bruno Stefanis (Biota)</t>
  </si>
  <si>
    <t>MOPEAR, UEPA, CONFREM, Chico Delta, UENF, UFF, UESP, Colônia Atafona, DPC capitania dos portos</t>
  </si>
  <si>
    <t>Maceió-AL. Litoral norte do Estado de Alagoas. APA Costa dos Corais.</t>
  </si>
  <si>
    <t>Observar que deve se incluir o monitoramento participativo da água, com base em kits básicos. Verificar se a SOS Mata Atlântica tem um programa participativo de monitoramento.(AÇÃO RECEBEU A AÇÃO 4.6. Elaborar programa de monitoramento participativo sobre qualidade da água nas áreas estratégicas do PAN)</t>
  </si>
  <si>
    <r>
      <rPr>
        <sz val="12"/>
        <color rgb="FF000000"/>
        <rFont val="Calibri"/>
      </rPr>
      <t xml:space="preserve">Mensalmente é realizado monitoramento participativo da qualidade da água dos rios Pratagy e Riacho Doce, vinculado ao programa Observando Rios, da Fundação SOS Mata Atlântica. Além disso, o PMP do Instituto Biota, patrocinado pelas Fundações Toyota e SOS Mata Atlântica, contribui nessa ação na medida em que os monitores encaminham denúncias aos órgãos fiscalizadores sempre que identificam irregularidades ambientais. / </t>
    </r>
    <r>
      <rPr>
        <b/>
        <sz val="12"/>
        <color rgb="FF000000"/>
        <rFont val="Calibri"/>
      </rPr>
      <t>Denis</t>
    </r>
    <r>
      <rPr>
        <sz val="12"/>
        <color rgb="FF000000"/>
        <rFont val="Calibri"/>
      </rPr>
      <t>: Não houve articulação</t>
    </r>
  </si>
  <si>
    <t>Relatórios mensais da qualidade da água. Denúncias de construções irregulares, supressão de área de mangue, denúncias de despejo de dejetos nos rios.</t>
  </si>
  <si>
    <r>
      <rPr>
        <sz val="12"/>
        <color rgb="FF000000"/>
        <rFont val="Calibri"/>
      </rPr>
      <t xml:space="preserve">As associações comunitárias algumas vezes deixam de comparecer à ação de monitoramento da qualidade da água. Por vezes, os órgãos fiscalizadores não dão andamento às denúncias.
</t>
    </r>
    <r>
      <rPr>
        <b/>
        <sz val="12"/>
        <color rgb="FF000000"/>
        <rFont val="Calibri"/>
      </rPr>
      <t xml:space="preserve">
RECEBEU AÇÃO 4.24 </t>
    </r>
  </si>
  <si>
    <t>Luciana de Carvalho Salgueiro Silva (Biota) / Denis Domingues</t>
  </si>
  <si>
    <t xml:space="preserve">Ambos os programas irão permanecer durante o próximo ano. Averiguar interface entre a ação do PAN e as ações do MOMA (PROGRAMA DE MONITORIAMENTO DE MANGUEZAIS - ICMBio) Implementação da secretaria executiva. 
O grupo entende que a ação está sendo executada com problemas (abrangência e apenas água). </t>
  </si>
  <si>
    <t xml:space="preserve">Elaborar Programa participativo de monitoramento da qualidade da água do ecossistema manguezal nas áreas estratégicas do PAN. </t>
  </si>
  <si>
    <t xml:space="preserve">Sugestão, acrescentar Gabrielle para a questão do MoMa e cobrança sobre o protocolo gerado pela consultoria do MoMa. </t>
  </si>
  <si>
    <t>Fundação SOS Mata Atlântica. Fundação Toyota. Associação dos Barraqueiros da Sereia. Associação da Boca do Rio. SEMARH. Governo de Alagoas.</t>
  </si>
  <si>
    <t xml:space="preserve"> Agrupamento com 4.23</t>
  </si>
  <si>
    <t>Como não há informação, verificar o motivo de estar marcada como em andamento.</t>
  </si>
  <si>
    <t>Compilar e difundir estudos fisico-quimico-biológicos e socioeconômicos das áreas impactadas identificadas no mapeamento.</t>
  </si>
  <si>
    <r>
      <rPr>
        <b/>
        <sz val="12"/>
        <color rgb="FF1F497D"/>
        <rFont val="Calibri"/>
      </rPr>
      <t xml:space="preserve">Fran: </t>
    </r>
    <r>
      <rPr>
        <sz val="12"/>
        <color rgb="FF1F497D"/>
        <rFont val="Calibri"/>
      </rPr>
      <t>foi realizado diagnóstico participativo dentro do plano de manejo do caranguejo-uçá na região da RESEX Delta do Parnaíba, através do Projeto Manguezais do Brasil.</t>
    </r>
  </si>
  <si>
    <t>atlas incorpore as informaçoes dos diagnosticos realizados</t>
  </si>
  <si>
    <t>Ação 5.2. Realizar mapeamento e monitoramento da cobertura dos manguezais e ecossistemas associados nas áreas estratégicas do PAN, considerando o conhecimento tradicional.</t>
  </si>
  <si>
    <r>
      <rPr>
        <sz val="12"/>
        <color theme="1"/>
        <rFont val="Calibri"/>
      </rPr>
      <t xml:space="preserve">Jose Élio  (Conselho Pastoral dos Pescadores-RN), Jorge Galdino -Dó (Arte e Manha Caravelas-BA), Rose Dantas (NAVIMA-RN), Gustavo Estrada (UERJ), ICMBio, INPE, CSR (IBAMA), IBGE, Franciso Freitas (ADEMA/SE), Jeova Meireles UFC-CE) *indicação, </t>
    </r>
    <r>
      <rPr>
        <strike/>
        <sz val="12"/>
        <color theme="1"/>
        <rFont val="Calibri"/>
      </rPr>
      <t xml:space="preserve">Gustavo Estrada (UERJ), </t>
    </r>
    <r>
      <rPr>
        <sz val="12"/>
        <color theme="1"/>
        <rFont val="Calibri"/>
      </rPr>
      <t>INPE, CSR (IBAMA)</t>
    </r>
    <r>
      <rPr>
        <strike/>
        <sz val="12"/>
        <color theme="1"/>
        <rFont val="Calibri"/>
      </rPr>
      <t>, IBGE</t>
    </r>
    <r>
      <rPr>
        <sz val="12"/>
        <color theme="1"/>
        <rFont val="Calibri"/>
      </rPr>
      <t>, Bruno Gueiros (ICMBio-RJ), Mônica Tognella (UFES),  Francisco (UESC/BA)</t>
    </r>
  </si>
  <si>
    <t>A ação depende de mapeamento apurado de todas as áreas escolhidas como pilotos do PAN, mas o projeto manguezais do Brasil diz não ser necessário pois este trabalho já tinha sido elaborado pelo MMA e se comprometeram a enviar mas nunca recebemos!</t>
  </si>
  <si>
    <r>
      <rPr>
        <sz val="12"/>
        <color rgb="FF000000"/>
        <rFont val="Calibri"/>
      </rPr>
      <t xml:space="preserve">Descontinuidade do processo
</t>
    </r>
    <r>
      <rPr>
        <b/>
        <sz val="12"/>
        <color rgb="FF000000"/>
        <rFont val="Calibri"/>
      </rPr>
      <t>RECEBEU AÇÃO 3.19, 5.3</t>
    </r>
  </si>
  <si>
    <t>As perspetivas são muitas, mas precisamos dos mapeamentos para dar continuidade e atualizar os mesmos para a partir de ai fazer monitoramento!</t>
  </si>
  <si>
    <t xml:space="preserve">Realizar o mapeamento e monitoramento do ecossistema manguezal e ecossistemas associados nas áreas estratégicas do PAN,  e identificar as áreas de corte-e-queima de mangue. </t>
  </si>
  <si>
    <t>Diagnóstico de monitoramento</t>
  </si>
  <si>
    <t xml:space="preserve">Ação 5.2. Realizar o mapeamento e monitoramento do ecossistema manguezal e ecossistemas associados nas áreas estratégicas do PAN,  e identificar as áreas de corte-e-queima de mangue. </t>
  </si>
  <si>
    <t xml:space="preserve">Houve o acordo que o Manguezais do Brasil forneceria dados para o desenvolvimento da ação. </t>
  </si>
  <si>
    <r>
      <rPr>
        <sz val="12"/>
        <color theme="1"/>
        <rFont val="Calibri"/>
      </rPr>
      <t xml:space="preserve">Falta de comunicação com o manguezais do Brasil que assumiu a responsabilidade das ações 
Falta de implementação da secretaria executiva
</t>
    </r>
    <r>
      <rPr>
        <b/>
        <sz val="12"/>
        <color theme="1"/>
        <rFont val="Calibri"/>
      </rPr>
      <t>Agrupada com a ação 5.2</t>
    </r>
  </si>
  <si>
    <t>área da Resex, no município de Araioses, além de Cabeça de Porco, no município de Água Doce</t>
  </si>
  <si>
    <t>Esta ação foi iniciada ações de reflorestamento em parte na Ilha das Canárias, na Ilha do Guirindó e na Ilha do cabeça de Porco tendo a participação dos comunitários, infelizmente essa ação não está em andamento por falta de recursos financeiros.</t>
  </si>
  <si>
    <t xml:space="preserve">Três Plantio de Mangue </t>
  </si>
  <si>
    <t xml:space="preserve">Falta de recurso financeiro, bem como, dificuldade de deslocamento, pois grande parte das áreas são ilhas do Delta. </t>
  </si>
  <si>
    <t xml:space="preserve">Francisco das Chagas Rodrigues </t>
  </si>
  <si>
    <t>No momento Parceiros então articulando um Fórum sobre o território e direitos das comunidades tradicionais (fórum realizado); Ação importante pra região será a elaboração do Plano de Manejo da APA DELTA que irá ajudar muito toda a gestão da unidade. Estamos buscando recurso para viabilizar novos plantios de mangue pra região.
É necessário o monitoramento do reflorestamento, sob a egide de um programa.</t>
  </si>
  <si>
    <t>Comissão Ilha Ativa- CIA, Universidade Federal do Piauí, ICMBio, Associação dos Rurais de Água</t>
  </si>
  <si>
    <t>Parnaíba e Ilha Grande (Piauí), e Água Doce (Maranhão)</t>
  </si>
  <si>
    <r>
      <rPr>
        <b/>
        <sz val="12"/>
        <color rgb="FF000000"/>
        <rFont val="Calibri"/>
      </rPr>
      <t>Francisco:</t>
    </r>
    <r>
      <rPr>
        <sz val="12"/>
        <color rgb="FF000000"/>
        <rFont val="Calibri"/>
      </rPr>
      <t xml:space="preserve"> Esta ação foi iniciada com palestras com os comunitários, sobre as alternativas de uso de madeiras do mangue. Foi citado sobre os impactos que poderão existir caso continuem a extração sem saber utilizar essa madeira. Quanto ao conhecimento, faltam mais empenho e interesse dos moradores. E pra que isso aconteça a divulgação é essencial, podendo ser feita através da rádio comunitária que estar sedo criada e também através de panfletos. / </t>
    </r>
    <r>
      <rPr>
        <b/>
        <sz val="12"/>
        <color rgb="FF000000"/>
        <rFont val="Calibri"/>
      </rPr>
      <t xml:space="preserve">Marcus: </t>
    </r>
    <r>
      <rPr>
        <sz val="12"/>
        <color rgb="FF000000"/>
        <rFont val="Calibri"/>
      </rPr>
      <t>Existem estudos (Tese de Doutorado, TCC) realizados sobre o  impacto do uso da madeira de mangue (principalmente para a construção de currais de pesca) pelas comunidades tradicionais dos manguezais,  na Região Bragantina-Pará .</t>
    </r>
  </si>
  <si>
    <t xml:space="preserve">Inicio da construção do prédio da radio comunitária, palestras e discussão sobre o uso do mangue em 4 localidades </t>
  </si>
  <si>
    <r>
      <rPr>
        <sz val="12"/>
        <color theme="1"/>
        <rFont val="Calibri"/>
      </rPr>
      <t xml:space="preserve">Falta de recurso financeiro, bem como, dificuldade de deslocamento, pois grande parte das áreas são ilhas do Delta. Dificuldades burocráticas principalmente sobre a criação da rádio. 
</t>
    </r>
    <r>
      <rPr>
        <strike/>
        <sz val="12"/>
        <color theme="1"/>
        <rFont val="Calibri"/>
      </rPr>
      <t xml:space="preserve"> </t>
    </r>
    <r>
      <rPr>
        <sz val="12"/>
        <color theme="1"/>
        <rFont val="Calibri"/>
      </rPr>
      <t>PROPOSTA SECRETARIA EXECUTIVA Q ESTA AÇÃO SE MANTENHA SEPARADAMENTE DAS AÇÕES DE MAPEAMENTO</t>
    </r>
  </si>
  <si>
    <t>Francisco das Chagas Rodrigues / Marcus Fernandes</t>
  </si>
  <si>
    <t>No momento Parceiros então articulando um Fórum sobre o território e direitos das comunidades tradicionais; Ação importante pra região será a elaboração do Plano de Manejo da APA DELTA que irá ajudar muito toda a gestão da unidade. Estamos buscando recurso para viabilizar novos plantios de mangue pra região.
Recomendação: incluir a educação ambiental no objetivo condizente</t>
  </si>
  <si>
    <t>Ação 5.6. Elaborar o diagnóstico e cobrar dos órgãos estaduais competentes a regularização das atividades agropecuárias impactantes nas áreas estratégicas do PAN, com vista a mitigar os impactos da atividade, em especial na bacia do Baixo Araguari (Amapá) e no Delta do Parnaíba (Maranhão)</t>
  </si>
  <si>
    <r>
      <rPr>
        <sz val="12"/>
        <color theme="1"/>
        <rFont val="Calibri"/>
      </rPr>
      <t>Ribamar Pereira, ICMBio, OEMA, Institutos Estaduais de Regularização Fundiária, Agências de Defesa Agropecuária, População Tradicional, Sociedade Civil Organizada,  Patrícia (REBIO Piratuba) e Francinalda Rodrigues (CIA - Companhia Ilha Ativa)</t>
    </r>
    <r>
      <rPr>
        <sz val="12"/>
        <color rgb="FFFF0000"/>
        <rFont val="Calibri"/>
      </rPr>
      <t xml:space="preserve"> </t>
    </r>
  </si>
  <si>
    <t>Não houve consenso por parte dos criadores, e houve resistência à tentativa de diálogo.
Não foi possível realizar o diagnóstico.</t>
  </si>
  <si>
    <t xml:space="preserve">Falta de recurso de dialogo com a coordenação do PAN </t>
  </si>
  <si>
    <t>Francisco Rodrigues (Delta)</t>
  </si>
  <si>
    <t>Ação 5.7. Cobrar do MMA a manutenção do CNZU, que exige o cumprimento da convenção de RAMSAR junto aos órgãos gestores competentes.</t>
  </si>
  <si>
    <t>Ação Nacional</t>
  </si>
  <si>
    <t>O CNZU tem se reunido duas vezes ao ano, conforme é previsto no Decreto de 23 de outubro de 2003, que o criou. A última reunião ocorreu em julho de 2017 e a próxima está prevista para dezembro deste ano. No momento, um dos temas principais que o CNZU está envolvido é a elaboração da "estratégia de implementação da convenção Ramsar", documento que deverá orientar ações para o cumprimento de Ramsar no Brasil. Todos os gestores dos Sítios Ramsar, além dos membros do CNZU, estão participando processo. Há previsão do documento ser finalizado até o final de 2017.</t>
  </si>
  <si>
    <t>Realização das reuniões do CNZU, conforme pode-se verificar em: http://www.mma.gov.br/areas-protegidas/comit%C3%AA-nacional-de-zonas-%C3%BAmidas#reuni%C3%B5es; A entrega de dois produtos de consultoria, relacionados à elaboração da "estratégia de implementação da convenção Ramsar" (a versão final da "estratégia" será foco do terceiro e último produto da consultoria contratada, que será validado pelo CNZU e consulta pública); e a realização de uma oficina de trabalho para elaboração da "estratégia".</t>
  </si>
  <si>
    <t>Falta de recursos para realização das reuniões. Entretanto, este ano estamos recebendo apoio da Agência Nacional de Águas para sua viabilização.</t>
  </si>
  <si>
    <t>É uma ação continuada, pois o CNZU é o colegiado responsável por orientar a internalização da Convenção Ramsar no Brasil. A SBio/MMA exerce a presidência do CNZU e funciona como secretaria-executiva do colegiado, portanto deve prover os meios para sua continuidade.</t>
  </si>
  <si>
    <t>Gestores dos Sítios Ramsar e membros do CNZU previstos no Decreto de 23 de outubro de 2003 (http://www.planalto.gov.br/ccivil_03/dnn/2003/Dnn10001.htm)</t>
  </si>
  <si>
    <t>Gustavo Calderucio Duque Estrada (UERJ), (ICMBio/COPAM), Rose Dantas</t>
  </si>
  <si>
    <t>Inaplicabilidade da ação, uma vez que é uma condicionante obrigatória do EIA.</t>
  </si>
  <si>
    <t>Estimular maior atenção dos órgãos  nas condicionantes dos licenciamentos de atividades petrolíferas, quando a área de influência incluir manguezais, a realização de estudos de avaliação histórica e de monitoramento das contaminações por hidrocarbonetos em manguezais.</t>
  </si>
  <si>
    <t>Ação excluida por estar contemplada na ação 6.1</t>
  </si>
  <si>
    <t xml:space="preserve">Ação 6.3. Exigir o cumprimento dos planos de Emergência, Contingência e de Assistência Mútua para todos os portos e para acidentes ambientais nas áreas estratégicas do PAN. </t>
  </si>
  <si>
    <t>Relatório avaliando e exigindo o cumprimento dos planos de Emergência, Contingência e de Assistência Mútua, e solicitando ao GAT o encaminhamento de um observador para acompanhar o andamento dos planos localmente;
Resultado dos simulados dos planos de emergências divulgados;
Relatório técnico do Diagnóstico da Situação Atual dos planos de Contingência, Cartilha de divulgação, Reuniões realizadas.</t>
  </si>
  <si>
    <t>Suzane Guedes (IBAMA), Mônica Serrão (IBAMA), Bruno Stéfanis (Instituto Biota)</t>
  </si>
  <si>
    <t>Gustavo (UERJ), Fernando (UEPA-RJ), Fabrício (Instituto Maramar), Gilberto (Ass. Do Rio Ratones), CONFREM, UEPA, MONAPE, MPPA, CPP, Luciane Coelho (IBAMA/CGPEG), COPAH/DILIC/IBAMA, IEMA-ES, INEMA-BA, SEMARH-SE, IMA-AL, IMA-PE, ????-PB, IDEMA-RN, SEMACE-CE, SEMA-MA, SEMAR-PI, Superintendências do IBAMA</t>
  </si>
  <si>
    <t>Sugere-se que em cada área estratégica tenha um observador habilitado para acompanhar o andamento dos planos. Recebeu a ação 7.8.(Solicitar ao licenciador a divulgação dos resultados dos simulados dos planos de emergência) e Ação 7.9. (Realizar diagnóstico da situação atual dos planos de  contingencia dos empreendimentos petrolíferos e portuários cobrando sua adequação quando necessario, dando ampla divulgação de seus resultados junto às comunidades tradicionais)</t>
  </si>
  <si>
    <t xml:space="preserve">Ação recebeu a ação 2.11 e 10.9. </t>
  </si>
  <si>
    <r>
      <rPr>
        <sz val="12"/>
        <color rgb="FF006600"/>
        <rFont val="Calibri"/>
      </rPr>
      <t>Solicitar o cumprimento dos planos de Emergência, Contingência e de Assistência Mútua para</t>
    </r>
    <r>
      <rPr>
        <sz val="12"/>
        <color rgb="FF002060"/>
        <rFont val="Calibri"/>
      </rPr>
      <t>,</t>
    </r>
    <r>
      <rPr>
        <sz val="12"/>
        <color rgb="FF006600"/>
        <rFont val="Calibri"/>
      </rPr>
      <t xml:space="preserve"> todos os portos e para acidentes ambientais nas áreas estratégicas do PAN. </t>
    </r>
  </si>
  <si>
    <t>rever articulação</t>
  </si>
  <si>
    <t>UEPA, AHOMAR, CAPPAM (MA), Gustavo Estrada (UERJ), Monica Tognella (UFES), José Amorim (UFBA), Terramar, Mauro Maida (UFPE)* indicação, Beatrice Padovani (UFPE) *indicação, ONG's regionais, Clemente Coelho (UFPE) *indicação, Élica Guedes (UFAL) *indicação, Instituições de pesquisa do Piauí, RIo Grande do Norte e Ceará. Iberê</t>
  </si>
  <si>
    <t xml:space="preserve">Não há ações nessas áreas. </t>
  </si>
  <si>
    <r>
      <rPr>
        <sz val="12"/>
        <color rgb="FF000000"/>
        <rFont val="Calibri"/>
      </rPr>
      <t xml:space="preserve">Dentro do meu conhecimento no estuário do Rio Potengi , onde se iniciou o primeiro Projeto de Criação de Camarão no Rio Grande do Norte, iniciei um levantamento de todos os passivos para restauração dessas áreas, porém, ressalto que esse é um trabalho individual que realizo junto a organização não-governamental NAVIMA. O trabalho de restauração dessas áreas abandonadas pelos carcinicultores precisam de critérios específicos de recuperação , visto que, lidamos com áreas de grande dinâmica marinha. No Rio Grande do Norte as primeiras áreas alvos do PAN estão aproximadamente 190 km de Natal , para monitorar essas áreas precisamos de recursos para o custeio de todo trabalho de campo. </t>
    </r>
    <r>
      <rPr>
        <sz val="12"/>
        <color rgb="FFFFC000"/>
        <rFont val="Calibri"/>
      </rPr>
      <t>Realização da Operação Ouro Branco pelo IBAMA</t>
    </r>
  </si>
  <si>
    <t>Produto gerado não foi encaminhada ao PAN</t>
  </si>
  <si>
    <t>Considerando as informações prestadas nas questões anteriores, não se aplica resposta à esta pergunta.</t>
  </si>
  <si>
    <t>Se houver recursos poderemos retomar essa ação.</t>
  </si>
  <si>
    <t>Reunir estudos de casos e ações judiciais que visem a identificação de passivos ambientais nas áreas prioritárias.</t>
  </si>
  <si>
    <t xml:space="preserve">O PAN está parado pois não houve mobilização da coordenação </t>
  </si>
  <si>
    <t>Marcos Souza</t>
  </si>
  <si>
    <t>Retomar contato com articulador. Pensar em campanha de comunicação</t>
  </si>
  <si>
    <t>Daniela: Saiu da secretaria estadual e não tem informação da ação</t>
  </si>
  <si>
    <t>Recbeu a ação 2.13</t>
  </si>
  <si>
    <t>Fabricio Gandini</t>
  </si>
  <si>
    <r>
      <rPr>
        <b/>
        <sz val="12"/>
        <color rgb="FF000000"/>
        <rFont val="Calibri"/>
      </rPr>
      <t>Tommaso</t>
    </r>
    <r>
      <rPr>
        <sz val="12"/>
        <color rgb="FF000000"/>
        <rFont val="Calibri"/>
      </rPr>
      <t>: Nenhuma</t>
    </r>
  </si>
  <si>
    <t>Não houve andamento</t>
  </si>
  <si>
    <r>
      <rPr>
        <sz val="12"/>
        <color rgb="FF000000"/>
        <rFont val="Calibri"/>
      </rPr>
      <t xml:space="preserve">Falta de comunicação entre os articuladores e entre a secretaria executiva
</t>
    </r>
    <r>
      <rPr>
        <b/>
        <sz val="12"/>
        <color rgb="FF000000"/>
        <rFont val="Calibri"/>
      </rPr>
      <t>Agrupada com a ação 7.4 e 2.1</t>
    </r>
  </si>
  <si>
    <t>Tommaso Giarrizzo</t>
  </si>
  <si>
    <t>Enviar aos articuadores um relatório do andamento do PAN e reestruturas a organização.</t>
  </si>
  <si>
    <t xml:space="preserve">Elaboração de um protocolo minimo para estudos de manguezais, com participação de comunidades tradicionais,  para subsidiar processo de licenciamento (termos de referências e condicionantes) de empreendimentos de interesse em áreas de manguezais, sobretudo dragagens. </t>
  </si>
  <si>
    <t xml:space="preserve">workshop para elaboração do protocolo </t>
  </si>
  <si>
    <t>Fabrício Gandini Agrupar com Rose</t>
  </si>
  <si>
    <r>
      <rPr>
        <b/>
        <sz val="12"/>
        <color rgb="FF000000"/>
        <rFont val="Calibri"/>
      </rPr>
      <t xml:space="preserve">Tommaso: </t>
    </r>
    <r>
      <rPr>
        <sz val="12"/>
        <color rgb="FF000000"/>
        <rFont val="Calibri"/>
      </rPr>
      <t>Nenhum</t>
    </r>
  </si>
  <si>
    <t>Baía de Guanabara</t>
  </si>
  <si>
    <t xml:space="preserve">Eu sou articulador somente para a região da Baía de Guanabara e não falarei sobre as outras áreas. A atividade vem sendo desenvolvida no que diz respeito a emprrendimentos cujos licenciamentos têm participação do ICMBIo. Naqueles licenciados pelo órgão estadual a articulação é difícil e há baixa interação. Quanto aos primeiros temos ao longo do tempo feito vistorias e laudos periódicos com comunicação ao MPF e outros órgãos. Também o tema é regularmente debatido nos Conselhos das unidades federais mais diretamente ligadas ao assunto e em outros fóruns. </t>
  </si>
  <si>
    <t>Laudos com informações técnicas qualitativas e quantitativas sobre o cumprimento das condicionantes. Comunicações oficiais ao MPF.</t>
  </si>
  <si>
    <r>
      <rPr>
        <sz val="12"/>
        <color rgb="FF000000"/>
        <rFont val="Calibri"/>
      </rPr>
      <t xml:space="preserve">Baixa interação com o órgão ambiental estadual que é responsável pela grande maioria dos licenciamentos no Rio de Janeiro
</t>
    </r>
    <r>
      <rPr>
        <b/>
        <sz val="12"/>
        <color rgb="FF000000"/>
        <rFont val="Calibri"/>
      </rPr>
      <t>Agrupada a ação 7.6.</t>
    </r>
  </si>
  <si>
    <t>Klinton Senra</t>
  </si>
  <si>
    <t>A ação terá continuidade de qualquer forma, mas precisa incorporar outras pessoas e instituições como articuladores, principalmente na esfera estadual.</t>
  </si>
  <si>
    <t>Ação 7.6 (+7.3) Articular a criação de comissão de monitoramento do cumprimento de condicionantes de licenciamentos de empreendimentos que causem impacto em áreas de manguezal, com foco nas seguintes áreas estratégicas: litoral do Amapá, litoral do Espírito Santo, Baia de Guanabara, Via Expressa Sul (Florianópolis), Angra III (foco na pesca/manguezais)</t>
  </si>
  <si>
    <t xml:space="preserve">Conselho da APA Guapi-Mirim e ESEC Guanabara, Conselho do Mosaico Central Fluminense, CONFREM e MPF. Nobre, Fabio Vieira e Hélia (contactar Daiane RESEX Pirajubaé) </t>
  </si>
  <si>
    <t>pode-se aplicar a outros territórios</t>
  </si>
  <si>
    <t xml:space="preserve">Fiquei de fato como colaboradora, porém, nunca recebi nenhum tipo de contato para tentar resolver essa ação. De modo prático para se inserir condicionantes específicas para atuação na área da mineração é preciso inicialmente uma equipe qualificada para atuar nessa área e ter pessoas a frente dos órgãos ambientais comprometidos com a causa ambiental. No RN não há planos de emergência e contingência que resguarde o nosso ecossistema manguezal em zonas portuárias. Tudo passa por uma politica ambiental com resguardo da nossa biodiversidade. O IBAMA tem uma equipe que atua nas emergências, porém, muitos analistas reclamam da falta de estrutura e dependência das universidades para as análises, concluímos que nada funciona. Se a Academia não está comprometida como vamos capacitar as comunidades tradicionais? É preciso uma injeção de boa vontade e recursos financeiros para os programas de capacitação dos pescadores, catadores de caranguejos e marisqueiras. </t>
  </si>
  <si>
    <t>Não há produtos</t>
  </si>
  <si>
    <r>
      <rPr>
        <sz val="12"/>
        <color rgb="FF000000"/>
        <rFont val="Calibri"/>
      </rPr>
      <t>Imagino que vontade de fazer e Recursos!</t>
    </r>
    <r>
      <rPr>
        <b/>
        <sz val="12"/>
        <color rgb="FFFF99CC"/>
        <rFont val="Calibri"/>
      </rPr>
      <t xml:space="preserve"> </t>
    </r>
    <r>
      <rPr>
        <b/>
        <sz val="12"/>
        <color rgb="FF000000"/>
        <rFont val="Calibri"/>
      </rPr>
      <t>RECEBEU A AÇÃO 2.1, 7.2.</t>
    </r>
  </si>
  <si>
    <t>Precisamos correr em busca de financiadores.</t>
  </si>
  <si>
    <t xml:space="preserve">Ação 7.4 (2.1 +7.2) Elaboração de um protocolo minimo para estudos de manguezais, com participação de comunidades tradicionais,  para subsidiar processo de licenciamento ambiental (termos de referências e condicionantes) de empreendimentos de interesse em áreas de manguezais, sobretudo dragagens. </t>
  </si>
  <si>
    <t>Falta de comunicação entre os articuladores
Ação excluida por esta sendo contemplada nas ações 7.2 e 7.4, e por não ter relação direta com os objetivos do PAN</t>
  </si>
  <si>
    <t>Ação 7.6. Articular a criação de comissão de monitoramento assessora do GAT das condicionantes do licenciamento ambiental em locais onde o manguezal e ecossistemas associados façam parte da área de influência do empreendimento</t>
  </si>
  <si>
    <t>Paulo (Ecomar-BA) *indicação, Jose Alberto Ribeiro (Resex Prainha do Canto Verde) *indicação, Guilherme (CI Brasil-BA) *indicação (nomes completos e siglas por extenso)</t>
  </si>
  <si>
    <t>Não houve articulação</t>
  </si>
  <si>
    <t xml:space="preserve">Afastamenta do articulador por motivos pessoais.  AÇÃO RECEBEU A AÇÃO 7.3. </t>
  </si>
  <si>
    <t>Jorge Galdino</t>
  </si>
  <si>
    <t>Ação 7.6 (+7.3). Articular a criação de comissão de monitoramento do cumprimento de condicionantes de licenciamentos de empreendimentos que causem impacto em áreas de manguezal, com foco nas seguintes áreas estratégicas: litoral do Amapá, litoral do Espírito Santo, Baia de Guanabara, Via Expressa Sul (Florianópolis), Angra III (foco na pesca/manguezais)</t>
  </si>
  <si>
    <t>Não se aplica</t>
  </si>
  <si>
    <t>A ação não foi implementada, nem tampouco foram iniciados procedimentos ou tratativas visando sua implementação. ENTRETANTO, entende-se que a ação nº 7.7 é, em grande parte, redundante com a legislação em vigor uma vez que atualmente todos os documentos relacionados ao processo de licenciamento ambiental já são de caráter público (garantido pela Lei nº 12.527/2011 - Lei de acesso à informação). A intencionalidade da ação nº 7.7 seria criar um canal EFETIVO de disponibilização das informações sobre efluentes de empreendimentos/atividades sujeitas ao licenciamento ambiental que são despejadas em ecossistemas de manguezal. Particularmente considero que deve ser objetivo a disponibilização, via internet, de todas as informações relacionadas ao licenciamento ambiental (incluindo EIA/RIMA, relatórios, dados brutos de monitoramento, levantamento, etc.) em cada órgão ambiental licenciador (federais, estaduais e municipais) e, posteriormente, a unificação de todas as informações disponíveis em um único site (ainda a ser criado e devidamente gerido). Atualmente as informações, embora públicas, não estão sistematizadas e disponibilizadas e, portanto, a ação 7.7 no meu entendimento seria pouco efetiva, uma vez que já existe a obrigatoriedade de divulgação de todos os documentos públicos (pela Lei nº 12.527/2011 - incluindo-se nesse bojo as informações de que trata especificamente a ação nº 7.7) e esta obrigação não está sendo cumprida em sua totalidade por nenhuma instituição pública de modo geral...</t>
  </si>
  <si>
    <t>Entendo que a ação nº 7.7 pode continuar a existir, todavia, seria de melhor proveito uma ação mais abrangente no sentido de criar um canal efetivo para disponibilização de todas as informações relacionadas ao licenciamento ambiental, sem restringir-se apenas ao escopo inicial da ação nº 7.7 (efluentes em ecossistemas de manguezal).</t>
  </si>
  <si>
    <t>Agrupada com a ação 6.3 na Monitoria 1</t>
  </si>
  <si>
    <t>Ação 7.9 - Agrupada na Monitoria Anual 1</t>
  </si>
  <si>
    <t>Agrupada à ação 4.10 na Monitoria 1</t>
  </si>
  <si>
    <t>Questões financeiras do estado, e as mudanças nas equipes envolvidas foram um dos pricipais problemas.
Ação excluida por se tratar de espécies já contempladas em normativas de espécies ameaçadas.</t>
  </si>
  <si>
    <t>Variadas perspectivas com necessidade de adequação para ter mais objetividade.Talvez numa estruturação de politica ou plano estadual para conservação dos ecossistemas de manguezal.</t>
  </si>
  <si>
    <t>Ação 8.2. Acionar o MPF para pressionar para que os intrumentos que envolvam Avaliação Ambiental Estratégica sejam realizados nas Baías de Sepetiba, Complexo Estuarino de Paranaguá, Baía da Ilha Grande, Estuário de Santos e Baia de Guanabara, Baia da Babitonga.</t>
  </si>
  <si>
    <t>Telmo Borges. Suzane (IBAMA)</t>
  </si>
  <si>
    <r>
      <rPr>
        <b/>
        <sz val="12"/>
        <color rgb="FF000000"/>
        <rFont val="Calibri"/>
      </rPr>
      <t xml:space="preserve">Mauricio: </t>
    </r>
    <r>
      <rPr>
        <sz val="12"/>
        <color rgb="FF000000"/>
        <rFont val="Calibri"/>
      </rPr>
      <t xml:space="preserve">Não relatado </t>
    </r>
    <r>
      <rPr>
        <b/>
        <sz val="12"/>
        <color rgb="FF000000"/>
        <rFont val="Calibri"/>
      </rPr>
      <t>/ Temo:</t>
    </r>
    <r>
      <rPr>
        <sz val="12"/>
        <color rgb="FF000000"/>
        <rFont val="Calibri"/>
      </rPr>
      <t xml:space="preserve"> Não relatado</t>
    </r>
  </si>
  <si>
    <r>
      <rPr>
        <b/>
        <sz val="12"/>
        <color rgb="FF000000"/>
        <rFont val="Calibri"/>
      </rPr>
      <t>Mauricio:</t>
    </r>
    <r>
      <rPr>
        <sz val="12"/>
        <color rgb="FF000000"/>
        <rFont val="Calibri"/>
      </rPr>
      <t xml:space="preserve"> Não relatado / </t>
    </r>
    <r>
      <rPr>
        <b/>
        <sz val="12"/>
        <color rgb="FF000000"/>
        <rFont val="Calibri"/>
      </rPr>
      <t>Telmo:</t>
    </r>
    <r>
      <rPr>
        <sz val="12"/>
        <color rgb="FF000000"/>
        <rFont val="Calibri"/>
      </rPr>
      <t xml:space="preserve"> Além das questões financeiras do estado, as mudanças nas equipes envolvidas foram um dos pricipais problemas.
Ação excluída por estar sendo contemplada em outras ações</t>
    </r>
  </si>
  <si>
    <r>
      <rPr>
        <sz val="12"/>
        <color rgb="FF000000"/>
        <rFont val="Calibri"/>
      </rPr>
      <t>Mauricio: Sugestão de mudança de articulador, pois entende-se que não cabe ao MMA executa-lá. / Telmo: Variadas perspectivas com necessidade de adequação para ter mais objetividade.Talvez numa estruturação de politica ou plano estadual para conservação dos ecossistemas de manguezal.</t>
    </r>
    <r>
      <rPr>
        <sz val="12"/>
        <color rgb="FF006600"/>
        <rFont val="Calibri"/>
      </rPr>
      <t xml:space="preserve"> </t>
    </r>
  </si>
  <si>
    <t xml:space="preserve">Isabel participou da oficina, mas não assumiu a articulação da ação. </t>
  </si>
  <si>
    <t>Ação excluida por ser paralela com pouca relevância para o contexto do PAN</t>
  </si>
  <si>
    <t>INEA, IBAMA-RJ, DNPM,  Francisco (Delta do Parnaíba)</t>
  </si>
  <si>
    <r>
      <rPr>
        <sz val="12"/>
        <color rgb="FF000000"/>
        <rFont val="Calibri"/>
      </rPr>
      <t xml:space="preserve">Agrupada com a ação 4.10 </t>
    </r>
    <r>
      <rPr>
        <b/>
        <sz val="12"/>
        <color rgb="FF000000"/>
        <rFont val="Calibri"/>
      </rPr>
      <t xml:space="preserve">. </t>
    </r>
  </si>
  <si>
    <t xml:space="preserve">rever o escopo da ação. Mineração e novo código de mineração. </t>
  </si>
  <si>
    <t>Distanciamento das atividades
Ação excluida por não ser atribuição do PAN. Inviabilidade da realização da ação.</t>
  </si>
  <si>
    <t xml:space="preserve">Retomar a articulação da ação. </t>
  </si>
  <si>
    <t xml:space="preserve">Primeira expectativa é o julgamento pelo STF  cujo relator é o Ministro Luiz Fux das ADIs - AÇÃO DIRETA DE INCONSTITUCIONALIDADE no próximo dia 08, alteradas erroneamente no código Florestal que de certa forma prejudicou nossos manguezais. 
Profª Yara: Foi dado a entrada na Câmara dos Deputados, pelo depultado Mendes Thame - PL, 7927/2017 "Altera a lei 12.651 de 25/05/2012, que dispõe sobre a proteção de vegetação nativa, reclassificando os apicuns e salgados como "Área de Preservação Permanente (APP)" . Precisamos de muita oração! </t>
  </si>
  <si>
    <t>Projeto de Lei</t>
  </si>
  <si>
    <t>Recursos!</t>
  </si>
  <si>
    <t xml:space="preserve">Essa Ação é muito boa, mas, precisamos sempre da ajuda do Ministério Público Federal e do CONAMA. </t>
  </si>
  <si>
    <t>julho/2020</t>
  </si>
  <si>
    <t>Não sei informar.</t>
  </si>
  <si>
    <t xml:space="preserve">Ressalto que não fui informada dessa ação, mas, primeiro que para atuar na área da política é preciso que um deputado ou senador tenha interesse na área ambiental e o articulador deverá ter um discurso voltado a política ambiental. Pauta no STF. </t>
  </si>
  <si>
    <t xml:space="preserve">Ressalto que não fui informada dessa ação, mas, primeiro que para atuar na área da política é preciso que um deputado ou senador tenha interesse na área ambiental e o articulador deverá ter um discurso voltado a política ambiental. </t>
  </si>
  <si>
    <t>Hoje estou como gestora da pasta de Meio Ambiente do Município de Ceará Mirim e estou sempre fazendo agenda com os vereadores em prol da conservação. 
Ação excluida por não ser de competência do PAN</t>
  </si>
  <si>
    <t xml:space="preserve">Acho que pegar pessoas comprometidas com a matéria ambiental e botar a mão na massa. </t>
  </si>
  <si>
    <t>Nesse os processos estão parados.</t>
  </si>
  <si>
    <t xml:space="preserve">Muitas Ações ajuizadas no Estado do Rio Grande do Norte estão paradas na Justiça aguardando o julgamento das ADIs. Houve no RN uma Operação do IBAMA conhecida como OURO BRANCO, onde essas áreas fruto dessa operação estão inserida na zona alvo do PAN. 
Yara: Foi dado a entrada na Câmara dos Deputados, pelo depultado Mendes Thame - PL, 7927/2017 "Altera a lei 12.651 de 25/05/2012, que dispõe sobre a proteção de vegetação nativa, reclassificando os apicuns e salgados como "Área de Preservação Permanente (APP)" . </t>
  </si>
  <si>
    <t>Ainda nenhum!</t>
  </si>
  <si>
    <t>Discussão jurídica.</t>
  </si>
  <si>
    <t>Poderemos retomar!</t>
  </si>
  <si>
    <t>Ministério Público Federal e a 45º Promotoria de Justiça</t>
  </si>
  <si>
    <r>
      <rPr>
        <b/>
        <sz val="12"/>
        <color theme="1"/>
        <rFont val="Calibri"/>
      </rPr>
      <t xml:space="preserve">Telmo: </t>
    </r>
    <r>
      <rPr>
        <sz val="12"/>
        <color theme="1"/>
        <rFont val="Calibri"/>
      </rPr>
      <t xml:space="preserve">Devido as grandes mudanças na estrutura político-administrativa da SEA e do Inea, e devido os técnicos citados os técnicos Pedro Ervilha e Julieta Freschi não fazerem parte mais do quadro da instituição. Dificultou-se o prosseguimento de algumas das ações. </t>
    </r>
    <r>
      <rPr>
        <b/>
        <sz val="12"/>
        <color theme="1"/>
        <rFont val="Calibri"/>
      </rPr>
      <t>Rose:</t>
    </r>
    <r>
      <rPr>
        <sz val="12"/>
        <color theme="1"/>
        <rFont val="Calibri"/>
      </rPr>
      <t xml:space="preserve"> mapeamento dos empreendimentos de carcinocultura 
Yara: Foram feitos os shapesfiles pelo CSR (Centro de sensoriamento remoto/IBAMA) recebidos 06/12/2017</t>
    </r>
  </si>
  <si>
    <r>
      <rPr>
        <b/>
        <sz val="12"/>
        <color rgb="FF000000"/>
        <rFont val="Calibri"/>
      </rPr>
      <t>Telmo:</t>
    </r>
    <r>
      <rPr>
        <sz val="12"/>
        <color rgb="FF000000"/>
        <rFont val="Calibri"/>
      </rPr>
      <t xml:space="preserve"> Não relatado / </t>
    </r>
    <r>
      <rPr>
        <b/>
        <sz val="12"/>
        <color rgb="FF000000"/>
        <rFont val="Calibri"/>
      </rPr>
      <t xml:space="preserve">Rose: </t>
    </r>
    <r>
      <rPr>
        <sz val="12"/>
        <color rgb="FF000000"/>
        <rFont val="Calibri"/>
      </rPr>
      <t>Mapas de uso</t>
    </r>
  </si>
  <si>
    <t>Telmo Borges / Rose Dantas</t>
  </si>
  <si>
    <r>
      <rPr>
        <sz val="12"/>
        <color rgb="FF000000"/>
        <rFont val="Calibri"/>
      </rPr>
      <t xml:space="preserve">Variadas perspectivas com necessidade de adequação para ter mais objetividade.Talvez numa estruturação de politica ou plano estadual para conservação dos ecossistemas de manguezal. </t>
    </r>
    <r>
      <rPr>
        <sz val="12"/>
        <color rgb="FF002060"/>
        <rFont val="Calibri"/>
      </rPr>
      <t>Avaliar o relatório encaminhado pelo CSR.</t>
    </r>
  </si>
  <si>
    <r>
      <rPr>
        <b/>
        <sz val="12"/>
        <color rgb="FF000000"/>
        <rFont val="Calibri"/>
      </rPr>
      <t>Telmo:</t>
    </r>
    <r>
      <rPr>
        <sz val="12"/>
        <color rgb="FF000000"/>
        <rFont val="Calibri"/>
      </rPr>
      <t xml:space="preserve"> diversos / </t>
    </r>
    <r>
      <rPr>
        <b/>
        <sz val="12"/>
        <color rgb="FF000000"/>
        <rFont val="Calibri"/>
      </rPr>
      <t xml:space="preserve">Rose: </t>
    </r>
    <r>
      <rPr>
        <sz val="12"/>
        <color rgb="FF000000"/>
        <rFont val="Calibri"/>
      </rPr>
      <t xml:space="preserve">NAVIMA </t>
    </r>
  </si>
  <si>
    <t>Gustavo Estrada (UERJ), Marielce Tosta (UFES), EcoEco, Rose Dantas (NAVIMA)</t>
  </si>
  <si>
    <t xml:space="preserve">Não tenho como responder. </t>
  </si>
  <si>
    <r>
      <rPr>
        <b/>
        <sz val="12"/>
        <color theme="1"/>
        <rFont val="Calibri"/>
      </rPr>
      <t>Mônica</t>
    </r>
    <r>
      <rPr>
        <sz val="12"/>
        <color theme="1"/>
        <rFont val="Calibri"/>
      </rPr>
      <t xml:space="preserve"> - Até onde me consta, via terceiros, a ação foi abraçada pelo Manguezais do Brasil que contratou outro pesquisadora para seu desenvolvimento.
</t>
    </r>
    <r>
      <rPr>
        <b/>
        <sz val="12"/>
        <color theme="1"/>
        <rFont val="Calibri"/>
      </rPr>
      <t>Daniela</t>
    </r>
    <r>
      <rPr>
        <sz val="12"/>
        <color theme="1"/>
        <rFont val="Calibri"/>
      </rPr>
      <t xml:space="preserve"> - O Projeto Manguezais do Brasil apoiou a elaboração do protocolo de avaliação dos passivos ambientais devido a carcinicultura.
</t>
    </r>
    <r>
      <rPr>
        <b/>
        <sz val="12"/>
        <color theme="1"/>
        <rFont val="Calibri"/>
      </rPr>
      <t xml:space="preserve">Yara: </t>
    </r>
    <r>
      <rPr>
        <sz val="12"/>
        <color theme="1"/>
        <rFont val="Calibri"/>
      </rPr>
      <t>Dispõe de trabalho que explicita a pegada ecológica de empreendimentos de carcinicultura em áreas de manguezal</t>
    </r>
  </si>
  <si>
    <r>
      <rPr>
        <b/>
        <sz val="12"/>
        <color rgb="FF000000"/>
        <rFont val="Calibri"/>
      </rPr>
      <t>Mônica</t>
    </r>
    <r>
      <rPr>
        <sz val="12"/>
        <color rgb="FF000000"/>
        <rFont val="Calibri"/>
      </rPr>
      <t xml:space="preserve"> - Não tenho como responder</t>
    </r>
  </si>
  <si>
    <r>
      <rPr>
        <b/>
        <sz val="12"/>
        <color rgb="FF000000"/>
        <rFont val="Calibri"/>
      </rPr>
      <t>Mônica</t>
    </r>
    <r>
      <rPr>
        <sz val="12"/>
        <color rgb="FF000000"/>
        <rFont val="Calibri"/>
      </rPr>
      <t xml:space="preserve"> - Ausência de comunicação do MMA. Sobreposição de articuladores.</t>
    </r>
  </si>
  <si>
    <t>Mônica Tognella / Daniela (Manguezais do Brasil)</t>
  </si>
  <si>
    <r>
      <rPr>
        <b/>
        <sz val="12"/>
        <color theme="1"/>
        <rFont val="Calibri"/>
      </rPr>
      <t>Mônica</t>
    </r>
    <r>
      <rPr>
        <sz val="12"/>
        <color theme="1"/>
        <rFont val="Calibri"/>
      </rPr>
      <t xml:space="preserve"> - Depende do MMA. 
Desconhecimento da natureza da contrtação do estudo do manguezais do Brasil. 
Disponibilizar ao GAT trabalho sobre pegada ecológica de empreendimentos de carcinicultura em áreas de manguezal. Escopo alterado por conta da complexidade de desenvolver o protocolo.</t>
    </r>
  </si>
  <si>
    <r>
      <rPr>
        <sz val="12"/>
        <color rgb="FF006600"/>
        <rFont val="Calibri"/>
      </rPr>
      <t xml:space="preserve">
</t>
    </r>
    <r>
      <rPr>
        <sz val="12"/>
        <color rgb="FF002060"/>
        <rFont val="Calibri"/>
      </rPr>
      <t>Reunir documentos sobre os passivos ambientais resultantes de empreendimentos de carcinicultura e salinas e áreas de manguezais em toda sua extensão.</t>
    </r>
  </si>
  <si>
    <t>Indicação Profª Yara</t>
  </si>
  <si>
    <r>
      <rPr>
        <b/>
        <sz val="12"/>
        <color rgb="FF000000"/>
        <rFont val="Calibri"/>
      </rPr>
      <t>Mônica</t>
    </r>
    <r>
      <rPr>
        <sz val="12"/>
        <color rgb="FF000000"/>
        <rFont val="Calibri"/>
      </rPr>
      <t xml:space="preserve"> - Não tenho como responder. </t>
    </r>
  </si>
  <si>
    <t xml:space="preserve">Até onde me consta, via terceiros, a ação foi abraçada pelo Manguezais do Brasil que contratou outro pesquisadora para seu desenvolvimento. </t>
  </si>
  <si>
    <t>Não tenho como responder</t>
  </si>
  <si>
    <t>Ausência de comunicação do MMA. Sobreposição de articuladores.
Ação excluida por não haver ferramentas de valoração</t>
  </si>
  <si>
    <t xml:space="preserve">Depende do MMA. Desconhecimento da natureza da contratação do estudo do manguezais do Brasil. </t>
  </si>
  <si>
    <t>Ação 9.7 - Excluida na Monitoria Anual 1</t>
  </si>
  <si>
    <t>Municípios vinculados a APACC</t>
  </si>
  <si>
    <r>
      <rPr>
        <sz val="12"/>
        <color theme="1"/>
        <rFont val="Calibri"/>
      </rPr>
      <t>O Instituto Biota participa de grupo de trabalho para apoiar a reativação dos conselhos municipais e implantação naqueles que não possuem, pertencentes a APACC.</t>
    </r>
    <r>
      <rPr>
        <b/>
        <sz val="12"/>
        <color theme="1"/>
        <rFont val="Calibri"/>
      </rPr>
      <t xml:space="preserve">
José Carlos</t>
    </r>
    <r>
      <rPr>
        <sz val="12"/>
        <color theme="1"/>
        <rFont val="Calibri"/>
      </rPr>
      <t>: Informa que na região de Caratapera essa ação já faz parte das colônias e sindicatos</t>
    </r>
  </si>
  <si>
    <t>Duas reuniões do GT e proposta de construção de minuta que oriente a criação e reativação dos conselhos municipais</t>
  </si>
  <si>
    <r>
      <rPr>
        <sz val="12"/>
        <color rgb="FF000000"/>
        <rFont val="Calibri"/>
      </rPr>
      <t xml:space="preserve">Foi definido um cronograma nas reuniões, que não foi cumprido pelos participantes.
</t>
    </r>
    <r>
      <rPr>
        <b/>
        <sz val="12"/>
        <color rgb="FF000000"/>
        <rFont val="Calibri"/>
      </rPr>
      <t xml:space="preserve">
Agregar à ação 2.7</t>
    </r>
  </si>
  <si>
    <t>Luciana Santos Medeiros</t>
  </si>
  <si>
    <r>
      <rPr>
        <sz val="12"/>
        <color theme="1"/>
        <rFont val="Calibri"/>
      </rPr>
      <t xml:space="preserve">A retomada das reuniões do GT e do contato com os gestores municipais.
</t>
    </r>
    <r>
      <rPr>
        <b/>
        <sz val="12"/>
        <color theme="1"/>
        <rFont val="Calibri"/>
      </rPr>
      <t>Iberê:</t>
    </r>
    <r>
      <rPr>
        <sz val="12"/>
        <color theme="1"/>
        <rFont val="Calibri"/>
      </rPr>
      <t xml:space="preserve"> Apontada a dificuldade de recusos para o deslocamento das comunidades para os locais das reuniões dos conselhos</t>
    </r>
  </si>
  <si>
    <r>
      <rPr>
        <sz val="12"/>
        <color theme="1"/>
        <rFont val="Calibri"/>
      </rPr>
      <t xml:space="preserve">Ação 10.1. Estimular </t>
    </r>
    <r>
      <rPr>
        <sz val="12"/>
        <color rgb="FFFF0000"/>
        <rFont val="Calibri"/>
      </rPr>
      <t>e</t>
    </r>
    <r>
      <rPr>
        <sz val="12"/>
        <color theme="1"/>
        <rFont val="Calibri"/>
      </rPr>
      <t xml:space="preserve"> indicar a participação dos povos e comunidades tradicionais que vivem em áreas de manguezais nos conselhos estaduais e municipais de meio ambiente.</t>
    </r>
  </si>
  <si>
    <t>Integrar os produtos das ações agrupadas;</t>
  </si>
  <si>
    <t>ICMBio, APACC e SEMARH</t>
  </si>
  <si>
    <r>
      <rPr>
        <b/>
        <sz val="12"/>
        <color theme="1"/>
        <rFont val="Calibri"/>
      </rPr>
      <t>Iberê</t>
    </r>
    <r>
      <rPr>
        <sz val="12"/>
        <color theme="1"/>
        <rFont val="Calibri"/>
      </rPr>
      <t xml:space="preserve">: Informa que o instituto Bioma Brasil desenvolveu ações neste âmbito no município de Cariacica - ES 
</t>
    </r>
    <r>
      <rPr>
        <b/>
        <sz val="12"/>
        <color theme="1"/>
        <rFont val="Calibri"/>
      </rPr>
      <t>Hélia:</t>
    </r>
    <r>
      <rPr>
        <sz val="12"/>
        <color theme="1"/>
        <rFont val="Calibri"/>
      </rPr>
      <t xml:space="preserve"> Proposta de capacitação sobre gestão ambiental nas áreas estratégicas do PAN da UNIVALI ao ICMBio e não se obteve retorno. Existe a possibilidade de retomada da proposta.
</t>
    </r>
    <r>
      <rPr>
        <b/>
        <sz val="12"/>
        <color theme="1"/>
        <rFont val="Calibri"/>
      </rPr>
      <t>Fábio</t>
    </r>
    <r>
      <rPr>
        <sz val="12"/>
        <color theme="1"/>
        <rFont val="Calibri"/>
      </rPr>
      <t>: Curso de capacitação de manejo comunitário do Pirarucu na comunidade de Sucuriju/AP (Termo de compromisso)</t>
    </r>
  </si>
  <si>
    <t>Agrupada com a ação 10.3, 10.5, 2.5 na ação 2.3.</t>
  </si>
  <si>
    <r>
      <rPr>
        <b/>
        <sz val="12"/>
        <color theme="1"/>
        <rFont val="Calibri"/>
      </rPr>
      <t>Agregar as ações com a seguinte redação:</t>
    </r>
    <r>
      <rPr>
        <sz val="12"/>
        <color theme="1"/>
        <rFont val="Calibri"/>
      </rPr>
      <t xml:space="preserve">   Articular e capacitar para fortalecimento das associações de extrativistas para agregar valor a cadeia produtiva, visando o fortalecimento e desenvolvimento de cooperativas.</t>
    </r>
  </si>
  <si>
    <t>Cartilhas elaboradas, Eventos e intercâmbios e Cursos de extensão realizados; Relatórios Financeiros das cooperativas; Lista e presença atas de reuniões;</t>
  </si>
  <si>
    <t>José Carlos Diniz (COOPEC), Francisco Rocha Guimaraes Neto (CONFREM Sudeste) Carlinhos Canavieiras (CONFREM Nordeste) + Flávio Lontro (CONFREM)</t>
  </si>
  <si>
    <r>
      <rPr>
        <b/>
        <sz val="12"/>
        <color theme="1"/>
        <rFont val="Calibri"/>
      </rPr>
      <t xml:space="preserve">Fábio: </t>
    </r>
    <r>
      <rPr>
        <sz val="12"/>
        <color theme="1"/>
        <rFont val="Calibri"/>
      </rPr>
      <t>Curso de capacitação de lideranças dentro do conselho da REBIO Lago Piratuba / AP Trabalhar em cisternas para armazenamento de água, com pouco recursos, mais bem encaminhado. 
Não condiz com o ordenamento pesqueiro.</t>
    </r>
  </si>
  <si>
    <t>Falta uma articulação mais eficiente para a troca experiência e estimulo a realização de capacitações em outras áreas do PAN.</t>
  </si>
  <si>
    <t>Agrupada com a ação 10.2, 10.5, 2.5 na ação 2.3</t>
  </si>
  <si>
    <t>Eventos de capacitação. Materias didáticos; Mapa Participativo;</t>
  </si>
  <si>
    <t xml:space="preserve">Eu capacitei algum tempo atrás a Colônia de Pesca Z-45 de Macaíba que fica na Bacia do Rio Potengi, porém, essa mesma capacitação eu gostaria muito de ter realizado nas áreas alvo do PAN no RN e resto do país, porém, estamos no meio de uma crise e não há dinheiro para esses projetos na NAVIMA. Estive inclusive na Superintendência do IBAMA/RN e não recursos para esses fins, de maneira que fica difícil gerar conhecimento prático para essas populações tradicionais e tão carentes sem recursos. </t>
  </si>
  <si>
    <t>Nenhum!</t>
  </si>
  <si>
    <t xml:space="preserve">Falta de recursos!
Agrupada com a ação 2.6
</t>
  </si>
  <si>
    <r>
      <rPr>
        <sz val="12"/>
        <color theme="1"/>
        <rFont val="Calibri"/>
      </rPr>
      <t xml:space="preserve">Na viabilidade de recursos a Ação será implementada. - </t>
    </r>
    <r>
      <rPr>
        <b/>
        <sz val="12"/>
        <color theme="1"/>
        <rFont val="Calibri"/>
      </rPr>
      <t>Gustavo</t>
    </r>
    <r>
      <rPr>
        <sz val="12"/>
        <color theme="1"/>
        <rFont val="Calibri"/>
      </rPr>
      <t>: Se faz necessário uma maior articulação entre ações existentes, nno âmbito dos Planos de área e contigência. PNC - Plano nacional de contingência    
CNPT ARTICULAR JUNTO AO MMA FORMAÇÕES/CAPACITAÇÕES PARA MEMBROS DO GAT, PARA DO GAT IR PARA AS COMUNIDADES;</t>
    </r>
  </si>
  <si>
    <t>Cartilha quantos às ações legais a serem tomadas no caso de acidentes ambientais nas áreas estratégicas do PAN; + demais produtos da ação agregada 2.6;</t>
  </si>
  <si>
    <r>
      <rPr>
        <sz val="12"/>
        <color rgb="FFFF0000"/>
        <rFont val="Calibri"/>
      </rPr>
      <t xml:space="preserve">Gustavo Almada IBAMA-ES (Conversar com Rose para avaliar troca do articulador) </t>
    </r>
    <r>
      <rPr>
        <sz val="12"/>
        <color rgb="FF548DD4"/>
        <rFont val="Calibri"/>
      </rPr>
      <t xml:space="preserve">+ articuladores da ação agregada 2.6 - </t>
    </r>
    <r>
      <rPr>
        <sz val="12"/>
        <color rgb="FF009900"/>
        <rFont val="Calibri"/>
      </rPr>
      <t>CNPT</t>
    </r>
  </si>
  <si>
    <t>Não há parceiros neste momento</t>
  </si>
  <si>
    <t>Telmo Borges (SEA - RJ), Katia Barros (CNPT)</t>
  </si>
  <si>
    <r>
      <rPr>
        <b/>
        <sz val="12"/>
        <color rgb="FF000000"/>
        <rFont val="Calibri"/>
      </rPr>
      <t>Telmo:</t>
    </r>
    <r>
      <rPr>
        <sz val="12"/>
        <color rgb="FF000000"/>
        <rFont val="Calibri"/>
      </rPr>
      <t xml:space="preserve"> Devido as grandes mudanças na estrutura político-administrativa da SEA e do Inea, e devido os técnicos citados os técnicos Pedro Ervilha e Julieta Freschi não fazerem parte mais do quadro da instituição. Dificultou-se o prosseguimento de algumas das ações. </t>
    </r>
    <r>
      <rPr>
        <b/>
        <sz val="12"/>
        <color rgb="FF000000"/>
        <rFont val="Calibri"/>
      </rPr>
      <t>Carlos:</t>
    </r>
    <r>
      <rPr>
        <sz val="12"/>
        <color rgb="FF000000"/>
        <rFont val="Calibri"/>
      </rPr>
      <t xml:space="preserve"> Não possui informações</t>
    </r>
  </si>
  <si>
    <r>
      <rPr>
        <sz val="12"/>
        <color rgb="FF000000"/>
        <rFont val="Calibri"/>
      </rPr>
      <t xml:space="preserve">Em suma, além das questões financeiras do estado, as mudanças nas equipes envolvidas foram um dos pricipais problemas.
</t>
    </r>
    <r>
      <rPr>
        <b/>
        <sz val="12"/>
        <color rgb="FF000000"/>
        <rFont val="Calibri"/>
      </rPr>
      <t xml:space="preserve">
AGRUPADA COM AS AÇÕES 10.2, 10.3 E 2.5 NA AÇÃO 2.3
</t>
    </r>
  </si>
  <si>
    <t>Telmo Borges / Carlos Felipe</t>
  </si>
  <si>
    <r>
      <rPr>
        <b/>
        <sz val="12"/>
        <color rgb="FF000000"/>
        <rFont val="Calibri"/>
      </rPr>
      <t>Telmo:</t>
    </r>
    <r>
      <rPr>
        <sz val="12"/>
        <color rgb="FF000000"/>
        <rFont val="Calibri"/>
      </rPr>
      <t xml:space="preserve"> Variadas perspectivas com necessidade de adequação para ter mais objetividade.Talvez numa estruturação de politica ou plano estadual para conservação dos ecossistemas de manguezal. </t>
    </r>
    <r>
      <rPr>
        <b/>
        <sz val="12"/>
        <color rgb="FF000000"/>
        <rFont val="Calibri"/>
      </rPr>
      <t>Carlos:</t>
    </r>
    <r>
      <rPr>
        <sz val="12"/>
        <color rgb="FF000000"/>
        <rFont val="Calibri"/>
      </rPr>
      <t xml:space="preserve"> Não poderá continuar como articulador da ação.</t>
    </r>
  </si>
  <si>
    <t>APA Delta do Parnaíba  - Ilha Grande do Piauí e /ilha Grande de Santa Isabel</t>
  </si>
  <si>
    <t>Foram realizadas reuniões com parte dos agentes ambientais voluntários para discutirmos sobre as suas atuações voluntárias, pois os mesmos desejam uma ajuda de custo, como: alimentação e transporte.</t>
  </si>
  <si>
    <t>Falta de recurso financeiro, bem como, dificuldade de deslocamento, pois grande parte das áreas são ilhas do Delta. Gustavo / Hélia: Ausência de articulação, cooperação a fim de se replicar as ações em outras localidades do PAN.</t>
  </si>
  <si>
    <t>nas instâncias em que foram</t>
  </si>
  <si>
    <r>
      <rPr>
        <b/>
        <sz val="12"/>
        <color theme="1"/>
        <rFont val="Calibri"/>
      </rPr>
      <t xml:space="preserve">Francisco: </t>
    </r>
    <r>
      <rPr>
        <sz val="12"/>
        <color theme="1"/>
        <rFont val="Calibri"/>
      </rPr>
      <t>Realização do Fórum sobre o território e direitos das comunidades tradicionais; Ação importante pra região será a elaboração do Plano de Manejo da APA DELTA que irá ajudar muito toda a gestão da unidade. Estamos buscando recurso para viabilizar novos plantios de mangue pra região. Implemantação da Sec. Exec..</t>
    </r>
  </si>
  <si>
    <t>Identificar e espacializar a implementação do programa de agentes ambientais voluntários dos manguezais do Brasil.</t>
  </si>
  <si>
    <t>Mapeamento realizado</t>
  </si>
  <si>
    <t>Infelizmente não tem nada sendo realizado, o grupo perdeu o contato, é a primeira vez que recebo informe sobre o PAN</t>
  </si>
  <si>
    <t>Total ausencia de comunicação entre os demais do grupo e da coordenação do PAN</t>
  </si>
  <si>
    <t xml:space="preserve">Regina Oliveira </t>
  </si>
  <si>
    <t>Sugiro adequação, visto que muito tem acontecido em relação ao ecossistema manguezal. Em primeiro lugar sugiro uma reativação do grupo pra um levantamento sobre o que corresponde a esta ação. 
Implementação da Secretaria Executiva</t>
  </si>
  <si>
    <t>Realizar diagnóstico das tecnologias sociais de produção da pesca nas áreas estratégicas do PAN,</t>
  </si>
  <si>
    <t>Documento do diagnóstico. Relatos dos pescadores. Registros fotográficos.</t>
  </si>
  <si>
    <r>
      <rPr>
        <sz val="12"/>
        <color theme="1"/>
        <rFont val="Calibri"/>
      </rPr>
      <t xml:space="preserve">Avalia-se que a ação pode ser agrupada com as ações do Objetivo 06: Reduzir os riscos de acidentes ambientais... 
</t>
    </r>
    <r>
      <rPr>
        <b/>
        <sz val="12"/>
        <color theme="1"/>
        <rFont val="Calibri"/>
      </rPr>
      <t xml:space="preserve">Agrupar com a ação 6.3
</t>
    </r>
  </si>
  <si>
    <t>Mariana de Sá</t>
  </si>
  <si>
    <r>
      <rPr>
        <sz val="12"/>
        <color theme="1"/>
        <rFont val="Calibri"/>
      </rPr>
      <t>Ação 10.10. Articular com institutos de assessoramento municipais ou estaduais,</t>
    </r>
    <r>
      <rPr>
        <strike/>
        <sz val="12"/>
        <color theme="1"/>
        <rFont val="Calibri"/>
      </rPr>
      <t xml:space="preserve"> </t>
    </r>
    <r>
      <rPr>
        <sz val="12"/>
        <color theme="1"/>
        <rFont val="Calibri"/>
      </rPr>
      <t xml:space="preserve">e/ou outros órgãos,  a capacitação dos técnicos ambientais sobre o ecossistema manguezal, das Secretarias municipais de meio ambiente </t>
    </r>
  </si>
  <si>
    <t>AGRUPADA COM A 4.10</t>
  </si>
  <si>
    <r>
      <rPr>
        <sz val="12"/>
        <color rgb="FF000000"/>
        <rFont val="Calibri"/>
      </rPr>
      <t xml:space="preserve">Verificar com articulador e Projeto Manguezais do Brasil; </t>
    </r>
    <r>
      <rPr>
        <sz val="12"/>
        <color rgb="FF009900"/>
        <rFont val="Calibri"/>
      </rPr>
      <t xml:space="preserve">
</t>
    </r>
    <r>
      <rPr>
        <b/>
        <sz val="12"/>
        <color rgb="FF000000"/>
        <rFont val="Calibri"/>
      </rPr>
      <t xml:space="preserve">AGRUPADA COM A AÇÃO 4.10.
</t>
    </r>
  </si>
  <si>
    <t>Rio Ratones - Florianópolis/SC</t>
  </si>
  <si>
    <t xml:space="preserve">Houve articulação, porém divido a atuação da ESEC </t>
  </si>
  <si>
    <t>Uma denuncia de atividade extrativista  no local</t>
  </si>
  <si>
    <t>não informado
Ação foi excluída pois está contemplada em outras ações.</t>
  </si>
  <si>
    <t>Gilberto Ribas</t>
  </si>
  <si>
    <t xml:space="preserve">ESEC Carijós </t>
  </si>
  <si>
    <t xml:space="preserve">Benedito (SEMA-MA), Katia Barros (CNPT), Incluir Hélia (UNIVALI) e Mônica (UFES)
</t>
  </si>
  <si>
    <r>
      <rPr>
        <sz val="12"/>
        <color theme="1"/>
        <rFont val="Calibri"/>
      </rPr>
      <t xml:space="preserve">Não implementada; 
</t>
    </r>
    <r>
      <rPr>
        <b/>
        <sz val="12"/>
        <color theme="1"/>
        <rFont val="Calibri"/>
      </rPr>
      <t>Hélia</t>
    </r>
    <r>
      <rPr>
        <sz val="12"/>
        <color theme="1"/>
        <rFont val="Calibri"/>
      </rPr>
      <t>: Foi elabora uma proposta de boletim informativo que foi enviada em 2016 para o ICMBio e para o GAT, e não se obteve resposta</t>
    </r>
  </si>
  <si>
    <t>RECEBEU AÇÕES DE COMUNICAÇÃO: 11.3</t>
  </si>
  <si>
    <t>Karina Dino</t>
  </si>
  <si>
    <t xml:space="preserve">Articuladora entende ser necessária a articulação entre CNPT e a DPGEA para que haja alinhamento para a implementação dessas ações, caso ainda haja tempo hábil para isso.   -    Agrupar a outras ações relacionadas a comunicação
</t>
  </si>
  <si>
    <t xml:space="preserve"> Elaborar material informativo sobre os manguezais, com foco na contaminação de manguezal e processos de licenciamento ambiental nas áreas estratégicas do PAN,  com linguagem acessível a diversos atores sociais (comunidades tradicionais, escolas, gestores municipais, outros)</t>
  </si>
  <si>
    <t>AGRUPADA COM AÇÃO 11.2</t>
  </si>
  <si>
    <t>Ação excluída tendo em vista que existem ações relacionadas a monitoramento de impactos de empreendimentos</t>
  </si>
  <si>
    <t>Ação excluída por ser uma ação local e que diverge do princípio ímpar do PAN, que é integralidade. Além de ser competência dos Comitês de Bacias Hidrográficas.</t>
  </si>
  <si>
    <t>Retomar a articulação da ação;</t>
  </si>
  <si>
    <t>Sistematizar e espacializar experiências exitosas de organização de cadeia produtiva da pesca artesanal das espécies de importância socioeconômica alvo do PAN.</t>
  </si>
  <si>
    <t>incluir CNPT</t>
  </si>
  <si>
    <t>Ação 11.8. Promover intercâmbios (nacional e/ou  internacional) entre os atores e as experiências identificadas na ação 2.2</t>
  </si>
  <si>
    <t xml:space="preserve">Agrupada com a ação 2.2 E 1.10. </t>
  </si>
  <si>
    <t>Atenção para viabilizar a participação das comunidades tradicionais</t>
  </si>
  <si>
    <t xml:space="preserve">Nos manguezais da resex de são joão da ponta-salgado paraense </t>
  </si>
  <si>
    <t>Estudo de cadeia produtiva e de valor do caranguejo uçá na RESEX de São João da Ponta-PA</t>
  </si>
  <si>
    <t>MAPAS, ARTICULAÇÕES, PREÇO MÍNIMO DO PREÇO DO CARANGUEJO, DIMINUIÇÃO DA MORTALIDADE DO CARANGUEJO, AUTONOMIA NA VENDA DO CARANGUEJO, AUMENTO DO GRAU DE GESTÃO COMUNITÁRIA DO CARANGUEJO UÇÁ , JOVENS E CRIANÇAS PROTAGONISTAS ,CONHECIMENTO DA CADEIA PRODUTIVA DO CARANGUEJO UÇÁ</t>
  </si>
  <si>
    <t xml:space="preserve">FINANCEIRA PARA VIABILIZAR A SISTEMATIZAÇÃO DAS AÇÕES E ABRANGER MAIS COMUNIDADES PESQUEIRAS </t>
  </si>
  <si>
    <t>Waldemar Londres Vergara Filho</t>
  </si>
  <si>
    <t>BOAS , COM A ENTARDA DO PROGRAMA ARPA NA RESEX DE SÃO JOÃO DA PONTA-PA</t>
  </si>
  <si>
    <t xml:space="preserve">MOCAJUIM, SEDAP-PA, CI , RARE E UNESCO, ICMBIO </t>
  </si>
  <si>
    <t>Não implementada</t>
  </si>
  <si>
    <t>Articuladora entende ser necessária a articulação entre CNPT e a DPGEA para que haja alinhamento para a implementação dessas ações, caso ainda haja tempo hábil para isso. 
Atenção aos editais do ICMBio</t>
  </si>
  <si>
    <t>Ação 11.10. Produzir e distribuir material didático sobre as normativas relacionadas às medidas mitigadoras de captura das espécies foco do PAN, em linguagem adequada para as populações tradicionais.</t>
  </si>
  <si>
    <t>Incluir oficinas de apresentação dos materiais elaborados</t>
  </si>
  <si>
    <t>Retirada de Kátia Barros (CNPT)</t>
  </si>
  <si>
    <t>Desconhece</t>
  </si>
  <si>
    <t>Ausencia de contato com os demais parceiros e com a coordenação PAN</t>
  </si>
  <si>
    <t>Há que refazer a ação , inclusive , visto que agora é a Lei 13.123 que trata do conhecimento tradicional associado.</t>
  </si>
  <si>
    <t xml:space="preserve">Expor a tratativa de patrimônio genético e direitos e repartição de beneficios                  </t>
  </si>
  <si>
    <t>Gustavo Almada (IBAMA/ES)</t>
  </si>
  <si>
    <t>Incluir Nobre (AP); Fábio (AP); Iberê (ES): se houver disponibilização de recursos;</t>
  </si>
  <si>
    <t>27 a 31 de agosto de 2018. CEPENE, Tamandaré, PE.</t>
  </si>
  <si>
    <t>Ação 1.1. Agrupada na Ação 2.7 na  Monitoria Anual 2</t>
  </si>
  <si>
    <t xml:space="preserve">Utilizar a base de dados do Centro de Sensoriamento Remoto/IBAMA realizado em 2015. Disponível através do Atlas dos Manguezais (Digital e/ou físico); disponibilização de link para a Infraestrutura de Dados Espaciais (INDE) no site do CNPT ou ICMBio </t>
  </si>
  <si>
    <t>Mapemaneto dos manguezais realizado pelo Projeto Manguezais do Brasil e disponibilizado no Atlas dos Manguezais do Brasil.</t>
  </si>
  <si>
    <t>Atlas dos Manguezais do Brasil (inserir link)</t>
  </si>
  <si>
    <t>Dificuldade de diálogo com a Coordenação do Projeto Manguezais do Brasil, para repasse dos shape-files e dos resultados do mapeamento. O Atlas foi disponibilizado no site do ICMbio, porem o GAT ainda não localizou os shapes-files. CNPT devera fazer esta interlocução com ICMBio em Brasília para solicitar os shapes-files.</t>
  </si>
  <si>
    <t>Ação 1.2. Sistematizar o mapeamento do uso do solo e da cobertura vegetal nas áreas estratégicas do PAN Manguezal, incluindo estuários, zonas de transição e áreas de expansão urbana, destacando aquelas áreas utilizadas por populações tradicionais, em escala adequada para cada região, com integração e atualização de mapeamentos já realizados.</t>
  </si>
  <si>
    <r>
      <rPr>
        <sz val="11"/>
        <color theme="1"/>
        <rFont val="Calibri"/>
      </rPr>
      <t xml:space="preserve">Hélia del Carmen Farías Espinoza (Univali); Sérgio Serra (SEMA) (NO); </t>
    </r>
    <r>
      <rPr>
        <sz val="11"/>
        <color rgb="FFE80606"/>
        <rFont val="Calibri"/>
      </rPr>
      <t xml:space="preserve">SOS Mata Atlantica (Yara fará o contato) </t>
    </r>
    <r>
      <rPr>
        <sz val="11"/>
        <color theme="1"/>
        <rFont val="Calibri"/>
      </rPr>
      <t xml:space="preserve">   </t>
    </r>
  </si>
  <si>
    <r>
      <rPr>
        <sz val="11"/>
        <color theme="1"/>
        <rFont val="Calibri"/>
      </rPr>
      <t xml:space="preserve"> Bruno (ICMBio), Projeto Manguezais do Brasil.  Dauro (União dos moradores Jureia)  Salustiano (IEMA - Amapá); Instituto Guaiamum; </t>
    </r>
    <r>
      <rPr>
        <sz val="11"/>
        <color rgb="FFE80606"/>
        <rFont val="Calibri"/>
      </rPr>
      <t xml:space="preserve">Nídia (ou indicação feita por ela) Mapa Biomas; </t>
    </r>
  </si>
  <si>
    <t>Abrangência Nacional</t>
  </si>
  <si>
    <t>Que o fluxo de envio de documentos atraves da secretaria executiva do GAT PAN seja com identificação da ação (oficio numerado, timbrado...); Propõe que todo membro do GAT seja articulador de no minimo uma ação . Os grupos ressaltam com ênfase a falta de disponibilização de documentação do Manguezais do Brasil.</t>
  </si>
  <si>
    <t>Ação 1.3 - Excluida na Monitoria Anual 2</t>
  </si>
  <si>
    <t>Ação 1.4 - Excluida na Monitoria Anual 2</t>
  </si>
  <si>
    <t>Gustavo Almada IBAMA-ES e Antônio Lezama (MMA)</t>
  </si>
  <si>
    <t>CONFREM, MPA, Sindicatos/Colônias de Pesca, Academia, ICMBio-Ucs, AUREM,, Polícia Ambiental, Polícia Florestal, SEPAQ (Patrick), Helia (Univalli) e José Amorim</t>
  </si>
  <si>
    <r>
      <rPr>
        <b/>
        <sz val="11"/>
        <color rgb="FF000000"/>
        <rFont val="Calibri"/>
      </rPr>
      <t>(Antonio Lezama)</t>
    </r>
    <r>
      <rPr>
        <sz val="11"/>
        <color rgb="FF000000"/>
        <rFont val="Calibri"/>
      </rPr>
      <t xml:space="preserve"> Existem iniciativas pontuais em algumas UCs, mas ainda muito incipientes. </t>
    </r>
    <r>
      <rPr>
        <b/>
        <sz val="11"/>
        <color rgb="FF000000"/>
        <rFont val="Calibri"/>
      </rPr>
      <t xml:space="preserve">(Gustavo Almada) </t>
    </r>
    <r>
      <rPr>
        <sz val="11"/>
        <color rgb="FF000000"/>
        <rFont val="Calibri"/>
      </rPr>
      <t xml:space="preserve">Ação ainda sem andamento consolidado. </t>
    </r>
  </si>
  <si>
    <t xml:space="preserve">verificar Registro de colaboradores que não responderam. Real envolvimento dos membros do GAT no andamento de pesquisas. </t>
  </si>
  <si>
    <r>
      <rPr>
        <b/>
        <sz val="11"/>
        <color theme="1"/>
        <rFont val="Calibri"/>
      </rPr>
      <t xml:space="preserve">(Antônio Lezama) </t>
    </r>
    <r>
      <rPr>
        <sz val="11"/>
        <color theme="1"/>
        <rFont val="Calibri"/>
      </rPr>
      <t xml:space="preserve">Existem iniciativas pontuais em algumas UCs, mas ainda muito incipientes. </t>
    </r>
    <r>
      <rPr>
        <b/>
        <sz val="11"/>
        <color theme="1"/>
        <rFont val="Calibri"/>
      </rPr>
      <t xml:space="preserve">(Gustavo Almada) </t>
    </r>
    <r>
      <rPr>
        <sz val="11"/>
        <color theme="1"/>
        <rFont val="Calibri"/>
      </rPr>
      <t xml:space="preserve">Ação sem andamento consolidado até o momento (salvo eventual avanço obtido pelo articulador que estava responsável pela ação antes da oficina de São Luís - Sr. Antônio Lezama do MMA.). Não obstante, provavelmente já existem alguns produtos que podem ser aproveitados (p.ex: EIA/RIMAs) dispersos em diferentes locais/instituições. </t>
    </r>
  </si>
  <si>
    <r>
      <rPr>
        <b/>
        <sz val="11"/>
        <color theme="1"/>
        <rFont val="Calibri"/>
      </rPr>
      <t>(Antônio Lezama)</t>
    </r>
    <r>
      <rPr>
        <sz val="11"/>
        <color theme="1"/>
        <rFont val="Calibri"/>
      </rPr>
      <t xml:space="preserve"> Nenhum </t>
    </r>
    <r>
      <rPr>
        <b/>
        <sz val="11"/>
        <color theme="1"/>
        <rFont val="Calibri"/>
      </rPr>
      <t xml:space="preserve">(Gustavo Almada) </t>
    </r>
    <r>
      <rPr>
        <sz val="11"/>
        <color theme="1"/>
        <rFont val="Calibri"/>
      </rPr>
      <t xml:space="preserve">Nenhum </t>
    </r>
  </si>
  <si>
    <r>
      <rPr>
        <b/>
        <sz val="11"/>
        <color theme="1"/>
        <rFont val="Calibri"/>
      </rPr>
      <t xml:space="preserve">(Antônio Lezama) </t>
    </r>
    <r>
      <rPr>
        <sz val="11"/>
        <color theme="1"/>
        <rFont val="Calibri"/>
      </rPr>
      <t>Falta de coleta de dados sobre a pesca. O Brasil ainda não possui um sistema efetivo de estatística pesqueira que permita saber quantos pescadores existem, o que é pescado, onde e quando. A situação piorou muito com a extinção do ministério da pesca e a transferência da pesca pata o Ministério da Agricultura Pecuária e Abastecimento (MAPA), depois para o Ministério da Indústria, Comércio Exterior e Serviços (MDIC) e finalmente para uma secretaria especial na Presidência da República (SEAP).</t>
    </r>
    <r>
      <rPr>
        <b/>
        <sz val="11"/>
        <color theme="1"/>
        <rFont val="Calibri"/>
      </rPr>
      <t xml:space="preserve"> (Gustavo Almada) </t>
    </r>
    <r>
      <rPr>
        <sz val="11"/>
        <color theme="1"/>
        <rFont val="Calibri"/>
      </rPr>
      <t>Inércia do articulador (eu).</t>
    </r>
    <r>
      <rPr>
        <b/>
        <sz val="11"/>
        <color theme="1"/>
        <rFont val="Calibri"/>
      </rPr>
      <t xml:space="preserve"> </t>
    </r>
  </si>
  <si>
    <t xml:space="preserve">Antônio Lezama, Gustavo Almada </t>
  </si>
  <si>
    <r>
      <rPr>
        <b/>
        <sz val="11"/>
        <color theme="1"/>
        <rFont val="Calibri"/>
      </rPr>
      <t>(Antônio Lezama)</t>
    </r>
    <r>
      <rPr>
        <sz val="11"/>
        <color theme="1"/>
        <rFont val="Calibri"/>
      </rPr>
      <t xml:space="preserve"> No nível nacional é impossível dizer. Mas no nível local é possível trabalhar em projetos pilotos para mapeamento de algumas dessas áreas. </t>
    </r>
    <r>
      <rPr>
        <b/>
        <sz val="11"/>
        <color theme="1"/>
        <rFont val="Calibri"/>
      </rPr>
      <t xml:space="preserve">(Gustavo Almada) </t>
    </r>
    <r>
      <rPr>
        <sz val="11"/>
        <color theme="1"/>
        <rFont val="Calibri"/>
      </rPr>
      <t xml:space="preserve">Há perspectiva de que o articulador (eu) comece a exercer sua função, com efeito, ainda nesse ano de 2018. </t>
    </r>
  </si>
  <si>
    <t xml:space="preserve">Gustavo Almada IBAMA-ES e alterar articulador Salustiano  Luiz Mauricio Abidom - IEPA ou Sérgio (NO);  Amorim (Nordeste/ES) </t>
  </si>
  <si>
    <t xml:space="preserve">CONFREM, Sindicatos/Colônias de Pesca, Academia, ICMBio-Ucs, AUREM (associações de usuários  das resex's marinhas) , SEDAP (Patrick Passos - PA), Helia (Univalli) </t>
  </si>
  <si>
    <t xml:space="preserve">Especificar melhor quem será o colaborador pela CONFREM - contactando a secretaria executiva - Carlos Pinto e definindo os nomes a quem se remeter); </t>
  </si>
  <si>
    <t>1.6. Mapear e sistematizar instrumentos de gestão territorial da zona costeira e documentação dos marcos legais existentes nas áreas estratégicas do PAN Manguezal (Carta SAO, ZEE, GERCO, Projeto Orla, Plano de Bacias, Termos de Ajuste de Uso Sustentáveol-TAUS-SPU e outros).</t>
  </si>
  <si>
    <t>Relatório com instrumentos de gestão territorial da zona costeira. Informações Sistematizadas</t>
  </si>
  <si>
    <t xml:space="preserve">Mônica Tognella, Marcos Souza (UEPA) Salustiano (IEPA), Rose Dantas (NAVIMA).
* G2 buscar representantes do Nordeste e Sudeste, Iranildo Coutinho (ICMBio AP) OEMAS, Leila SRHU-MMA, SPU, Suzane Barbosa CGPEG-IBAMA, DIBIO, IBRJ, MPEG, IBGE, FGV, COPPE, COPAN-DIBIO, SIPAM, Sergio (SEMA-MA) </t>
  </si>
  <si>
    <t xml:space="preserve">Sérgio Serra - planilha com informações referentes a politica PEGC e PGI's dos municipios das areas estrategicas do PAN. </t>
  </si>
  <si>
    <t>1.6. Mapear e sistematizar instrumentos de gestão territorial da zona costeira visando Subsidiar política de consolidação territorial no manguezal e áreas adjacentes.  (Carta SAO, ZEE, GERCO, Projeto Orla, Plano de Bacias, Termos de Ajuste de Uso Sustentáveol-TAUS-SPU e outros).</t>
  </si>
  <si>
    <t>Marcos Buhrer Campolim contato: macoscampolim@yahoo.com (suplente do GAT - Sudeste); Sérgio Serra (NO) Rose Dantas</t>
  </si>
  <si>
    <r>
      <rPr>
        <sz val="11"/>
        <color theme="1"/>
        <rFont val="Calibri"/>
      </rPr>
      <t xml:space="preserve"> Marcos Souza (UEPA) Salustiano (IEPA), Iranildo Coutinho (ICMBio AP), Leila SRHU-MMA, </t>
    </r>
    <r>
      <rPr>
        <strike/>
        <sz val="11"/>
        <color theme="1"/>
        <rFont val="Calibri"/>
      </rPr>
      <t xml:space="preserve"> </t>
    </r>
    <r>
      <rPr>
        <sz val="11"/>
        <color theme="1"/>
        <rFont val="Calibri"/>
      </rPr>
      <t>Maria Máxima Pires.</t>
    </r>
  </si>
  <si>
    <t>Recebe a ação 1.17</t>
  </si>
  <si>
    <t>Ação agrupada na ação 1.6 na Monitoria Anual 2</t>
  </si>
  <si>
    <t>Articulação para criação de Ucs</t>
  </si>
  <si>
    <t xml:space="preserve">Estudos realizados das e encaminhados aos órgãos competentes das resex's. Reunião com as comunidades para a verificação da legitimidade dos processos e interesse de continuidade. Criação de três novas RESEX em áreas de manguezal no nordeste do pais, a RESEX Arapiranga-Tromaí, com 186.908 ha - Decreto n°9.339, a RESEX da Baía do Tubarão, com 223.917 há – Decreto n°9.340, e a RESEX Itapetininga, esta com 16.294 há – Decreto n°9.333. Todos de 05 de abril de 2018. </t>
  </si>
  <si>
    <t>Fabio - Rediscussão de categoria de unidade de conservação da Rebio do Lago do Piratuba (Resex Sucuriju); Anna Karina - processo Resex Porto Rico com levantamento fundiario realizado entretanto esta como ação parcialmente realizada em relação ao  estudo socioambiental da proposta</t>
  </si>
  <si>
    <t>Fábio; CNPT - Anna Karina</t>
  </si>
  <si>
    <t>Maria Aparecida (CONFREM); Célia Regina (NO); Alberto Cantanhede (NE/ES)</t>
  </si>
  <si>
    <t>João Farol, Marta Cremer, Ana (Cepsul), Kelly (APA Guaraqueçaba) Francisco (CONFREM Sul e sudeste), Iranildo Coutinho (ICMBio); Anna Karina (CNPT - NE); Fábio (NO), Cepene</t>
  </si>
  <si>
    <t xml:space="preserve">Bruno Stefanis (Instituto Biota), Pedro Ervilha (INEA-RJ), Sandra (CONFREM) </t>
  </si>
  <si>
    <t>SEA-RJ. GERCO, MMA, Flávio Lontro, Cecil (DISAT), Sugestão: ONGS, Rede Pró-UC) Diegues, Secretaria Municipal de Desenvolvimento Sustentável/AL. Secretaria Municipal de Desenvolvimento Territorial/AL. Universidade Federal de Alagoas</t>
  </si>
  <si>
    <t xml:space="preserve">Telmo (SEA) informou que as ações no Parque Natural Municipal Barao de Maua, Magé - RJ teve andamento mas as ações do Parque Mangue de Pedra Armação de Buzios - RJ não  caminhou - </t>
  </si>
  <si>
    <t xml:space="preserve">Bruno Stefanis (Instituto Biota), Sandra (CONFREM) </t>
  </si>
  <si>
    <t>SEA-RJ Renata Lopes. GERCO, MMA, Flávio Lontro, Cecil (DISAT), Sugestão: ONGS, Rede Pró-UC) Diegues, Secretaria Municipal de Desenvolvimento Sustentável/AL. Secretaria Municipal de Desenvolvimento Territorial/AL. Universidade Federal de Alagoas, Sergio Serra (SEMA-MA), Fabiano Pimentel (CEPENE)</t>
  </si>
  <si>
    <t>Gustavo Estrada (UERJ), MonicaTognella (UFES), Dauro Prado (União dos Moradores da Jureia), José Carlos Diniz- COOPEC, Lourdes Furtado (art internacional) e Francisco Rodrigues (Delta)</t>
  </si>
  <si>
    <t>ES</t>
  </si>
  <si>
    <t xml:space="preserve">considerar para esta ação o guia "Maravilhosos Manguezais do Brasil"   e projeto de capacitação de gestores de UCs e professores da rede pública (Yara) sobre REBIO Guaratiba não há discussoes de recategorização - Telmo </t>
  </si>
  <si>
    <r>
      <rPr>
        <b/>
        <sz val="11"/>
        <color theme="1"/>
        <rFont val="Calibri"/>
      </rPr>
      <t>Mônica:</t>
    </r>
    <r>
      <rPr>
        <sz val="11"/>
        <color theme="1"/>
        <rFont val="Calibri"/>
      </rPr>
      <t xml:space="preserve"> Em andamento do ambito do ES e em publicações (rever resposta da colaboradora). Yara: considerar para esta ação o guia "Maravilhosos Manguezais do Brasil"   e projeto de capacitação de gestores de UCs e professores da rede pública (Yara) Telmo: sobre REBIO Guaratiba não há discussoes de recategorização  </t>
    </r>
  </si>
  <si>
    <t>Monica Tognella e Gustavo Estrada, Yara e Telmo</t>
  </si>
  <si>
    <t>Monica Tognella (UFES), Dauro Prado (União dos Moradores da Jureia), José Carlos Diniz- COOPEC, Lourdes Furtado (art internacional) e Francisco Rodrigues (Delta)</t>
  </si>
  <si>
    <t>Flavio Lontro (ACAPESCA) , Silvio Souza, Fabrício (Pirajubaé), Kelly (APA Guaraqueçaba), Amarildo (APA de Guaraqueçaba) Clemente (Maravilhosos Manguezais do Brasil - UFPE) UFPE contato: 81 982021977</t>
  </si>
  <si>
    <t>Ação 1.11 - Excluida na Monitoria Anual 2</t>
  </si>
  <si>
    <t>Ação 1.12 - Excluida na Monitoria Anual 2</t>
  </si>
  <si>
    <t xml:space="preserve"> Rose Dantas (Navima-RN)</t>
  </si>
  <si>
    <t>Articuladores irão propor nova redação para ação, ressalva atenção as especificidades estadual-regional.</t>
  </si>
  <si>
    <t xml:space="preserve"> Rose Dantas (Navima-RN), Telmo SEA RJ </t>
  </si>
  <si>
    <r>
      <rPr>
        <sz val="11"/>
        <color theme="1"/>
        <rFont val="Calibri"/>
      </rPr>
      <t xml:space="preserve">Monica Tognella (UFES), </t>
    </r>
    <r>
      <rPr>
        <strike/>
        <sz val="11"/>
        <color theme="1"/>
        <rFont val="Calibri"/>
      </rPr>
      <t xml:space="preserve"> </t>
    </r>
    <r>
      <rPr>
        <sz val="11"/>
        <color theme="1"/>
        <rFont val="Calibri"/>
      </rPr>
      <t xml:space="preserve">Flavio Lontro </t>
    </r>
  </si>
  <si>
    <t>Telmo: Plano Estadual de Mitigação e Adaptação da Mudança Climatica do Rio de Janeiro está em andamento; Modelagem de subida de maré do manguezal por influencia de mudança climática</t>
  </si>
  <si>
    <t>Claudia Vale UVIS (NE/ES) - camaravale@gmail.com tel: (27) 988090922; Sergio Serra (NO) Luiz Faraco- ICMBio (Sudeste/Sul - Carol vai bscar contato)</t>
  </si>
  <si>
    <t>Rebentos - ESEC Carijós; Leonardo Messias (CEPENE); Yara (USP ??) Rose Dantas</t>
  </si>
  <si>
    <t>Ação 1.15. Excluida na Monitoria Anual 3</t>
  </si>
  <si>
    <t>Os grupos alegaram não termos govermabilidade para executar esta ação</t>
  </si>
  <si>
    <t>Ação 1.16 - Excluida na Monitoria Anual 2</t>
  </si>
  <si>
    <t>Ação 1.17. Agrupada a ação 1.6 na Monitoria Anual 3</t>
  </si>
  <si>
    <r>
      <rPr>
        <b/>
        <sz val="11"/>
        <color rgb="FF000000"/>
        <rFont val="Calibri"/>
      </rPr>
      <t>Nidia:</t>
    </r>
    <r>
      <rPr>
        <sz val="11"/>
        <color rgb="FF000000"/>
        <rFont val="Calibri"/>
      </rPr>
      <t xml:space="preserve"> No Nordeste no Estado de Alagoas, e dentro da APA Costa dos Corais nos estuários Santo Antonio, Manguaba para estudo das especies alvo, estrutura de comunidades e modelagem ecossistêmica. Estudos da pesca, mais focados em territórios de pesca em Alagoas e na própria APA Costa dos Corais</t>
    </r>
  </si>
  <si>
    <r>
      <rPr>
        <b/>
        <sz val="11"/>
        <color theme="1"/>
        <rFont val="Calibri"/>
      </rPr>
      <t xml:space="preserve">Nidia: </t>
    </r>
    <r>
      <rPr>
        <sz val="11"/>
        <color theme="1"/>
        <rFont val="Calibri"/>
      </rPr>
      <t xml:space="preserve">Andamento esta conforme planejado, primeiro ano de coleta finalizando neste mês de julho de 2018, e planejamos continuar com monitoramento trimestral na APA costa dos Corais no âmbito do PELD APA CC conduzido na UFAL . mapeamento de habitat costeiros e de territórios em andamento, previsão de resultados parciais no meio de 2019. </t>
    </r>
  </si>
  <si>
    <r>
      <rPr>
        <b/>
        <sz val="11"/>
        <color theme="1"/>
        <rFont val="Calibri"/>
      </rPr>
      <t>Nidia:</t>
    </r>
    <r>
      <rPr>
        <sz val="11"/>
        <color theme="1"/>
        <rFont val="Calibri"/>
      </rPr>
      <t xml:space="preserve"> Coletas sistematizadas e padronizadas</t>
    </r>
  </si>
  <si>
    <r>
      <rPr>
        <b/>
        <sz val="11"/>
        <color theme="1"/>
        <rFont val="Calibri"/>
      </rPr>
      <t>Nidia:</t>
    </r>
    <r>
      <rPr>
        <sz val="11"/>
        <color theme="1"/>
        <rFont val="Calibri"/>
      </rPr>
      <t xml:space="preserve"> Ano passado alta pluviosidade, disponibilidade de recursos humanos e financeiros </t>
    </r>
  </si>
  <si>
    <t>Nidia Fabré</t>
  </si>
  <si>
    <r>
      <rPr>
        <b/>
        <sz val="11"/>
        <color theme="1"/>
        <rFont val="Calibri"/>
      </rPr>
      <t>Nidia</t>
    </r>
    <r>
      <rPr>
        <sz val="11"/>
        <color theme="1"/>
        <rFont val="Calibri"/>
      </rPr>
      <t xml:space="preserve">: Coletas sistemáticas de espécies estuarino dependentes de importância comercial em habitat de criação. Foco em espécies de importância sócio economica, como tainhas (Mugilidae) e camurim/robalo (Centropomus undecimalis) estimativas de parâmetros populacionais e avaliação de estoques. Definição do papel do manguezal e habitat associados como áreas de berçário em três estuários do Estado de Alagoas, sendo dois dentro da APA Costa dos Corais. No âmbito do projeto PELD APA CC - AL, participo de atividades de mapeamento dos sistemas sócio ecológicos e monitoramento participativo da pesca. Temos como meta mais 2 anos de monitoramento trimestral </t>
    </r>
  </si>
  <si>
    <r>
      <rPr>
        <b/>
        <sz val="11"/>
        <color theme="1"/>
        <rFont val="Calibri"/>
      </rPr>
      <t>Nidia:</t>
    </r>
    <r>
      <rPr>
        <sz val="11"/>
        <color theme="1"/>
        <rFont val="Calibri"/>
      </rPr>
      <t xml:space="preserve"> ICMBio</t>
    </r>
  </si>
  <si>
    <t>Agrupada a ação 1.6</t>
  </si>
  <si>
    <t>A articuladora sugere que a ação não têm relevância no cenário atual, sugere a criação de Termo de Compromisso, como vêm sendo feitos em diversas Ucs ao inves de propor a recategorização; (CNPT - Anna karina) informa que no parque nacional dos lençois maranhenses estão retomando a construção de termo de compromisso</t>
  </si>
  <si>
    <t xml:space="preserve">Mudanças na forma de gestão das UCs da região. </t>
  </si>
  <si>
    <t xml:space="preserve">Ação 1.18. Elaborar estudos sobre populações tradicionais em UC de Proteção Integral nas áreas estratégicas do PAN visando assinaturas de termos de compromisso, recategorização das mesmas ou desafetação. </t>
  </si>
  <si>
    <t xml:space="preserve">Buscar substituição para Kelly Cottens (APA Guaraqueçaba, buscar articuladores na plenária, Flavio Lontro </t>
  </si>
  <si>
    <t>Francisco da Rocha Guimarães Neto (CONFREM) Marcos Souza (AMAR) Fernando Souza (UEPA-RJ) Gilberto Ribas (Associação de Pescadores do Rio Ratones) CNPT (Anna Karina e Carolina Alvite), Fabioa (sucuriju)</t>
  </si>
  <si>
    <t>Realocar para próximo da ação 1.8</t>
  </si>
  <si>
    <t>Ação agrupada a ação 7.4 na Monitoria Anual 2</t>
  </si>
  <si>
    <t>Ação agrupada a ação 2.3 na Monitoria Anual 2</t>
  </si>
  <si>
    <t>Oficinas participativas. Cartilhas. Eventos e intercâmbios. Cursos de extensão.  Relatórios de eventos realizados. Associações fortalecidas na cadeia produtiva e cooperativas ativas fortalecidas e novas criadas. Lista de presença e atas de reunião, Relatórios, nota do produtor. Fóruns instalados e em funcionamento. Cartilha quantos às ações legais a serem tomadas no caso de acidentes ambientais nas áreas estratégicas do PAN; + demais produtos da ação agregada 2.6;</t>
  </si>
  <si>
    <t>José Carlos Diniz (COOPEC), Francisco Rocha Guimaraes Neto (CONFREN Sudeste) Carlinhos Canavieiras (CONFREM Nordeste), José Bonifacio-MA, Elio Sousa (CPP-RN), Carlos Felipe (DGPAR), Gustavo Almada (IBAMA-ES)</t>
  </si>
  <si>
    <t>SEBRAE, Maria Luiza e Lourdes (Museu Emílio Goeldi), IEPA, CGPEG IBAMA (Nome dos colaboradores?), Fabio (Sucuriju-AP), Amarildo Alves (APA Guaraqueçaba), Telmo Borges (SEA - RJ), Gabrielle Soeiro (CNPT), Sergio Matos (MPA), Flávio Lontro (ACAPESCA), Fernando Souza (UEPA-RJ), Chico Pescador (CONFREM), Zé Carlos (CONFREM-MA), João da Mata (ICMBIO), Francisco da Rocha Guimarães Neto(CONFREM) Marcos Souza (AMAR), Gilberto Ribas (ESEC Carijós) Fabrício Gonçalves (Resex Pirajubaé), AUREMs, Iberê (Instituto Guaiamum)</t>
  </si>
  <si>
    <r>
      <rPr>
        <b/>
        <sz val="11"/>
        <color rgb="FF000000"/>
        <rFont val="Calibri"/>
      </rPr>
      <t>(Élio Souza)</t>
    </r>
    <r>
      <rPr>
        <sz val="11"/>
        <color rgb="FF000000"/>
        <rFont val="Calibri"/>
      </rPr>
      <t xml:space="preserve"> Na área da Reserva de Desenvolvimento Sustentável Estadual Ponta do Tubarão/RN, com também em outras áreas dos estados do RE e PE. </t>
    </r>
    <r>
      <rPr>
        <b/>
        <sz val="11"/>
        <color rgb="FF000000"/>
        <rFont val="Calibri"/>
      </rPr>
      <t xml:space="preserve">(Gustavo Almada) </t>
    </r>
    <r>
      <rPr>
        <sz val="11"/>
        <color rgb="FF000000"/>
        <rFont val="Calibri"/>
      </rPr>
      <t>Caso o projeto do NEA-ES seja considerado, sua abrangência é a região costeira do ES de modo geral.</t>
    </r>
  </si>
  <si>
    <r>
      <rPr>
        <b/>
        <sz val="11"/>
        <color theme="1"/>
        <rFont val="Calibri"/>
      </rPr>
      <t>(Élio Souza)</t>
    </r>
    <r>
      <rPr>
        <sz val="11"/>
        <color theme="1"/>
        <rFont val="Calibri"/>
      </rPr>
      <t xml:space="preserve"> Atividades realizada pelo CPP Nordeste estamos colocando em pauda as discutições sobre: cooperativismos, associativismo e outros correlacionados ao empoderamento social, assim como fomentar via articulações projetos para agregar valor às cadeias produtivas. </t>
    </r>
    <r>
      <rPr>
        <b/>
        <sz val="11"/>
        <color theme="1"/>
        <rFont val="Calibri"/>
      </rPr>
      <t xml:space="preserve">(Gustavo Almada) </t>
    </r>
    <r>
      <rPr>
        <sz val="11"/>
        <color theme="1"/>
        <rFont val="Calibri"/>
      </rPr>
      <t xml:space="preserve">OBS: Esta ação conta com 7 articuladores, dentre os quais eu. Até o momento, eu não tenho nenhum avanço concreto a relatar (produto gerado ou formação realizada). Não obstante, o núcleo de educação ambiental do IBAMA no Espírito Santo (IBAMA/NEA-ES, minha lotação profissional) tem um projeto aprovado para ser executado ainda nessa ano de 2018 que trata de capacitação para a frota de pesca da arrasto do ES construir, instalar e operar o dispositivo de escape de tartarugas (TED - turtle escape device) nas redes de arrasto de camarão. Este projeto é uma demanda da própria comunidade pesqueira do ES, pois o uso do TED nas redes de arrasto é obrigatório e apenas uma parcela minúscula da frota ( 2 embarcações) possui TED em sua rede de arrasto. Este projeto poderia, eventualmente, ser considerado com pertinente para a ação 2.3 do PAN. </t>
    </r>
    <r>
      <rPr>
        <b/>
        <sz val="11"/>
        <color theme="1"/>
        <rFont val="Calibri"/>
      </rPr>
      <t>(Hélia)</t>
    </r>
    <r>
      <rPr>
        <sz val="11"/>
        <color theme="1"/>
        <rFont val="Calibri"/>
      </rPr>
      <t xml:space="preserve"> Formação de liderança na baia da babitonga - Movimento Babitonga Ativa </t>
    </r>
    <r>
      <rPr>
        <b/>
        <sz val="11"/>
        <color theme="1"/>
        <rFont val="Calibri"/>
      </rPr>
      <t>(Waldemar)</t>
    </r>
    <r>
      <rPr>
        <sz val="11"/>
        <color theme="1"/>
        <rFont val="Calibri"/>
      </rPr>
      <t xml:space="preserve"> Em andamento pelo instituto Terra Mar, na APA Costa dos Corais e Abrolhos. 1° e 2° Seminário da pesca da APA da Costa dos Corais</t>
    </r>
  </si>
  <si>
    <r>
      <rPr>
        <b/>
        <sz val="11"/>
        <color theme="1"/>
        <rFont val="Calibri"/>
      </rPr>
      <t>(Élio Souza)</t>
    </r>
    <r>
      <rPr>
        <sz val="11"/>
        <color theme="1"/>
        <rFont val="Calibri"/>
      </rPr>
      <t xml:space="preserve"> Nenhum  </t>
    </r>
    <r>
      <rPr>
        <b/>
        <sz val="11"/>
        <color theme="1"/>
        <rFont val="Calibri"/>
      </rPr>
      <t xml:space="preserve">(Gustavo Almada) </t>
    </r>
    <r>
      <rPr>
        <sz val="11"/>
        <color theme="1"/>
        <rFont val="Calibri"/>
      </rPr>
      <t>Até o momento, da minha parte, apenas o projeto orçamentário da oficina de capacitação para construção, instalação e operação do TED foi elaborado.</t>
    </r>
  </si>
  <si>
    <r>
      <rPr>
        <b/>
        <sz val="11"/>
        <color theme="1"/>
        <rFont val="Calibri"/>
      </rPr>
      <t>(Élio Souza)</t>
    </r>
    <r>
      <rPr>
        <sz val="11"/>
        <color theme="1"/>
        <rFont val="Calibri"/>
      </rPr>
      <t xml:space="preserve"> Uma das nossas limitações é recursos humanos e financeiros. </t>
    </r>
    <r>
      <rPr>
        <b/>
        <sz val="11"/>
        <color theme="1"/>
        <rFont val="Calibri"/>
      </rPr>
      <t xml:space="preserve">(Gustavo Almada) </t>
    </r>
    <r>
      <rPr>
        <sz val="11"/>
        <color theme="1"/>
        <rFont val="Calibri"/>
      </rPr>
      <t>Da minha parte, com relação a oficina de TED, ainda estamos nas etapas de planejamento e articulação, não chegamos ainda na fase de execução (prevista para ocorrer últimos meses de 2018 ou no começo de 2019).</t>
    </r>
  </si>
  <si>
    <t>Élio Souza e Gustavo Almada</t>
  </si>
  <si>
    <r>
      <rPr>
        <b/>
        <sz val="11"/>
        <color theme="1"/>
        <rFont val="Calibri"/>
      </rPr>
      <t>(Élio Souza)</t>
    </r>
    <r>
      <rPr>
        <sz val="11"/>
        <color theme="1"/>
        <rFont val="Calibri"/>
      </rPr>
      <t xml:space="preserve"> Acredito que em quanto agente do CPP, temos pretensão de continuar realizados as ações que está sobre a nossa responsabilidade. </t>
    </r>
    <r>
      <rPr>
        <b/>
        <sz val="11"/>
        <color theme="1"/>
        <rFont val="Calibri"/>
      </rPr>
      <t xml:space="preserve">(Gustavo Almada) </t>
    </r>
    <r>
      <rPr>
        <sz val="11"/>
        <color theme="1"/>
        <rFont val="Calibri"/>
      </rPr>
      <t xml:space="preserve">Perspectiva de continuidade. Não obstante, é necessário integrar os articuladores da ação para uma atuação coordenada e coesa. </t>
    </r>
  </si>
  <si>
    <t>José Carlos Diniz (COOPEC), Francisco Rocha Guimaraes Neto (CONFREN Sudeste) Carlinhos Canavieiras (CONFREM Nordeste), José Bonifacio-MA,   Anna Karina (CNPT) - REVER ARTICULADORES POR REGIÃO</t>
  </si>
  <si>
    <t>Antonio Melo IBAMA- PARA (Contato atraves de Celia), Rafael Lobato (UEMA)- Sergio passara contato, Sergio Serra (SEMA), Carolina Alvite (CNPT) e Janina (Bolsista CNPT), SEBRAE, Maria Luiza e Lourdes (Museu Emílio Goeldi), Fabio (Sucuriju-AP), Amarildo Alves (APA Guaraqueçaba), Gabrielle Soeiro (CNPT), Sergio Matos (MPA), Flávio Lontro (ACAPESCA), Fernando Souza (UEPA-RJ), Chico Pescador (CONFREM), Zé Carlos (CONFREM-MA), João da Mata (ICMBIO), Francisco da Rocha Guimarães Neto(CONFREM) Marcos Souza (AMAR), Gilberto Ribas (ESEC Carijós) Fabrício Gonçalves (Resex Pirajubaé), AUREMs, Iberê (Instituto Guaiamum)</t>
  </si>
  <si>
    <t>Ação agrupada a ação 3.16 na Monitoria Anual 2</t>
  </si>
  <si>
    <t xml:space="preserve">Ação 2.6. Formação de grupo de trabalho para adequação e integração de ações previstas no programa nacional de educação ambiental, integrando as diferentes temáticas do PAN. </t>
  </si>
  <si>
    <t xml:space="preserve">Programa nacional de educação ambiental elaborado e implantado. Decreto de criação do dia nacional de limpeza dos Manguezais, adotando que o dia nacional de limpeza dos manguezais seja o dia Internacional dos Manguezais - 26 de julho ou 08 de junho; . Realização de eventos. Material de divulgação </t>
  </si>
  <si>
    <t>Gustavo Almada IBAMA-ES e Gabrielle Soeiro</t>
  </si>
  <si>
    <t>RECID (João Pena), Fase, MPA, Antonio Silva, MEC, Cristiane Menezes (UNIFAP), Salustiano (IEPA), Alvaro Rocha, Ana Maria (CEPSUL), Fabrício (Instituto Maramar), Marta Cremer (UNIVILE) Francinalda Rocha (Comissao Ilha Ativa -CIA), Bruno Stefanis (Instituto Biota-AL), Iberê Sassi (instituto Goiamum-ES), Dó Galdino (Resex Cassurubá-BA), Antonio Marcos (Fundacao Vovó do Mangue-BA), Rose Dantas (NAVIMA-RN), CNPT (Gabrielle Soeiro), Rosa Martins (Instituto Terramar-CE), Rafael Xavier (AMOAMCA - Cananéia), Mônica Tognella (UFES), Amarildo Alves (APA Guaraqueçaba)</t>
  </si>
  <si>
    <t>Rose Dantas - propõe interlocução do CNPT com o MMA para qualificação  para o GAT para posterior qualificação nas suas regiões</t>
  </si>
  <si>
    <t>Até o momento sem andamento. Entretanto, a Gabrielle Soeiro (CNPT/ICMBio) também consta como articuladora desta ação e, eventualmente, pode relatar algum avanço do qual não tenho conhecimento Helia - ja existe contato com a Comissao Institucional do estado de Santa Catarina para a integração das tematicas do PAN as CIE's dos diferentes estados</t>
  </si>
  <si>
    <t>Sem produtos</t>
  </si>
  <si>
    <t>Ação sem execução até o momento.</t>
  </si>
  <si>
    <t>Gustavo Almada</t>
  </si>
  <si>
    <r>
      <rPr>
        <sz val="11"/>
        <color theme="1"/>
        <rFont val="Calibri"/>
      </rPr>
      <t xml:space="preserve">Ação passível de ser executada. Contudo, dado o contexto da ação, talvez seja mais adequado designar outro articulador, preferencialmente com um perfil com trânsito no MMA e maior articulação política </t>
    </r>
    <r>
      <rPr>
        <b/>
        <sz val="11"/>
        <color theme="1"/>
        <rFont val="Calibri"/>
      </rPr>
      <t xml:space="preserve">( YARA) </t>
    </r>
    <r>
      <rPr>
        <sz val="11"/>
        <color theme="1"/>
        <rFont val="Calibri"/>
      </rPr>
      <t xml:space="preserve">consultar CNZU e Ações do no ambito do sitio Ransar </t>
    </r>
  </si>
  <si>
    <t xml:space="preserve">Gustavo Almada IBAMA-ES e Gabrielle Soeiro (NO) Helia (Sul/Sudeste) </t>
  </si>
  <si>
    <t>Documento que exista a garantia de assento dos PCTs nesses conselhos e fóruns Campanhas. Materiais informativos. Capacitação. Relatórios de seminários e intercâmbios; Dossiê  consolidado entregue aos órgãos competentes;  Palestras. Representação formalizada.</t>
  </si>
  <si>
    <t xml:space="preserve">Continuo </t>
  </si>
  <si>
    <t>Beto Taim - CONFREM, Bruno Stefanis (Biota) e Carlinhos (CONFREM)</t>
  </si>
  <si>
    <t>Helia Farias - Univali - Rosa Martins (Instituto Terramar-BA), Marcos (CPP-BA) *indicação, Francinalda Rocha (CIA-PI), Jorge Galdino Dó (Arte e Manha/BA),  Tozato (EBDA-BA), Secretaria Municipal de Desenvolvimento Territorial. Secretaria Municipal de Desenvolvimento Sustentável e Associação da Boca do Rio.</t>
  </si>
  <si>
    <r>
      <rPr>
        <b/>
        <sz val="11"/>
        <color theme="1"/>
        <rFont val="Calibri"/>
      </rPr>
      <t>(Célia)</t>
    </r>
    <r>
      <rPr>
        <sz val="11"/>
        <color theme="1"/>
        <rFont val="Calibri"/>
      </rPr>
      <t xml:space="preserve"> Mobilização das comunidades em participar dos foruns municipais e regionais no Pará</t>
    </r>
  </si>
  <si>
    <t>(Waldemar)  todos os participantes do GAT Pan Manguezal deveriam ser colaboradores e tentar identificar se nos conselhos de sua região existe participação das comunidades tradicionais, caso nao estimulado.</t>
  </si>
  <si>
    <t>GAT/PAN Manguezal</t>
  </si>
  <si>
    <t>Ação agrupada a ação 3.1 na Monitoria Anual 3</t>
  </si>
  <si>
    <t>Agrupada com ação 3.1</t>
  </si>
  <si>
    <t>Ação agrupada a ação 4.7 na Monitorial Anual 2</t>
  </si>
  <si>
    <t>Ação 2.10. Diagnosticar a existência de Comitês de Bacias Hidrográficas nas áreas estratégicas do PAN e incentivar os municípios à elaborarem sua Política de Saneamento.</t>
  </si>
  <si>
    <t>Diagnóstico de comitês de bacias implantadas e atuante nas áreas do PAN. Oficio encaminhado às prefeituras municipais e aos comitês. Relatório anual de acompanhamento de elaboração e implantação. Moção de cobrança de priorização de projetos de sistemas de tratamento de esgoto e aterros sanitários (priorizando consórcios). Ofícios protocolados e respondidos  a prefeituras e governos estaduais</t>
  </si>
  <si>
    <t>Rose Dantas (NAVIMA), Fabrício Gandini (MARAMAR), Nágela (SEMA-MA), Fernando Souza (UEPA), Élio (CPP-RN), Julieta Freschi (SEA-RJ), Bruno Stefanis (Biota)</t>
  </si>
  <si>
    <t>Oemas, Fórum Nacional dos Comitês de Bacias Hidrográficas, Agência Nacional das Águas, MMA; Sociedade civil, Comitês de Bacias existentes, Fórum Nacional da Sociedade Civil dos CBHs (CNRH), Hélia (UNIVALI), APS João, ALA, e Comitês de Bacia, MMA, FUNASA, Ministério das Cidades, Agência Nacional das Águas, Organizações locais do terceiro setor; sindicatos e colonias de pescadores, SEMAs; SEMMAs; grupo verde (Wagner) Iberê Sassi, e Conselheiros COMPRAM.</t>
  </si>
  <si>
    <t>Rose Dantas: relata que esta ação já foi contemplada e compactuada com todos os comites de bacias durante o Encontro  Nacional dos Comites de Bacias Hidrograficas (ENCOB) de 20 a 24 de agosto de 2018; Telmo: no estado do Rio de Janeiro há 09 Comites de Bacia e PSAM (Programa de Saneamento ambiental dos municipios do entorno da baía de guanabara) e tambem ja entregou 34 planos municipais de saneamento.</t>
  </si>
  <si>
    <t>Rose Dantas (NAVIMA), Fabrício Gandini (MARAMAR), Fernando Souza (UEPA), Élio (CPP-RN), Bruno Stefanis (Biota) - REVER OS ARTICULADORES QUE PERMANECESSEM POR REGIÃO</t>
  </si>
  <si>
    <t>Oemas, Fórum Nacional dos Comitês de Bacias Hidrográficas, Agência Nacional das Águas, Sociedade civil, Comitês de Bacias existentes, Fórum Nacional da Sociedade Civil dos CBHs (CNRH), Hélia (UNIVALI), APS João, ALA, e Comitês de Bacia, Iberê Sassi, e Conselheiros COMPRAM.</t>
  </si>
  <si>
    <t>Ação agrupada a ação 6.3 na Monitoria Anual 2</t>
  </si>
  <si>
    <t>Gabrielle Soeiro (CNPT/ICMBio) e Élio Souza (CPP/RN)</t>
  </si>
  <si>
    <t>Universidade, OEMA, ICMBio, ONG, Sociedade Civil Organizada,  População Tradicional, Colonias de Pescadores, Sindicatos, Federações de Pesca, COMFREM e AUREM</t>
  </si>
  <si>
    <t>Na área da Reserva de Desenvolvimento Sustentável Estadual Ponta do Tubarão/RN, com também em outras áreas dos estados do RE e PE.</t>
  </si>
  <si>
    <t>Esta andando a iniciativa dos foruns de pescadores artesanal SU-SE Flavio Lontro)</t>
  </si>
  <si>
    <t>Uma das nossas limitações é recursos humanos e financeiros.</t>
  </si>
  <si>
    <t>Élio Souza</t>
  </si>
  <si>
    <t xml:space="preserve">Acredito que em quanto agente do CPP, temos pretensão de continuar realizados as ações que está sobre a nossa responsabilidade. (Célia) Pensar na estratégia para articulação. </t>
  </si>
  <si>
    <t>Ação 2.12. Incentivar a mobilizar povos e comunidades tradicionais para identificar e acompanhar os empreendimentos  com potencial de impacto negativo ao ecossistema manguezal e espécies alvo ao longo das áreas estratégicas do PAN, com foco nas seguintes áreas prioritárias: litoral do Amapá, litoral do Espírito Santo, Baia de Guanabara, Via Expressa Sul (Florianópolis), Angra III (foco na pesca/manguezais)</t>
  </si>
  <si>
    <t>Gabrielle Soeiro (CNPT/ICMBio) considerando o grau de dificuldades nesta ação, recomendamos a inserção de um articulador por área indicada nesta ação. : litoral do Amapá (Nobre ou salustiano), litoral do Espírito Santo (Iberê), Baia de Guanabara (Lontro ????), Via Expressa Sul (Florianópolis) - Helia, Angra III (Lontro ????) CONAPA Guapimirim- Klinton Senra e Jorge Galdino (Arte e Manha/BA)</t>
  </si>
  <si>
    <t>Rede MangueMar/RN, Oceanica, Intituto Terramar/CE entre outros. Waldemar Lacerda (Ponta de Pedra/AL)</t>
  </si>
  <si>
    <t>Ação agrupada a ação 7.1 na Monitoria Anual 2</t>
  </si>
  <si>
    <t>Ação civil proposta e encaminhada. Documentos técnicos a fim de orientar o licenciamento destas atividades elaborado</t>
  </si>
  <si>
    <t>Rose Dantas (NAVIMA), Elio Sousa (CPP- RN), Francisco  Rodrigues (Delta Parnaiba), Fabio Vieira (Sucuriju - AP)</t>
  </si>
  <si>
    <t>Icmbio, CONFREM, Rede Manguemar Brasil, MPP, Rosinha (terramar), Alberto (Confrem), Francisco (Delta do Parnaiba), FUNASA/UFMG</t>
  </si>
  <si>
    <t>Lontro: MME PLANAFE (implantação de sistemas hibridos de energia para comunidades isoladas)</t>
  </si>
  <si>
    <r>
      <rPr>
        <b/>
        <sz val="11"/>
        <color theme="1"/>
        <rFont val="Calibri"/>
      </rPr>
      <t>(Élio)</t>
    </r>
    <r>
      <rPr>
        <sz val="11"/>
        <color theme="1"/>
        <rFont val="Calibri"/>
      </rPr>
      <t xml:space="preserve"> Atividades realizada pelo CPP Nordeste estamos colocando em pauda as discutições sobre: cooperativismos, associativismo e outros correlacionados ao empoderamento social, assim como fomentar via articulações projetos para agregar valor às cadeias produtivas. </t>
    </r>
    <r>
      <rPr>
        <b/>
        <sz val="11"/>
        <color theme="1"/>
        <rFont val="Calibri"/>
      </rPr>
      <t xml:space="preserve">(Seu Chico) </t>
    </r>
    <r>
      <rPr>
        <sz val="11"/>
        <color theme="1"/>
        <rFont val="Calibri"/>
      </rPr>
      <t xml:space="preserve">Fiz pesquisas nas áreas de foram afetadas pelas instalações de parques eólicos e não tive sucesso. </t>
    </r>
    <r>
      <rPr>
        <b/>
        <sz val="11"/>
        <color theme="1"/>
        <rFont val="Calibri"/>
      </rPr>
      <t xml:space="preserve">(Fábio) </t>
    </r>
    <r>
      <rPr>
        <sz val="11"/>
        <color theme="1"/>
        <rFont val="Calibri"/>
      </rPr>
      <t>Implantação de projeto de uso de sistema hibrido de geração de energia, utilizando energia solar e eólica de pequena escala.</t>
    </r>
  </si>
  <si>
    <t>Élio Souza e Seu Chico</t>
  </si>
  <si>
    <t xml:space="preserve">Acredito que em quanto agente do CPP, temos pretensão de continuar realizados as ações que está sobre a nossa responsabilidade. </t>
  </si>
  <si>
    <t>Rose Dantas (NAVIMA), Francisco  Rodrigues (Delta Parnaiba), Fabio Vieira (Sucuriju - AP)</t>
  </si>
  <si>
    <t>Rede MangueMar/RN, Oceanica, Intituto Terramar/CE entre outros.</t>
  </si>
  <si>
    <t>Ação Agrupada a ção 2.15 na Monitoria Anual 2</t>
  </si>
  <si>
    <t xml:space="preserve">3. Aplicar os instrumetos normativos para o ordenamento da pesca e aquicultura, nas áreas do PAN, levando em consideração a participação dos povos e comunidades tradicionais. </t>
  </si>
  <si>
    <t>Ação não está em andamento;</t>
  </si>
  <si>
    <t>Dificuldade/desafio de integrar as forças de segurança para um esforço nacional de proteção aos manguezais. Desafio de integrar as informações/dados das ações pontuais de fiscalização realizada nas áreas de manguezal ao longo da costa; Os articuladores da ação tem que ter um mandato/atribuição/apoio institucional para fazer a articulação da ação;</t>
  </si>
  <si>
    <r>
      <rPr>
        <sz val="11"/>
        <color theme="1"/>
        <rFont val="Calibri"/>
      </rPr>
      <t xml:space="preserve">Consulta que o GAT precisa fazer a respeito da articulação das ações de proteção GIGERCO/MMA (Leopoldo Cavalieri);                               Buscar a integração da ação do PAN junto ao Plano Nacional de Proteção Ambiental do IBAMA/DF (Gustavo Almada apoiará a articulação);   Integrar com o componente de fiscalização do Projeto Pró Espécie do GEF/MMA (Ugo Vercilo); Buscar diálogo com a coordenação de proteção do ICMBio (Carol Alvite e Gabrielle Soeiro); </t>
    </r>
    <r>
      <rPr>
        <b/>
        <sz val="11"/>
        <color theme="1"/>
        <rFont val="Calibri"/>
      </rPr>
      <t>Buscar articulação a nível estadual; Indicação de envolver o MPF / MPE's; Yara</t>
    </r>
    <r>
      <rPr>
        <sz val="11"/>
        <color theme="1"/>
        <rFont val="Calibri"/>
      </rPr>
      <t>: Buscar nos instrumentos de proteção dos órgãos estaduais e federais relativos aos manguezais.</t>
    </r>
  </si>
  <si>
    <t xml:space="preserve">Planos regionais de proteção; </t>
  </si>
  <si>
    <r>
      <rPr>
        <sz val="11"/>
        <color theme="1"/>
        <rFont val="Calibri"/>
      </rPr>
      <t>Carol Alvite e Gabrielle Soeiro (</t>
    </r>
    <r>
      <rPr>
        <b/>
        <sz val="11"/>
        <color theme="1"/>
        <rFont val="Calibri"/>
      </rPr>
      <t>CNPT</t>
    </r>
    <r>
      <rPr>
        <sz val="11"/>
        <color theme="1"/>
        <rFont val="Calibri"/>
      </rPr>
      <t>)</t>
    </r>
  </si>
  <si>
    <t>Gustavo Almada - IBAMA/ES; Rose Dantas/RN, IBAMA, Polícia Federal, Marinha, Polícia Militar/Ambiental</t>
  </si>
  <si>
    <t xml:space="preserve">Está em andamendo na Resex Cururupu (Pescada amarela/RARE); Suldeste-Sul (Tainha);  </t>
  </si>
  <si>
    <r>
      <rPr>
        <b/>
        <sz val="11"/>
        <color theme="1"/>
        <rFont val="Calibri"/>
      </rPr>
      <t xml:space="preserve">Nidia: </t>
    </r>
    <r>
      <rPr>
        <sz val="11"/>
        <color theme="1"/>
        <rFont val="Calibri"/>
      </rPr>
      <t xml:space="preserve">Andamento esta conforme planejado, primeiro ano de coleta finalizando neste mês de julho de 2018, e planejamos continuar com monitoramento trimestral na APA costa dos Corais no âmbito do PELD APA CC conduzido na UFAL . mapeamento de habitat costeiros e de territórios em andamento, previsão de resultados parciais no meio de 2019; Na RESEX marinha de Cururupu está em andamento a mais de dois anos pesquisas sobre o ciclo reprodutivo da pescada amarela (Mocinha - RARE); AMORIM: 04 estudos concluídos de espécies (Tainha (Mugil Lisa), Carapeba Rajada, Robalo flecha, Bagre Amarelo, com foco na costa baiana. </t>
    </r>
    <r>
      <rPr>
        <b/>
        <sz val="11"/>
        <color theme="1"/>
        <rFont val="Calibri"/>
      </rPr>
      <t>AMORIM:</t>
    </r>
    <r>
      <rPr>
        <sz val="11"/>
        <color theme="1"/>
        <rFont val="Calibri"/>
      </rPr>
      <t xml:space="preserve"> 04 estudos concluídos de espécies (Tainha (Mugil Lisa)), Carapeba Rajada, Robalo flecha, Bagre Amarelo, com foco na costa baiana; Tommaso: Existe uma Tese de Oswaldo Júnior(UFPA) de Etnoconhecimento sobre a pescada amarela, no litoral do Pará. (Tomasso encaminhará a Tese); Estão sendo realizados estudos da ictiofauna da costa norte, incluindo aspéctos reprodutivos (Projeto coordenado por Tomasso - Conclusão/resultado em um ano);</t>
    </r>
  </si>
  <si>
    <r>
      <rPr>
        <b/>
        <sz val="11"/>
        <color theme="1"/>
        <rFont val="Calibri"/>
      </rPr>
      <t>Nidia</t>
    </r>
    <r>
      <rPr>
        <sz val="11"/>
        <color theme="1"/>
        <rFont val="Calibri"/>
      </rPr>
      <t>: Coletas sistematizadas e padronizadas; Pegar a pesquisa da Tainha do Prof. João Vieira (FURG) sobre o estoque sul da Tainha; Pegar o estudo da pescada amarela na Resex Cururupu (Laís/UNESCO); Produto 02 dissertações de mestrado (AMORIM/UFBA);</t>
    </r>
  </si>
  <si>
    <r>
      <rPr>
        <b/>
        <sz val="11"/>
        <color theme="1"/>
        <rFont val="Calibri"/>
      </rPr>
      <t>Nidia:</t>
    </r>
    <r>
      <rPr>
        <sz val="11"/>
        <color theme="1"/>
        <rFont val="Calibri"/>
      </rPr>
      <t xml:space="preserve"> Coletas sistemáticas de espécies estuarino dependentes de importância comercial em habitat de criação. Foco em espécies de importância sócio economica, como tainhas (Mugilidae) e camurim/robalo (Centropomus undecimalis) estimativas de parâmetros populacionais e avaliação de estoques. Definição do papel do manguezal e habitat associados como áreas de berçário em três estuários do Estado de Alagoas, sendo dois dentro da APA Costa dos Corais. No âmbito do projeto PELD APA CC - AL, participo de atividades de mapeamento dos sistemas sócio ecológicos e monitoramento participativo da pesca.  Temos como meta mais 2 anos de monitoramento trimestral; </t>
    </r>
    <r>
      <rPr>
        <b/>
        <sz val="11"/>
        <color theme="1"/>
        <rFont val="Calibri"/>
      </rPr>
      <t>Flávio Lontro</t>
    </r>
    <r>
      <rPr>
        <sz val="11"/>
        <color theme="1"/>
        <rFont val="Calibri"/>
      </rPr>
      <t xml:space="preserve">: Pesquisa do Prof. João Vieira (FURG) sobre o estoque sul da Tainha, subsidiando as discussões do Comitê Permante de Gestão (CPG) Pelágico; </t>
    </r>
    <r>
      <rPr>
        <b/>
        <sz val="11"/>
        <color theme="1"/>
        <rFont val="Calibri"/>
      </rPr>
      <t>Carol Alvite:</t>
    </r>
    <r>
      <rPr>
        <sz val="11"/>
        <color theme="1"/>
        <rFont val="Calibri"/>
      </rPr>
      <t xml:space="preserve"> Buscar articulações com os centros de pesca do ICMBio; </t>
    </r>
    <r>
      <rPr>
        <b/>
        <sz val="11"/>
        <color theme="1"/>
        <rFont val="Calibri"/>
      </rPr>
      <t>Flávio Lontro:</t>
    </r>
    <r>
      <rPr>
        <sz val="11"/>
        <color theme="1"/>
        <rFont val="Calibri"/>
      </rPr>
      <t xml:space="preserve"> Focar as pesquisas para as espécies de importância sócioeconomica que estão nas portarias 161 e 217 do MMA; </t>
    </r>
    <r>
      <rPr>
        <b/>
        <sz val="11"/>
        <color theme="1"/>
        <rFont val="Calibri"/>
      </rPr>
      <t>Carol Alvite:</t>
    </r>
    <r>
      <rPr>
        <sz val="11"/>
        <color theme="1"/>
        <rFont val="Calibri"/>
      </rPr>
      <t xml:space="preserve"> Articular a ação com o levantamento de demanda de pesquisas da sóciobiodiversidade em andamento pelo CNPT; </t>
    </r>
    <r>
      <rPr>
        <b/>
        <sz val="11"/>
        <color theme="1"/>
        <rFont val="Calibri"/>
      </rPr>
      <t>Flávio Lontro:</t>
    </r>
    <r>
      <rPr>
        <sz val="11"/>
        <color theme="1"/>
        <rFont val="Calibri"/>
      </rPr>
      <t xml:space="preserve"> Buscar os estudos das espécies pelágica e demersais, no âmbito dos processos de licenciamento de sísmicas;</t>
    </r>
  </si>
  <si>
    <t>Final do PAN</t>
  </si>
  <si>
    <t xml:space="preserve">Indicar articulação para as regiões                                           norte: Salustiano (consultar em plenária);  Tomasso (UFPA)                           sudeste-sul: Profa. Yana Novelli - </t>
  </si>
  <si>
    <r>
      <rPr>
        <sz val="11"/>
        <color theme="1"/>
        <rFont val="Calibri"/>
      </rPr>
      <t xml:space="preserve">                              Buscar incluir CGMAC/IBAMA (Gustavo Almada apoiará a articulação);                           Buscar representante do NEMA/UERJ (Salú articulará o contato com o NEMA, com Felipe ou Mário Soares); </t>
    </r>
    <r>
      <rPr>
        <b/>
        <sz val="11"/>
        <color theme="1"/>
        <rFont val="Calibri"/>
      </rPr>
      <t>Articulação Amorim:</t>
    </r>
    <r>
      <rPr>
        <sz val="11"/>
        <color theme="1"/>
        <rFont val="Calibri"/>
      </rPr>
      <t xml:space="preserve"> Espirito Santo: Ryan Andrade (UFES); Rio: Marcelo Viana (UFRJ); Paraná: Paulo de Tarso (UFPR); SC: Renato Freitas (UFSC); AL: Cláudio Sampaio (UFAL) - Henry Spach (UFPR) - (Tomasso fará o levantamento bibliográfico e contactará)</t>
    </r>
  </si>
  <si>
    <r>
      <rPr>
        <b/>
        <sz val="11"/>
        <color theme="1"/>
        <rFont val="Calibri"/>
      </rPr>
      <t>Profa. Yara</t>
    </r>
    <r>
      <rPr>
        <sz val="11"/>
        <color theme="1"/>
        <rFont val="Calibri"/>
      </rPr>
      <t xml:space="preserve"> irá revisar a lista das espécies alvo, pois na elaboração das fichas de espécies para o livro do PAN já inclue informações sobre a biologia reprodutiva; </t>
    </r>
    <r>
      <rPr>
        <b/>
        <sz val="11"/>
        <color theme="1"/>
        <rFont val="Calibri"/>
      </rPr>
      <t>Iberê Saci</t>
    </r>
    <r>
      <rPr>
        <sz val="11"/>
        <color theme="1"/>
        <rFont val="Calibri"/>
      </rPr>
      <t>: Irá encaminhar para a SE os trabalhos  relativos a ação;</t>
    </r>
  </si>
  <si>
    <t>RIO SÃO JOÃO e sua foz</t>
  </si>
  <si>
    <r>
      <rPr>
        <sz val="11"/>
        <color theme="1"/>
        <rFont val="Calibri"/>
      </rPr>
      <t xml:space="preserve">Visita Técnica da Monica Peres da CPGT e participação nas reuniões com as comunidades de propostas de adequações na Portaria 82 IBAMA 2003;  </t>
    </r>
    <r>
      <rPr>
        <b/>
        <sz val="11"/>
        <color theme="1"/>
        <rFont val="Calibri"/>
      </rPr>
      <t>(Tommaso)</t>
    </r>
    <r>
      <rPr>
        <sz val="11"/>
        <color theme="1"/>
        <rFont val="Calibri"/>
      </rPr>
      <t xml:space="preserve"> Ofícios enviados no ambito do MP Bahia para ciência da necessidade de adequação da legislação</t>
    </r>
  </si>
  <si>
    <t xml:space="preserve">Permissão de coleta manual e pesca por meio da ratoeira do Goyamum;
Áreas de exclusão de pesca;
Recadastramento dos pescadores pela FIPERJ;
Solicitação formal ao ICMBIO /CPGT a DISAT de licença a titulo provisório de
permissão de pesca na Unidade dos cadastrados pela FIPERJ, com os critérios
estabelecidos na minuta de adequação da Portaria 82 IBAMA 2003;
Incrementar a Ação 2.5. “Criar e/ou aprimorar fóruns locais de gestão da pesca
nas áreas estratégicas do PAN.”
Minuta de Portaria finalizada e será apreciada pela APA do São João e
encaminhada ao IBAMA para tramite de adequação:
Ponto de Partida: Portaria 445/2014 MMA/MPA </t>
  </si>
  <si>
    <t>Chico Pescador</t>
  </si>
  <si>
    <r>
      <rPr>
        <sz val="11"/>
        <color theme="1"/>
        <rFont val="Calibri"/>
      </rPr>
      <t xml:space="preserve">Aguardar os resultados dos Planos de recuperação das espécies contidas nas portarias 161 e 217; Marco regulatório do caranguejo Uçá (Projeto Manguezais do Brasil); </t>
    </r>
    <r>
      <rPr>
        <b/>
        <sz val="11"/>
        <color theme="1"/>
        <rFont val="Calibri"/>
      </rPr>
      <t>Iberê</t>
    </r>
    <r>
      <rPr>
        <sz val="11"/>
        <color theme="1"/>
        <rFont val="Calibri"/>
      </rPr>
      <t xml:space="preserve">: Problemas de comunicação e articulação para o andamento da ação com o articulador (Amorim). </t>
    </r>
    <r>
      <rPr>
        <b/>
        <sz val="11"/>
        <color theme="1"/>
        <rFont val="Calibri"/>
      </rPr>
      <t>Tommaso:</t>
    </r>
    <r>
      <rPr>
        <sz val="11"/>
        <color theme="1"/>
        <rFont val="Calibri"/>
      </rPr>
      <t xml:space="preserve"> Essa ação faz parte das ações de outros PAN's, sendo necessário a articulaçao com os outros PAN's. </t>
    </r>
    <r>
      <rPr>
        <b/>
        <sz val="11"/>
        <color theme="1"/>
        <rFont val="Calibri"/>
      </rPr>
      <t>Célia</t>
    </r>
    <r>
      <rPr>
        <sz val="11"/>
        <color theme="1"/>
        <rFont val="Calibri"/>
      </rPr>
      <t>: Agora é o momento de se encaminha/apresentar proposições de mudanças na legislação para os candidatos.</t>
    </r>
  </si>
  <si>
    <t>Ação 3.3. Propor a criação e/ou adequação da legislação vigente para a proteção das espécies de importância socioeconômica alvo do PAN,  de acordo com os estudos de biologia reprodutiva e com os conhecimentos tradicionais.</t>
  </si>
  <si>
    <r>
      <rPr>
        <b/>
        <sz val="11"/>
        <color theme="1"/>
        <rFont val="Calibri"/>
      </rPr>
      <t>Norte:</t>
    </r>
    <r>
      <rPr>
        <sz val="11"/>
        <color theme="1"/>
        <rFont val="Calibri"/>
      </rPr>
      <t xml:space="preserve"> Fábio Vieira (Sucuriju); </t>
    </r>
    <r>
      <rPr>
        <b/>
        <sz val="11"/>
        <color theme="1"/>
        <rFont val="Calibri"/>
      </rPr>
      <t>Sudeste-sul:</t>
    </r>
    <r>
      <rPr>
        <sz val="11"/>
        <color theme="1"/>
        <rFont val="Calibri"/>
      </rPr>
      <t xml:space="preserve"> Flávio Lontro; </t>
    </r>
    <r>
      <rPr>
        <b/>
        <sz val="11"/>
        <color theme="1"/>
        <rFont val="Calibri"/>
      </rPr>
      <t>Centros de pesquisa do ICMBio:</t>
    </r>
    <r>
      <rPr>
        <sz val="11"/>
        <color theme="1"/>
        <rFont val="Calibri"/>
      </rPr>
      <t xml:space="preserve"> CEPENE (Carol Alvite articulará o contato);</t>
    </r>
  </si>
  <si>
    <r>
      <rPr>
        <b/>
        <sz val="11"/>
        <color theme="1"/>
        <rFont val="Calibri"/>
      </rPr>
      <t>Chico Pescador indicará os nomes das pessoas das instituições:</t>
    </r>
    <r>
      <rPr>
        <sz val="11"/>
        <color theme="1"/>
        <rFont val="Calibri"/>
      </rPr>
      <t xml:space="preserve"> FIPERJ, Colônia de Cabo Frio, CT Pesca CBHLSJ, UEPARJ; RESEX de Arraial do Cabo; </t>
    </r>
  </si>
  <si>
    <t>Iberê (Insituto Goiamum)</t>
  </si>
  <si>
    <t>Monica Tognella (UFES), CEPNOR, CEPNE, CEPSUL, Amarildo Alves (Apa Guaraqueçaba)</t>
  </si>
  <si>
    <r>
      <rPr>
        <b/>
        <sz val="12"/>
        <color rgb="FF548DD4"/>
        <rFont val="Calibri"/>
      </rPr>
      <t>Litoral do Paraná:</t>
    </r>
    <r>
      <rPr>
        <sz val="12"/>
        <color rgb="FF548DD4"/>
        <rFont val="Calibri"/>
      </rPr>
      <t xml:space="preserve"> APA e ESEC Guaraqueçaba; Parque Nacional Superagui;</t>
    </r>
  </si>
  <si>
    <r>
      <rPr>
        <b/>
        <sz val="11"/>
        <color theme="1"/>
        <rFont val="Calibri"/>
      </rPr>
      <t>Célia</t>
    </r>
    <r>
      <rPr>
        <sz val="11"/>
        <color theme="1"/>
        <rFont val="Calibri"/>
      </rPr>
      <t xml:space="preserve">: Está em fase de renovação um TAC, definindo regras para o uso do laço na pesca do caranguejo Uçá na RESEX São João da Ponta, Pará. </t>
    </r>
    <r>
      <rPr>
        <b/>
        <i/>
        <u/>
        <sz val="11"/>
        <color theme="1"/>
        <rFont val="Calibri"/>
      </rPr>
      <t>EXEMPLO DE INICIATIVA BEM SUCEDIDA PARA A RESOLUÇÃO DESSA PROBLEMÁTICA.</t>
    </r>
    <r>
      <rPr>
        <sz val="11"/>
        <color theme="1"/>
        <rFont val="Calibri"/>
      </rPr>
      <t>(Fazer contato com Aristeu (Gestor da RESEX e com a CR-04 para ter acesso ao conteúdo do TAC etc).</t>
    </r>
  </si>
  <si>
    <r>
      <rPr>
        <sz val="11"/>
        <color theme="1"/>
        <rFont val="Calibri"/>
      </rPr>
      <t xml:space="preserve">Buscar com Fabiano Pimentel (CEPENE) o estudo sobre a biologia reprodutiva  do Guaiamum em Caravelas/BA e na região de Tamandaré/PE - CEPENE irá encaminhar Nota Técnica para solicitar revisão do Plano Nacional de Recuperação do Guaiamum, para atender as especificidades regionais (PE/PB/AL), cujos dados são distintos da realidade da região de Caravelas/BA. Alinhar com representantes da CONFREM na discussão da 445 (Flavio e Carlinhos); </t>
    </r>
    <r>
      <rPr>
        <b/>
        <sz val="11"/>
        <color theme="1"/>
        <rFont val="Calibri"/>
      </rPr>
      <t>Iberê</t>
    </r>
    <r>
      <rPr>
        <sz val="11"/>
        <color theme="1"/>
        <rFont val="Calibri"/>
      </rPr>
      <t xml:space="preserve">: Se compromete a sistematizar as informações. Priorizar os lugares onde existe maior pressão antrópica sobre a espécie. </t>
    </r>
    <r>
      <rPr>
        <b/>
        <sz val="11"/>
        <color theme="1"/>
        <rFont val="Calibri"/>
      </rPr>
      <t>Yara</t>
    </r>
    <r>
      <rPr>
        <sz val="11"/>
        <color theme="1"/>
        <rFont val="Calibri"/>
      </rPr>
      <t>: Já foram realizados estudos em vários estados do Brasil.</t>
    </r>
  </si>
  <si>
    <r>
      <rPr>
        <sz val="11"/>
        <color theme="1"/>
        <rFont val="Calibri"/>
      </rPr>
      <t>Ação 3.4. Sistematizar e/ou realizar estudos de alternativas para adequar</t>
    </r>
    <r>
      <rPr>
        <sz val="11"/>
        <color theme="1"/>
        <rFont val="Calibri"/>
      </rPr>
      <t xml:space="preserve"> práticas de captura de caranguejos e camarões alvo do PAN, considerando as especificidades regionais, e consequente subsidios para revisão do marco regulatório.</t>
    </r>
  </si>
  <si>
    <r>
      <rPr>
        <sz val="11"/>
        <color theme="1"/>
        <rFont val="Calibri"/>
      </rPr>
      <t xml:space="preserve">Sugestões:                           Região Sul: Luís Faraco (PN Guaicana-ICMBio) e CEPSUL (Carol Alvite articulará o contato);                              Norte: Patrick Passos (Sociólogo da SEDAP/PA)(Célia passará o contato-email) ; Nordeste: Fabiano Pimentel (CEPENE) </t>
    </r>
  </si>
  <si>
    <t>Prof. Rodrigo Medeiros (CEM/UFPR) - Envolver os centros de pesquisa do ICMBio - (Carol Alvite articulará o contato); Flávio Lontro; Profa. Zafira (Biologia-UEMA) (Ségio contactará); Iberê Sassi</t>
  </si>
  <si>
    <t>Joaquim Rocha  (Resex Cassurubá/ICMBio)</t>
  </si>
  <si>
    <r>
      <rPr>
        <b/>
        <sz val="12"/>
        <color rgb="FF000000"/>
        <rFont val="Calibri"/>
      </rPr>
      <t xml:space="preserve">Nidia: </t>
    </r>
    <r>
      <rPr>
        <sz val="12"/>
        <color rgb="FF000000"/>
        <rFont val="Calibri"/>
      </rPr>
      <t xml:space="preserve">No Nordeste no Estado de Alagoas, e dentro da APA Costa dos Corais nos estuários Santo Antonio, Manguaba. </t>
    </r>
    <r>
      <rPr>
        <sz val="12"/>
        <color rgb="FF548DD4"/>
        <rFont val="Calibri"/>
      </rPr>
      <t xml:space="preserve">Em andamento na RESEX Cururupu; APA Costa dos Corais (discussão do plano de manejo para a criação de áreas fechadas); REBIO Lago Piratuba (confirmar com Fábio); PARNA Cabo Orange (Termo de compromisso da pesca); </t>
    </r>
  </si>
  <si>
    <r>
      <rPr>
        <b/>
        <sz val="11"/>
        <color theme="1"/>
        <rFont val="Calibri"/>
      </rPr>
      <t>Nidia:</t>
    </r>
    <r>
      <rPr>
        <sz val="11"/>
        <color theme="1"/>
        <rFont val="Calibri"/>
      </rPr>
      <t xml:space="preserve"> Andamento esta conforme planejado, primeiro ano de coleta finalizando neste mês de julho de 2018, e planejamos continuar com monitoramento trimestral na APA costa dos Corais no âmbito do PELD APA CC conduzido na UFAL . mapeamento de habitat costeiros e de territórios em andamento, previsão de resultados parciais no meio de 2019. </t>
    </r>
    <r>
      <rPr>
        <b/>
        <sz val="11"/>
        <color theme="1"/>
        <rFont val="Calibri"/>
      </rPr>
      <t>(Seu Chico)</t>
    </r>
    <r>
      <rPr>
        <sz val="11"/>
        <color theme="1"/>
        <rFont val="Calibri"/>
      </rPr>
      <t xml:space="preserve"> Esta ação procurei a colaboração da Secretária de Agricultura e Pesca dp município de Agua do Doce do Maranhão para fazer o acordo de Pesca nas baias de Guarapirá, Caeira, Carrapato e São Bernardo, até o momento não foi possível concluir; </t>
    </r>
    <r>
      <rPr>
        <b/>
        <sz val="11"/>
        <color theme="1"/>
        <rFont val="Calibri"/>
      </rPr>
      <t>Fábio</t>
    </r>
    <r>
      <rPr>
        <sz val="11"/>
        <color theme="1"/>
        <rFont val="Calibri"/>
      </rPr>
      <t xml:space="preserve">: O acordo realizado (Termo de compromisso) da REBIO Lago Piratuaba, onde foi acordado tamanho de rede, malha de rede etc. Enviará em momento posterior, pois a gestora perdeu o notebook alagado. </t>
    </r>
    <r>
      <rPr>
        <b/>
        <sz val="11"/>
        <color theme="1"/>
        <rFont val="Calibri"/>
      </rPr>
      <t>Célia</t>
    </r>
    <r>
      <rPr>
        <sz val="11"/>
        <color theme="1"/>
        <rFont val="Calibri"/>
      </rPr>
      <t>: Em Soure no Marajó, e na Mãe Grande com o Camarão, sobre o manejo sustentável, São João da Ponta (Mocajuin), Caeté Taperaçu em Bragança-PA, Gurupi Piriá em Viseu/PA acontece a campanha do manejo sustentável do caranguejo Uçá - Camapanha da Orgulho (RARE/ICMBio/CONFREM/UC's). Nos conselhos deliberativos também se passa toda essa discussão. IBAMA tem tido bastante solicitções e palestras sobre o ordenamento da captura do caranguejo. Em maio aconteceu o primeiro chamamento do Mangal com presença de diversasr instituições fazendo rodas de conversa sobre o manejo sustentável e outros temas pertinentes. Ação acontecendo em outros estados: Pernambuco (buscar Iran da APA Costa dos Corais). Já aconteceu no Ceará, na Bahia, iniciou em Pirajubaé. Experiência de Gestão compartilhada no Rio Bocajuba, para construção de conselho e monitoramento do rio.</t>
    </r>
  </si>
  <si>
    <r>
      <rPr>
        <b/>
        <sz val="11"/>
        <color theme="1"/>
        <rFont val="Calibri"/>
      </rPr>
      <t>Nidia</t>
    </r>
    <r>
      <rPr>
        <sz val="11"/>
        <color theme="1"/>
        <rFont val="Calibri"/>
      </rPr>
      <t>: Coletas sistematizadas e padronizadas</t>
    </r>
  </si>
  <si>
    <r>
      <rPr>
        <b/>
        <sz val="11"/>
        <color theme="1"/>
        <rFont val="Calibri"/>
      </rPr>
      <t xml:space="preserve">Nidia: </t>
    </r>
    <r>
      <rPr>
        <sz val="11"/>
        <color theme="1"/>
        <rFont val="Calibri"/>
      </rPr>
      <t xml:space="preserve">Ano passado alta pluviosidade, disponibilidade de recursos humanos e financeiros </t>
    </r>
  </si>
  <si>
    <t>Nidia Fabré e Seu Chico</t>
  </si>
  <si>
    <t xml:space="preserve"> Rever os etudos realizados pelo ICMBio;</t>
  </si>
  <si>
    <t xml:space="preserve">Beto do Tain (CONFREM-MA)  (Edmilson contactará); Fabio Sousa (Sucuriju-AP); </t>
  </si>
  <si>
    <r>
      <rPr>
        <sz val="11"/>
        <color theme="1"/>
        <rFont val="Calibri"/>
      </rPr>
      <t xml:space="preserve">Iberê Sassi (Instituto Goiamum), Waldemar (Z25-AL), Fabio Sousa (Sucuriju-AP), Francisco Rodrigues Idelta Parnaiba- MA);                                 </t>
    </r>
    <r>
      <rPr>
        <b/>
        <sz val="11"/>
        <color theme="1"/>
        <rFont val="Calibri"/>
      </rPr>
      <t xml:space="preserve">Sugestões:  </t>
    </r>
    <r>
      <rPr>
        <sz val="11"/>
        <color theme="1"/>
        <rFont val="Calibri"/>
      </rPr>
      <t xml:space="preserve">                   Tatiana Reder (Resex Delta do Parnaíba/ICMBio) (Carol Alvite articulará o contato); Carlos henrique (Resex Itaipú / INEA-RJ); Tércio (RDS Aventureiro - INEA/RJ) (Telmo articulará o contato)</t>
    </r>
  </si>
  <si>
    <t xml:space="preserve">Anders Schmidt(UFSB)  </t>
  </si>
  <si>
    <r>
      <rPr>
        <b/>
        <sz val="11"/>
        <color theme="1"/>
        <rFont val="Calibri"/>
      </rPr>
      <t>(Seu Chico)</t>
    </r>
    <r>
      <rPr>
        <sz val="11"/>
        <color theme="1"/>
        <rFont val="Calibri"/>
      </rPr>
      <t xml:space="preserve"> Esta ação está sendo feita pelo professor Goes da Ufpi  no Delta do Parnaíba e no Rio Timonha e Ubatuba ma divisa do Piaui e Ceará.</t>
    </r>
    <r>
      <rPr>
        <b/>
        <sz val="11"/>
        <color theme="1"/>
        <rFont val="Calibri"/>
      </rPr>
      <t xml:space="preserve"> (Anders)</t>
    </r>
    <r>
      <rPr>
        <sz val="11"/>
        <color theme="1"/>
        <rFont val="Calibri"/>
      </rPr>
      <t xml:space="preserve">A ação está sendo implementada desde 2013 pela Rede de Monitoramento de Andadas Reprodutivas de Caranguejos – REMAR, coordenada pela Universidade Federal do Sul da Bahia e pela Edinburgh Napier University (Escócia, Reino Unido), instituições formalmente conveniadas. A REMAR foi criada com o explícito objetivo de investigar a sincronia do ritmo reprodutivo de caranguejos com ciclos geofísicos em locais com diferentes ambientes, tanto em relação a clima como a marés (micro, meso e macro maré), para orientação do estabelecimento de períodos de defeso e de fiscalização. Em todos os sítios da REMAR, seus pesquisadores colaboradores realizam amostragens em dias padronizados, após a lua nova e cheia, entre dezembro e abril, utilizado um método de avaliação rápida que envolve a contagem de caranguejos-uçá em transectos padronizados. Para ampliar as ações da REMAR através de monitoramento participativo, no dia 16 de novembro de 2017, extrativistas da RESEX do Cassurubá, comerciantes de pescado, moradores de Caravelas, gestores e pesquisadores se reuniram na base do CEPENE/ICMBio em Caravelas para o lançamento do aplicativo para smartphone Remar_Cidadão. Este aplicativo de “Ciência-Cidadã” permite que qualquer pessoa registre facilmente ocorrências de andadas reprodutivas de caranguejo-uçá e de guaiamum, em qualquer ponto do litoral brasileiro, e tem o apoio do ICMBio. O REMAR_Cidadão é um aplicativo Android e pode ser baixado gratuitamente no Google Play Store (Palavre busca “REMAR Cidadão” ou “REMAR”). Dentro do aplicativo o usuário pode optar pelo REMAR Básico, o mais simples de usar, e o REMAR Avançado, que permite fornecer informações mais detalhadas. As informações são enviadas diretamente para um banco de dados da REMAR para serem analisadas e serão disponibilizadas para os participantes através de um website ainda em construção. Os pesquisadores da REMAR estão conseguindo muitos avanços valendo-se do até então pouco estudado “Ciclo de Desigualdade de Marés de Sizíga” (Schmidt et al. 2012).  A REMAR vem experimentando com sucesso o fornecimento de previsões de andadas de caranguejo-uçá para os gestores da RESEX do Cassurubá, Caravelas, BA, onde as pesquisas com andadas começaram em 2006 com apoio do CEPENE/ICMBio. Espera-se em breve fornecer para o ICMBio e IBAMA um calendário de previsões confiáveis para todo o Brasil para orientar os períodos de suspensão de captura de caranguejo-uçá. Quanto ao guaiamum, a REMAR ainda precisa avançar mais nos estudos das andadas e, para isso, o aplicativo REMAR_Cidadão será uma peça chave. </t>
    </r>
    <r>
      <rPr>
        <b/>
        <sz val="11"/>
        <color theme="1"/>
        <rFont val="Calibri"/>
      </rPr>
      <t>Rose</t>
    </r>
    <r>
      <rPr>
        <sz val="11"/>
        <color theme="1"/>
        <rFont val="Calibri"/>
      </rPr>
      <t xml:space="preserve">: No Rio Grande do Norte as informações sobre a andada têm sido coletada por Rose Dantas. </t>
    </r>
    <r>
      <rPr>
        <b/>
        <sz val="11"/>
        <color theme="1"/>
        <rFont val="Calibri"/>
      </rPr>
      <t>Iberê</t>
    </r>
    <r>
      <rPr>
        <sz val="11"/>
        <color theme="1"/>
        <rFont val="Calibri"/>
      </rPr>
      <t xml:space="preserve">: Ação em andamento no ES pelo insttituto Goiamum, estimulou a participação do aplicativo. </t>
    </r>
    <r>
      <rPr>
        <b/>
        <sz val="11"/>
        <color theme="1"/>
        <rFont val="Calibri"/>
      </rPr>
      <t>Célia</t>
    </r>
    <r>
      <rPr>
        <sz val="11"/>
        <color theme="1"/>
        <rFont val="Calibri"/>
      </rPr>
      <t>: No Pará esta ação está indo muito bem, presença de analistas ambientais do OCMBio atuando, emitindo declaração de estoque que possibilita a estatística pesqueira (verificar com Janina os dados enviados pela Célia relativos aos produtos), fiscalizando a presença de atravessadores sem autorização, camapanha informativas através de cartazes (ICMBio/IBAMA/CEDAP/Polícia Ambiental).</t>
    </r>
  </si>
  <si>
    <t># Relatórios técnicos anuais internos da REMAR desde 2013
# Relatório interno da REMAR do Workshop da REMAR realizado na Edinburgh Napier University, Edimburgo, Escócia, Reino Unido, de 06 a 10 de julho de 2015
# Relatório do I Seminário da Rede de Monitoramento de Andadas Reprodutivas de Caranguejos – REMAR, realizado no Centro de Vivências do Centro Nacional de Pesquisa e Conservação da Biodiversidade Marinha do Nordeste – CEPENE/ICMBio, Caravelas/BA, de 15 a 18 de abril de 2016
# Contribuição para o Relatório da Primeira oficina para a Região Bahia e Espírito Santo de discussão sobre o Marco Regulatório da Cadeia Produtiva do Caranguejo-uçá, ICMBio / Conservation International do Brasil, realizada em Canavieiras, BA, de 12 a 15 de junho de 2016.
# Contribuição para o Relatório da Segunda oficina para a Região Bahia e Espírito Santo de discussão sobre o Marco Regulatório da Cadeia Produtiva do Caranguejo-uçá, ICMBIo / Conservation International do Brasil, realizada em Canavieiras, BA, de 25 a 28 de outubro de 2016.
# Aplicativo para smartphone REMAR_Cidadão
# Relatório interno da Reunião de Lançamento do Aplicativo REMAR_Cidadão, da Rede de Monitoramento de Andadas Reprodutivas de Caranguejos – REMAR / UFSB – Edinburgh Napier University, realizada no Centro de Vivências do Centro Nacional de Pesquisa e Conservação da Biodiversidade Marinha do Nordeste – CEPENE/ICMBio, Caravelas/BA, no dia 16 de novembro de 2017.
# Ampla divulgação da REMAR e do aplicativo REMAR_Cidadão na mídia, conforme clipping abaixo:
 (i)                  WEBSITES DE UNIVERSIDADES 
 UFPA-Braganca
https://www.campusbraganca.ufpa.br/index.php/component/content/article?id=225
  UFPA
https://www.portal.ufpa.br/index.php/ultimas-noticias2/7781-aplicativo-para-smartphone-vai-auxiliar-o-monitoramento-das-andadas-de-caranguejos
  UEPB
http://security.ufpb.br/ceco/contents/noticias/rede-de-monitoramento-remar-cria-aplicativo-para-auxilio-na-protecao-de-caranguejos
  UFSB
http://www.ufsb.edu.br/2017/11/novo-aplicativo-de-smartphone-busca-o-uso-mais-sustentavel-de-caranguejos-do-manguezal/
  UFES
http://www.ufes.br/conteudo/aplicativo-vai-auxiliar-o-monitoramento-das-andadas-de-caranguejos
(ii)           ICMBio
http://www.icmbio.gov.br/portal/ultimas-noticias/20-geral/9287-aplicativo-para-celular-sera-usado-na-protecao-de-caranguejos
Ver anexo:  ICMBioemfoco446_SHORT
Ver anexo: ICMBio PA  
(iii)              TV
http://g1.globo.com/pb/paraiba/paraiba-comunidade/videos/v/aplicativo-remar-esta-monitorando-a-andada-dos-caranguejos-no-litoral-brasileiro/6330066/
http://g1.globo.com/bahia/batv/videos/v/pesquisadores-de-caravelas-monitoram-caranguejos-por-meio-de-um-aplicativo-de-celular/6305364/
http://g1.globo.com/bahia/bahia-meio-dia/videos/v/pesquisadores-de-caravelas-monitoram-caranguejos-por-meio-de-um-aplicativo-de-celular/6307228/
   RÁDIO 
CBN Vitoria   Radio interview with Luiz Fernando 19/11/2017  (no copy)
Eldordado FM  Radio interview with Karen and Anders in Texeiras de Freitas  (no copy)  21/11/2017
  Jornais, revistas, blogs e websites diversos
Ver anexo,  jornal_PB
 https://liberdadenews.com.br/tecnologia/21165-caravelas-aplicativo-sera-lancado-para-consumo-sustentavel-do-caranguejo-nos-manguezais-da-regiao
http://www.sulbahianews.com.br/aplicativo-criado-pela-ufsb-ajudara-na-preservacao-de-caranguejos-em-caravelas/
http://noticiaemdia.com.br/caravelas-aplicativo-sera-lancado-para-consumo-sustentavel-do-caranguejo-nos-manguezais-da-regiao/
http://www.gazetaonline.com.br/cbn_vitoria/reportagens/2017/11/novo-aplicativo-ajuda-a-proteger-caranguejos-no-periodo-de-andada-1014107927.html#
http://blogs.diariodonordeste.com.br/gestaoambiental/conservacao-da-biodiversidade/rede-de-monitoramento-cria-aplicativo-para-apoiar-conservacao-de-caranguejos/
https://www.tribunaonline.com.br/aplicativo-vai-monitorar-andadas-de-caranguejos/
http://revistaamazonia.com.br/aplicativo-sera-usado-na-protecao-de-caranguejos/
http://www.wikiparques.org/rede-de-monitoramento-cria-aplicativo-para-apoiar-conservacao-de-caranguejos/
Divulgação no exterior
  Marine Alliance for Science and Technology vidcast YouTube  7/11/2017
https://www.youtube.com/watch?time_continue=91&amp;v=qFGnPWHTjVo
  The NEN North Edinburgh News  
http://nen.press/2017/11/19/napier-app-aims-to-unravel-the-secrets-of-crab-mating/
  Edinburgh Napier University weblink
http://www.napier.ac.uk/research-and-innovation/impact-case-studies/research-crabs</t>
  </si>
  <si>
    <t>O único problema que a REMAR enfrentou até agora foi a dificuldade de se obter antecipadamente as tábuas de marés da Marinha do Brasil para articular as suas atividades, que são totalmente dependentes das marés. Atualmente, só temos acesso às tábuas pelo website da marinha, que normalmente é atualizado apenas em dezembro. Seria muito importante que o ICMBio conseguisse junto à Marinha acesso a estas tábuas com maior antecedência e que pudesse repassa-las para a REMAR.
De resto, não nos deparamos com “problemas”, mas sim “desafios”. Um desafio será manter a divulgação do aplicativo REMAR_Cidadão, especialmente quando estiver perto de começar as temporadas reprodutivas de caranguejos, para que ele seja intensamente utilizado pelos cidadãos, principalmente pelos extrativistas. 
Por sua vez, o mais importante desafio será fazer com que os resultados obtidos sejam efetivamente utilizados pelo ICMBio para aprimorar o estabelecimento dos defesos de caranguejos. É preciso criar no âmbito do ICMBio um mecanismo que possa incorporar o calendário de previsões de andadas que será divulgado anualmente pela REMAR, de modo a proibir a captura apenas nos períodos em que realmente os caranguejos estiverem se reproduzindo, com isso evitando conflitos com extrativistas e evitando desperdício de recursos públicos com operações de fiscalização.</t>
  </si>
  <si>
    <t xml:space="preserve"> Anders e Seu Chico</t>
  </si>
  <si>
    <t>As amostragens técnicas realizadas pelos pesquisadores estão programadas para serem encerradas em 2019. Talvez apenas em poucos sítios nos quais as informações não tenham sido suficientes, pretende-se estender o monitoramento técnico até 2020. No entanto, o monitoramento participativo através do aplicativo REMAR_Cidadão irá continuar, sem previsão de término, como uma forma de monitoria do calendário de previsões de andadas de caranguejo-uçá e para coletar mais dados sobre andadas de guaiamum, que ainda são insuficientes para melhor orientar defesos e fiscalizações desta espécie . Já em 2019, espera-se subsidiar o ICMBio com o primeiro calendário de previsões de andadas de caranguejo-uçá para que seja articulado o mecanismo de divulgação de defesos.</t>
  </si>
  <si>
    <t>SUGESTÃO: CEPENE - (Carol Alvite contactará); Norte: Sr. João Lima (Comunitário da RESEX Mocajuim-São João da Ponte)(Célia passará o contato)</t>
  </si>
  <si>
    <t>Mário Soares (NEMA/UERJ) (Flávio Lontro cotactará); Rose Dantas (NAVIMA/RN) - Edinburgh Napier University
Universidade Estadual do Amapá – UEAP
Reserva Extrativista Marinha de Soure / ICMBio
Universidade Federal do Pará – UFPA
Universidade Estadual da Paraíba – UEPB
Universidade Federal de Sergipe - UFS
Universidade Federal do Sul da Bahia – UFSB
Universidade Federal do Espírito Santo – UFES
Universidade Federal do Paraná – UFPR
Universidade Federal de Santa Catarina – UFSC. Nidia Fabré (UFAL).</t>
  </si>
  <si>
    <r>
      <rPr>
        <b/>
        <sz val="11"/>
        <color theme="1"/>
        <rFont val="Calibri"/>
      </rPr>
      <t>(Tommaso)</t>
    </r>
    <r>
      <rPr>
        <sz val="11"/>
        <color theme="1"/>
        <rFont val="Calibri"/>
      </rPr>
      <t xml:space="preserve"> Nenhum andamento concreto; </t>
    </r>
    <r>
      <rPr>
        <b/>
        <sz val="11"/>
        <color theme="1"/>
        <rFont val="Calibri"/>
      </rPr>
      <t>Iberê:</t>
    </r>
    <r>
      <rPr>
        <sz val="11"/>
        <color theme="1"/>
        <rFont val="Calibri"/>
      </rPr>
      <t xml:space="preserve"> Realizou várias reuniões com a petrobras, tentou junto a sociedade civil organizada mas não conseguiram avanço, propostas ainda estão em andamento (atratores de pesca próximos a áreas de exclusão); </t>
    </r>
  </si>
  <si>
    <t>A ação é relevante mas necessita-se a contratação de uma consultoria especifica para realizar a ação. Levantamento e sistematização dos estudos.</t>
  </si>
  <si>
    <t>Tommaso</t>
  </si>
  <si>
    <r>
      <rPr>
        <b/>
        <sz val="11"/>
        <color theme="1"/>
        <rFont val="Calibri"/>
      </rPr>
      <t>Flávio Lontro</t>
    </r>
    <r>
      <rPr>
        <sz val="11"/>
        <color theme="1"/>
        <rFont val="Calibri"/>
      </rPr>
      <t xml:space="preserve">: necessidade de haver participação das comunidades no processo de definição das áreas de exclusão. </t>
    </r>
    <r>
      <rPr>
        <b/>
        <sz val="11"/>
        <color theme="1"/>
        <rFont val="Calibri"/>
      </rPr>
      <t>Fábio</t>
    </r>
    <r>
      <rPr>
        <sz val="11"/>
        <color theme="1"/>
        <rFont val="Calibri"/>
      </rPr>
      <t xml:space="preserve">: A ação é uma primeira etapa fundamental para a realização dos acordos de pesca. </t>
    </r>
    <r>
      <rPr>
        <b/>
        <sz val="11"/>
        <color theme="1"/>
        <rFont val="Calibri"/>
      </rPr>
      <t>Tomasso:</t>
    </r>
    <r>
      <rPr>
        <sz val="11"/>
        <color theme="1"/>
        <rFont val="Calibri"/>
      </rPr>
      <t xml:space="preserve"> Ação muito relevante, mas não existem recursos disponíveis para realizar a ação; Através do ICMBio avaliar a possibilidade de recursos para a criação de áreas de exclusão de pesca. Necessidade de que seja criada uma ponte de comunicação entre a ação e as UC's afins para fortalecer a articulação para demandar recursos junto ao ICMBio.</t>
    </r>
  </si>
  <si>
    <t xml:space="preserve">CNPT avaliar a possibilidade de contratação de consultoria para a sistematização das bibliografias relacionadas as ações do PAN e montagem de banco de dados Nacional. Verificar a interface com a rede de conhecimentos da sociobiodiversidade. </t>
  </si>
  <si>
    <t xml:space="preserve"> Gabrielle e Carol (CNPT) e Flávio Lontro (CONFREM)</t>
  </si>
  <si>
    <t>(CEPENE - Carol articulará o contato); Gustavo Almada (IBAMA/ES); Iberê Sassi (Instituto Goiamum) ; Fabio Sousa (Sucuriju-AP)</t>
  </si>
  <si>
    <t>Fazer o recorte de quais espécies são pertinentes para a ação (berbigão, caranguejo-uçá, ostra, camarões)</t>
  </si>
  <si>
    <t>Ação 3.9 - Excluida na Monitoria Anual 2</t>
  </si>
  <si>
    <t>Ação 3.10 - Excluida na Monitoria Anual 2</t>
  </si>
  <si>
    <t>Não se aplica.</t>
  </si>
  <si>
    <t>O MMA vem trabalhando no levantamento de subsídios para revisão do Programa PREPS, assim como de seu software, de mesmo nome, para o qual estamos trabalhando para buscar alternativas técnicas de substituição.</t>
  </si>
  <si>
    <t>Sem produtos no momento.</t>
  </si>
  <si>
    <t>Falta de objetividade da ação dificulta até mesmo o entendimento do que se espera. Recomendo revisão do texto.
Além disso, a coordenação do Comitê Gestor do PREPS não tem realizado reuniões regulares, o que prejudica o processo.</t>
  </si>
  <si>
    <t>Henrique Anatole Cardoso Ramos</t>
  </si>
  <si>
    <t>Ação em andamento, sem prazos definidos.</t>
  </si>
  <si>
    <t>Ação em andamento, porém o grupo considerou pouca objetividade e baixa relevância aos objetivos do PAN</t>
  </si>
  <si>
    <r>
      <rPr>
        <sz val="11"/>
        <color theme="1"/>
        <rFont val="Calibri"/>
      </rPr>
      <t xml:space="preserve">
</t>
    </r>
    <r>
      <rPr>
        <b/>
        <sz val="11"/>
        <color theme="1"/>
        <rFont val="Calibri"/>
      </rPr>
      <t>Ação 3.12 excluída na Monitoria 2</t>
    </r>
  </si>
  <si>
    <t>Esta ação provoquei varias vezes, não ao SISNAMA, mas sim o ICMBIO em Parnaíba, sem sucesso, mais recentemente está tendo fiscalizações, mas também pelo pouco recurso que ICMBio tem pouco recurso para essas fiscalizações</t>
  </si>
  <si>
    <t>Seu Chico</t>
  </si>
  <si>
    <r>
      <rPr>
        <sz val="11"/>
        <color theme="1"/>
        <rFont val="Calibri"/>
      </rPr>
      <t xml:space="preserve">Para ação será direcionado um esforço para oficiar os órgãos do SISNAMA, por meio do ICMBio e IBAMA;                                                          Buscar o diagnóstico das embarcações que vem do sul fazendo arrasto na baía de Ilha Grande (MPF Rio de Janeiro) - Telmo ajudará nessa articulação. </t>
    </r>
    <r>
      <rPr>
        <b/>
        <sz val="11"/>
        <color theme="1"/>
        <rFont val="Calibri"/>
      </rPr>
      <t>Iberê:</t>
    </r>
    <r>
      <rPr>
        <sz val="11"/>
        <color theme="1"/>
        <rFont val="Calibri"/>
      </rPr>
      <t xml:space="preserve"> No estados recomenda-se buscar essa articulação nos conselhos de meio ambiente (estaduais e municipais);</t>
    </r>
  </si>
  <si>
    <t xml:space="preserve"> Carol Alvite (CNPT), Gustavo Almada (IBAMA/ES)</t>
  </si>
  <si>
    <t>Apoio dos articuladores do GAT para a comunicação estadual. Ségio (SEMA/MA)</t>
  </si>
  <si>
    <t>Abrangêcia Nacional</t>
  </si>
  <si>
    <t>Nidia Fabré (UFAL), Tomasso (UFPA), Monica Tognelli (UFES)</t>
  </si>
  <si>
    <r>
      <rPr>
        <b/>
        <sz val="11"/>
        <color rgb="FF000000"/>
        <rFont val="Arial"/>
      </rPr>
      <t xml:space="preserve">Nidia: </t>
    </r>
    <r>
      <rPr>
        <sz val="11"/>
        <color rgb="FF000000"/>
        <rFont val="Arial"/>
      </rPr>
      <t xml:space="preserve">No Nordeste no Estado de Alagoas, e dentro da APA Costa dos Corais nos estuários Santo Antonio, Manguaba </t>
    </r>
    <r>
      <rPr>
        <b/>
        <sz val="11"/>
        <color rgb="FF000000"/>
        <rFont val="Arial"/>
      </rPr>
      <t xml:space="preserve">Mônica: </t>
    </r>
    <r>
      <rPr>
        <sz val="11"/>
        <color rgb="FF000000"/>
        <rFont val="Arial"/>
      </rPr>
      <t>Norte do ES</t>
    </r>
  </si>
  <si>
    <r>
      <rPr>
        <sz val="11"/>
        <color theme="1"/>
        <rFont val="Calibri"/>
      </rPr>
      <t xml:space="preserve">Iniciando estudos sobre as populações de mero com os recursos do Projeto Meros do Brasil </t>
    </r>
    <r>
      <rPr>
        <b/>
        <sz val="11"/>
        <color theme="1"/>
        <rFont val="Calibri"/>
      </rPr>
      <t xml:space="preserve">Nidia: </t>
    </r>
    <r>
      <rPr>
        <sz val="11"/>
        <color theme="1"/>
        <rFont val="Calibri"/>
      </rPr>
      <t xml:space="preserve">Andamento esta conforme planejado, primeiro ano de coleta finalizando neste mês de julho de 2018, e planejamos continuar com monitoramento trimestral na APA costa dos Corais no âmbito do PELD APA CC conduzido na UFAL . mapeamento de habitat costeiros e de territórios em andamento, previsão de resultados parciais no meio de 2019. </t>
    </r>
    <r>
      <rPr>
        <b/>
        <sz val="11"/>
        <color theme="1"/>
        <rFont val="Calibri"/>
      </rPr>
      <t xml:space="preserve">Mônica:  </t>
    </r>
    <r>
      <rPr>
        <sz val="11"/>
        <color theme="1"/>
        <rFont val="Calibri"/>
      </rPr>
      <t xml:space="preserve">Estudos sistemáticos e dados de fecundidade do carangueijo-ucá no norte do ES. Contribuição para definição da época da andada. Mapeamento do habitat da espécie. </t>
    </r>
    <r>
      <rPr>
        <b/>
        <sz val="11"/>
        <color theme="1"/>
        <rFont val="Calibri"/>
      </rPr>
      <t>Salustiano</t>
    </r>
    <r>
      <rPr>
        <sz val="11"/>
        <color theme="1"/>
        <rFont val="Calibri"/>
      </rPr>
      <t xml:space="preserve">: Contactar Luís Maurício (IEPA) sobre os estudos de </t>
    </r>
    <r>
      <rPr>
        <i/>
        <sz val="11"/>
        <color theme="1"/>
        <rFont val="Calibri"/>
      </rPr>
      <t>Macrobrachios</t>
    </r>
    <r>
      <rPr>
        <sz val="11"/>
        <color theme="1"/>
        <rFont val="Calibri"/>
      </rPr>
      <t xml:space="preserve">; </t>
    </r>
    <r>
      <rPr>
        <b/>
        <sz val="11"/>
        <color theme="1"/>
        <rFont val="Calibri"/>
      </rPr>
      <t>Flávio Lontro</t>
    </r>
    <r>
      <rPr>
        <sz val="11"/>
        <color theme="1"/>
        <rFont val="Calibri"/>
      </rPr>
      <t>: Buscar articulação com o levantamento de dados feito pelo Programa de monitoramento da atividade pesqueira - PMAP - (pré sal) FIPERJ (Rio) e Instituto de Pesca (SP), UNIVALI (SC), FURG (RS).</t>
    </r>
  </si>
  <si>
    <r>
      <rPr>
        <b/>
        <sz val="11"/>
        <color theme="1"/>
        <rFont val="Calibri"/>
      </rPr>
      <t xml:space="preserve">Nidia: </t>
    </r>
    <r>
      <rPr>
        <sz val="11"/>
        <color theme="1"/>
        <rFont val="Calibri"/>
      </rPr>
      <t>Coletas sistematizadas e padronizadas</t>
    </r>
  </si>
  <si>
    <t>Tomasso, Nidia Fabré e Mônica</t>
  </si>
  <si>
    <r>
      <rPr>
        <b/>
        <sz val="11"/>
        <color theme="1"/>
        <rFont val="Calibri"/>
      </rPr>
      <t xml:space="preserve">Nidia: </t>
    </r>
    <r>
      <rPr>
        <sz val="11"/>
        <color theme="1"/>
        <rFont val="Calibri"/>
      </rPr>
      <t xml:space="preserve">Coletas sistemáticas de espécies estuarino dependentes de importância comercial em habitat de criação. Foco em espécies de importância sócio economica, como tainhas (Mugilidae) e camurim/robalo (Centropomus undecimalis) estimativas de parâmetros populacionais e avaliação de estoques. Definição do papel do manguezal e habitat associados como áreas de berçário em três estuários do Estado de Alagoas, sendo dois dentro da APA Costa dos Corais. No âmbito do projeto PELD APA CC - AL, participo de atividades de mapeamento dos sistemas sócio ecológicos e monitoramento participativo da pesca.  Temos como meta mais 2 anos de monitoramento trimestral </t>
    </r>
  </si>
  <si>
    <t>2o Semestre - 2019</t>
  </si>
  <si>
    <t>Buscar articulação com os centros de pesquisa do ICMBio; Rose Danta (RN);</t>
  </si>
  <si>
    <r>
      <rPr>
        <b/>
        <sz val="11"/>
        <color theme="1"/>
        <rFont val="Calibri"/>
      </rPr>
      <t>(Tommaso)</t>
    </r>
    <r>
      <rPr>
        <sz val="11"/>
        <color theme="1"/>
        <rFont val="Calibri"/>
      </rPr>
      <t xml:space="preserve"> Estudos conduzidos na costa baiana no âmbito de projetos acadêmicos de extensão</t>
    </r>
  </si>
  <si>
    <t>Ação 3.16. Realizar diagnóstico e mapeamento das áreas de conflitos, existentes e potenciais, entre aquicultura e pesca artesanal e propor ações mitigadoras, criar e fortalecer espaços de negociação para mitigar os conflitos na pesca nas áreas estratégicas do PAN</t>
  </si>
  <si>
    <t>Diagnóstico, Mapa e proposta de ações mitigadoras. Fóruns de negociação criados; Acordos de pesca estabelecidos</t>
  </si>
  <si>
    <t xml:space="preserve">Flavio Lontro (ACAPESCA), João Batista (Tatajuba -Tita (MPP-CE), Lourdes Souza (Colônia de Pescadores Z4 São Caetano) </t>
  </si>
  <si>
    <t>Amarildo Alves (Guaraqueçaba), Francisco Rodrigues (delta Parnaiba) Gustavo Almada (IBAMA-ES), Ulisses Scofield (CEPENE), Gustavo Estrada (UERJ), Helia (Univali), Francisco Chagas (Associação dos Produtores Rurais de Água Doce do MA), Rose Dantas (NAVIMA), Ivan (MPA), AUREM, Antônio (MMA), Sindicatos de Pesca, CAPAM, Célia (CONFREM), Luis Mauricio (Abdon-IEPA), Secretarias de Pesca Municipais, Secretarias de Meio Ambiente, Edna Maria (Associação de Meio Ambiente do Paço de Lumiar/MA)</t>
  </si>
  <si>
    <t>Esta ação fiz varias reuniões com abrangência em dois municipios e não funcionou o sisteminha da EMBRAPA por falta de apoio dos governo municipal de Agua do Doce e Araioses</t>
  </si>
  <si>
    <r>
      <rPr>
        <b/>
        <sz val="11"/>
        <color theme="1"/>
        <rFont val="Calibri"/>
      </rPr>
      <t>Flávio</t>
    </r>
    <r>
      <rPr>
        <sz val="11"/>
        <color theme="1"/>
        <rFont val="Calibri"/>
      </rPr>
      <t xml:space="preserve">: Afirmou que tem informações pertinentes, mas falta sistematizar as informações existentes. </t>
    </r>
    <r>
      <rPr>
        <b/>
        <sz val="11"/>
        <color theme="1"/>
        <rFont val="Calibri"/>
      </rPr>
      <t>Ségio</t>
    </r>
    <r>
      <rPr>
        <sz val="11"/>
        <color theme="1"/>
        <rFont val="Calibri"/>
      </rPr>
      <t xml:space="preserve">: Articular com o Programa da Nova Cartografia Social da Amazônia (UEMA); Contactar o Prof. Rafael Lobato (Eng. de pesca - UEMA) </t>
    </r>
    <r>
      <rPr>
        <b/>
        <sz val="11"/>
        <color theme="1"/>
        <rFont val="Calibri"/>
      </rPr>
      <t>Samuel</t>
    </r>
    <r>
      <rPr>
        <sz val="11"/>
        <color theme="1"/>
        <rFont val="Calibri"/>
      </rPr>
      <t>: Sugestão de articulação com a Rede de Justiça nos Trilhos (JNT) e com o GEDMMA (UFMA), e também junto ao Laboratório de Geoprocessamento do Dep. de Geografia da UFC;</t>
    </r>
  </si>
  <si>
    <t>Sérgio (SEMA/MA) - Maranhão</t>
  </si>
  <si>
    <t>Samuel Gomes (Bolsista GEFMar/CNPT)</t>
  </si>
  <si>
    <t>Ação 3.17 - Excluida na Monitoria Anual 2</t>
  </si>
  <si>
    <r>
      <rPr>
        <b/>
        <sz val="11"/>
        <color theme="1"/>
        <rFont val="Calibri"/>
      </rPr>
      <t xml:space="preserve">(Mauricio Abdon) </t>
    </r>
    <r>
      <rPr>
        <sz val="11"/>
        <color theme="1"/>
        <rFont val="Calibri"/>
      </rPr>
      <t xml:space="preserve">tentando implementar um GT de pesca e um dos principais objetivos e tentar resgatar a estatística pesqueira no Amapá </t>
    </r>
    <r>
      <rPr>
        <b/>
        <sz val="11"/>
        <color theme="1"/>
        <rFont val="Calibri"/>
      </rPr>
      <t xml:space="preserve">( Tommaso) </t>
    </r>
    <r>
      <rPr>
        <sz val="11"/>
        <color theme="1"/>
        <rFont val="Calibri"/>
      </rPr>
      <t xml:space="preserve">Sem andamento no Pará, Ceará e Bahia; </t>
    </r>
    <r>
      <rPr>
        <b/>
        <sz val="11"/>
        <color theme="1"/>
        <rFont val="Calibri"/>
      </rPr>
      <t>Fabiano (CEPENE)</t>
    </r>
    <r>
      <rPr>
        <sz val="11"/>
        <color theme="1"/>
        <rFont val="Calibri"/>
      </rPr>
      <t xml:space="preserve">: Já se fez o projeto do CENSO da atividade pesqueira na APA Costa dos Corais, que servirá como base para o plano de monitoramento pesqueiro da UC. Foi contratada uma empresa pelo GEFMar que vai contratar 30 coletores comunitários para fazer o censo estrutural da pesca. </t>
    </r>
  </si>
  <si>
    <r>
      <rPr>
        <b/>
        <sz val="11"/>
        <color theme="1"/>
        <rFont val="Calibri"/>
      </rPr>
      <t>(Tomasso)</t>
    </r>
    <r>
      <rPr>
        <sz val="11"/>
        <color theme="1"/>
        <rFont val="Calibri"/>
      </rPr>
      <t xml:space="preserve"> Dependendência de recursos estaduais e federais</t>
    </r>
  </si>
  <si>
    <t>Mauricio Abdon e Tomasso</t>
  </si>
  <si>
    <r>
      <rPr>
        <b/>
        <sz val="11"/>
        <color theme="1"/>
        <rFont val="Calibri"/>
      </rPr>
      <t>Gustavo Almada:</t>
    </r>
    <r>
      <rPr>
        <sz val="11"/>
        <color theme="1"/>
        <rFont val="Calibri"/>
      </rPr>
      <t xml:space="preserve"> Contactar a CGMAC para ver o que está sendo feito como condicionantes de licenças. </t>
    </r>
  </si>
  <si>
    <t xml:space="preserve">Ação 3.18. Elaborar e implementar programas de monitoramento participativo da produção pesqueira (estatística pesqueira) nas áreas estratégicas do PAN.             </t>
  </si>
  <si>
    <r>
      <rPr>
        <b/>
        <sz val="11"/>
        <color theme="1"/>
        <rFont val="Calibri"/>
      </rPr>
      <t>Norte:</t>
    </r>
    <r>
      <rPr>
        <sz val="11"/>
        <color theme="1"/>
        <rFont val="Calibri"/>
      </rPr>
      <t xml:space="preserve"> Luis Mauricio Abdon-IEPA,                                               </t>
    </r>
    <r>
      <rPr>
        <b/>
        <sz val="11"/>
        <color theme="1"/>
        <rFont val="Calibri"/>
      </rPr>
      <t>Nordeste</t>
    </r>
    <r>
      <rPr>
        <sz val="11"/>
        <color theme="1"/>
        <rFont val="Calibri"/>
      </rPr>
      <t xml:space="preserve">: Fabiano (CEPENE);      </t>
    </r>
    <r>
      <rPr>
        <b/>
        <sz val="11"/>
        <color theme="1"/>
        <rFont val="Calibri"/>
      </rPr>
      <t>Sul:</t>
    </r>
    <r>
      <rPr>
        <sz val="11"/>
        <color theme="1"/>
        <rFont val="Calibri"/>
      </rPr>
      <t xml:space="preserve"> Instituto de Pesca (SP) - Carol Alvite contactará;              </t>
    </r>
  </si>
  <si>
    <t>Bruno (APA Cairuçú) fará o contato com a FIPERJ Costa Verde</t>
  </si>
  <si>
    <t>Ação agrupada a ação 5.2 na Monitoria Anual 2</t>
  </si>
  <si>
    <t>A ação não está sendo implementada e não foi feita nenhuma tentativa/negociação para implementa-la (ver problemas abaixo)</t>
  </si>
  <si>
    <t>Durante a consultoria foi gerado um produto ligado a esta ação</t>
  </si>
  <si>
    <t xml:space="preserve">Esta ação estava contemplada nos produtos de uma consultoria que prestei referente ao edital Nº 004/2014 DE 29/09/2014 do Projeto Manguezais do Brasil. No entanto, tive que deixar a consultoria por ter tomado posse na Universidade Federal do Sul da Bahia. Na mesma ocasião me coloquei  a disposição para orientar um consultor substituto para implementar esta ação, mas o Projeto Manguezais do Brasil optou por divulgar um edital inteiramente novo que não contemplava o RAP. </t>
  </si>
  <si>
    <t>Anders Schmidt</t>
  </si>
  <si>
    <t>A única perspectiva de retomada desta ação consiste na retomada do MoMa pelo ICMBio, na sua formatação original. Caso contrário, sugiro que esta ação em particular seja removida do PAN ou que pelo menos desvinculem meu nome desta ação.</t>
  </si>
  <si>
    <t xml:space="preserve">Retirar Anders </t>
  </si>
  <si>
    <t>A Base Avançada do CEPENE em Caravelas foi um parceiro nas ações preliminares de minha consultoria, porém como esta não teve continuidade, a parceria deixou de ocorrer.</t>
  </si>
  <si>
    <r>
      <rPr>
        <b/>
        <sz val="11"/>
        <color theme="1"/>
        <rFont val="Calibri"/>
      </rPr>
      <t>Flávio Lontro:</t>
    </r>
    <r>
      <rPr>
        <sz val="11"/>
        <color theme="1"/>
        <rFont val="Calibri"/>
      </rPr>
      <t xml:space="preserve"> Foi realizado o levantamento/pesquisas a ceerca do repovoamento na APA Guapimirim, avaliar a possibilidade de aplicação desta experiência em outras iniciativas de monitoramento. </t>
    </r>
    <r>
      <rPr>
        <b/>
        <sz val="11"/>
        <color theme="1"/>
        <rFont val="Calibri"/>
      </rPr>
      <t>Marcos Fernandes(UFPA):</t>
    </r>
    <r>
      <rPr>
        <sz val="11"/>
        <color theme="1"/>
        <rFont val="Calibri"/>
      </rPr>
      <t xml:space="preserve"> Orientou um TCC que trata do recrutamento do canranguejo Uçá em áreas de manguezais recuperadas na península de Ajuruteua, município de Bragança, final do rio Caeté (Tommaso conseguirá o TCC --&gt; O TCC está disponível no site da ufpa.br/lama). </t>
    </r>
  </si>
  <si>
    <r>
      <rPr>
        <b/>
        <sz val="11"/>
        <color theme="1"/>
        <rFont val="Calibri"/>
      </rPr>
      <t>Salustiano:</t>
    </r>
    <r>
      <rPr>
        <sz val="11"/>
        <color theme="1"/>
        <rFont val="Calibri"/>
      </rPr>
      <t xml:space="preserve"> Consutar Fábio Sousa sobre o monitoramento na comunidade Sucuriju; </t>
    </r>
    <r>
      <rPr>
        <b/>
        <sz val="11"/>
        <color theme="1"/>
        <rFont val="Calibri"/>
      </rPr>
      <t>Bruno:</t>
    </r>
    <r>
      <rPr>
        <sz val="11"/>
        <color theme="1"/>
        <rFont val="Calibri"/>
      </rPr>
      <t xml:space="preserve"> Consutar UFPR sobre os estudos de recrutamento associado ao projeto de repovoamento do caranguejo Uçá. </t>
    </r>
    <r>
      <rPr>
        <b/>
        <sz val="11"/>
        <color theme="1"/>
        <rFont val="Calibri"/>
      </rPr>
      <t>Fábio:</t>
    </r>
    <r>
      <rPr>
        <sz val="11"/>
        <color theme="1"/>
        <rFont val="Calibri"/>
      </rPr>
      <t xml:space="preserve"> Estão se preparando para realizar, junto a SEMA, novos estudos de recrutamento do caranguejo Uçá, tendo em vista que os estudos anteriores são muito antigos.</t>
    </r>
  </si>
  <si>
    <t xml:space="preserve"> - Plenária indicará articuladores - Nordeste:   Sudeste-Sul:                           Norte: Fábio Sousa (Sucuriju)</t>
  </si>
  <si>
    <t>Flávio Lontro; Rose Dantas (RN);</t>
  </si>
  <si>
    <r>
      <rPr>
        <sz val="11"/>
        <color theme="1"/>
        <rFont val="Calibri"/>
      </rPr>
      <t xml:space="preserve">Ação 4.1. Levantar normatização existente referente a portos, marinas e estruturas de apoio náutico (flutuantes, rampas, trapiches, postos de combustíveis, entre outros) e elaborar proposta de aprimoramento em relação ao impacto das espécies exóticas sobre os manguezais e espécies alvo do PAN.
</t>
    </r>
    <r>
      <rPr>
        <b/>
        <sz val="11"/>
        <color theme="1"/>
        <rFont val="Calibri"/>
      </rPr>
      <t>Ação excluída na Monitoria 2</t>
    </r>
  </si>
  <si>
    <r>
      <rPr>
        <sz val="11"/>
        <color theme="1"/>
        <rFont val="Calibri"/>
      </rPr>
      <t xml:space="preserve">Ação 4.2. Realizar mapeamento participativo de vetores, potenciais focos e impactos de poluição nas áreas estratégicas do PAN Manguezal.
</t>
    </r>
    <r>
      <rPr>
        <b/>
        <sz val="11"/>
        <color theme="1"/>
        <rFont val="Calibri"/>
      </rPr>
      <t>Ação excluída na Monitoria 2</t>
    </r>
  </si>
  <si>
    <r>
      <rPr>
        <sz val="11"/>
        <color theme="1"/>
        <rFont val="Calibri"/>
      </rPr>
      <t xml:space="preserve">Ação 4.3. Levantar informações sobre os impactos decorrentes da poluição e de possíveis danos ambientais nos empreendimentos na Baía de Sepetiba.
</t>
    </r>
    <r>
      <rPr>
        <b/>
        <sz val="11"/>
        <color theme="1"/>
        <rFont val="Calibri"/>
      </rPr>
      <t xml:space="preserve">
Ação excluída na Monitoria 2</t>
    </r>
  </si>
  <si>
    <r>
      <rPr>
        <sz val="11"/>
        <color theme="1"/>
        <rFont val="Calibri"/>
      </rPr>
      <t xml:space="preserve">Ação 4.4. Elaborar proposta para aprimorar a normatização e fiscalização da emissão de efluentes contaminantes e protocolá-la nos órgãos competentes.
</t>
    </r>
    <r>
      <rPr>
        <b/>
        <sz val="11"/>
        <color theme="1"/>
        <rFont val="Calibri"/>
      </rPr>
      <t xml:space="preserve">
Ação excluída na Monitoria 2</t>
    </r>
  </si>
  <si>
    <t xml:space="preserve"> Luciane Coelho(IBAMA (Setor de licenciamento de petróleo), Bruno Stefanis (Biota)</t>
  </si>
  <si>
    <t>Ação 4.7. Levantamento de pesquisa realizadas voltadas à redução do uso de agrotóxicos em atividades agrícolas, em especial à  rizicultura, nas bacias hidrográficas associadas às áreas estratégicas do PAN.</t>
  </si>
  <si>
    <t>Francinalda (Comissão Ilha ativa), Chico do Delta e Hélia Faria (UNIVALI)</t>
  </si>
  <si>
    <t xml:space="preserve">Interação com ações de manejo de recursos hidricos do Manguezais do Brasil na Paraíba, Maranhão, Piauí, Delta do Parnaíba e Ceará </t>
  </si>
  <si>
    <t>Levantamento de pesquisa realizadas voltadas à redução do uso de agrotóxicos em atividades agrícolas, em especial à  rizicultura e cultivo de cana, nas bacias hidrográficas associadas às áreas estratégicas do PAN.</t>
  </si>
  <si>
    <t>Incluir Waldemar Lacerda - Porto de Pedras / AL</t>
  </si>
  <si>
    <t>Tommaso, Profº Drude Lacerda (UFCE) *Tommaso fará o contato</t>
  </si>
  <si>
    <t>Abrangência Norte e Nordeste</t>
  </si>
  <si>
    <t>Recebe a ação 7.6</t>
  </si>
  <si>
    <t>Ação agrupada a ação 2.10 na Monitoria Anual 2</t>
  </si>
  <si>
    <t>Não houve implementação.</t>
  </si>
  <si>
    <t>Prof° Mario Soares (UERJ),  Rose Dantas e Edmilson Pinheiro</t>
  </si>
  <si>
    <t>Ação 4.10. Criar fórum(s) permanente(s) de diálogo e interlocução entre órgãos licenciadores, ministério público, sociedade civil para a gestão, acompanhamento e publicização dos processos de licenciamento ambiental que afetem áreas de manguezal e espécies alvo do PAN Manguezal</t>
  </si>
  <si>
    <t>Atas de reuniões com MPF e MPEs; Ofícios do MPF e MPEs confirmando o recebimento dos documentos do PAN. Relatório de jornada de articulações institucionais. Proposta elaborada e protocolada nos órgãos competentes. termo de cooperação técnica</t>
  </si>
  <si>
    <t>Rose Dantas (NAVIMA), Grayton, Nágela SEMA/MA, João Pena (RECID), Francisco da Rocha Guimarães Neto (CONFREM SUL SUDESTE) e Gabrielle Soeiro (CNPT/ICMBio)</t>
  </si>
  <si>
    <t>MPF, Bruno Stéfanis (Instituto Biota), Francisco Rodrigues (APA Parnaiba), Antonio Silva, willian (ICMBio), Salustiano (IEPA), licenciamento IBAMA, INEA, IBAMA-RJ, DNPM,  IBAMA</t>
  </si>
  <si>
    <t>Projeto TerraMar na costa dos corais e APs em Ilheus/BA. Encontro Estadual do Comite da Bacia (13 e 14 de novembro) convite a órgãos estaduais de licenciamento</t>
  </si>
  <si>
    <t xml:space="preserve">Waldemar Lacerda </t>
  </si>
  <si>
    <t>Fabiana Cava - Instituto TerraMar. Waldemar fará o contato Incluir Ibere Sassi - atuação conselho regional meio ambiente</t>
  </si>
  <si>
    <t xml:space="preserve">Ação 4.12. Compilar estudos existentes e incentivar a realização de estudos sobre os efeitos ocasionados no manguezal e estuários pela: a) utilização de comportas nos rios e lagoas, propondo normativas; b) drenagem e retificação de rios; c) assoreamento pela retirada de mata ciliar e mata de encosta. E difundir o resultado. </t>
  </si>
  <si>
    <t>Salustiano (IEPA)</t>
  </si>
  <si>
    <t>Kelly (ICMBio), Francisco (CONFREM Sul Sudeste), Flavio, Eliel Souza (APA CIP), Monica Tognelli (UFES),  Francisco Rodrigues (APA Delta do Parnaíba) e Fabio Vieira (Sucuriju)</t>
  </si>
  <si>
    <r>
      <rPr>
        <b/>
        <sz val="11"/>
        <color theme="1"/>
        <rFont val="Calibri"/>
      </rPr>
      <t>(Telmo)</t>
    </r>
    <r>
      <rPr>
        <sz val="11"/>
        <color theme="1"/>
        <rFont val="Calibri"/>
      </rPr>
      <t xml:space="preserve"> SEA/RJ fazendo orçamento para contratação de modelagem de impacto de rompimento da barragem do rio Juturnaiba na bacia do São João</t>
    </r>
  </si>
  <si>
    <t>Contactar Monica para averiguar andamento da ação em Aracruz na foz do rio Gimuhuna em virtude do canal Caboclo Bernardo</t>
  </si>
  <si>
    <t>Ação 4.12. Compilar estudos existentes e incentivar a realização de estudos sobre os efeitos ocasionados no manguezal e estuários pela: a) barragens com ou sem comportas, propondo normativas; b) drenagem e retificação de cursos d'agua rios; c) assoreamento.</t>
  </si>
  <si>
    <t>Inserir Yara Novelli - experiência em BH em São Paulo e Bahia</t>
  </si>
  <si>
    <r>
      <rPr>
        <sz val="11"/>
        <color theme="1"/>
        <rFont val="Calibri"/>
      </rPr>
      <t xml:space="preserve">Ação 4.13. Criar e divulgar sistemas de monitoramento de qualidade e vazão de sistemas estuarinos e adjacências, nas áreas estratégicas do PAN.
</t>
    </r>
    <r>
      <rPr>
        <b/>
        <sz val="11"/>
        <color theme="1"/>
        <rFont val="Calibri"/>
      </rPr>
      <t>Ação excluída na Monitoria 2</t>
    </r>
  </si>
  <si>
    <t>Ação agrupada a ação 4.17 na Monitorial Anual 2</t>
  </si>
  <si>
    <t>Marcos (fundação vovo do mangue), Bruno Stefanis (Biota), Flavio Lontro (ACAPESCA) e Iberê Sassi</t>
  </si>
  <si>
    <r>
      <rPr>
        <sz val="11"/>
        <color theme="1"/>
        <rFont val="Calibri"/>
      </rPr>
      <t xml:space="preserve">Estive na CODEVASF em Parnaíba/PI na EMBRAPA MEIO NORTE  e UFPI, e todos apoiaram o projeto para aproveitamento do subproduto do pescado, estou junto as associações para alocar recursos para desenvolver um projeto. </t>
    </r>
    <r>
      <rPr>
        <b/>
        <sz val="11"/>
        <color theme="1"/>
        <rFont val="Calibri"/>
      </rPr>
      <t>(Ibere)</t>
    </r>
    <r>
      <rPr>
        <sz val="11"/>
        <color theme="1"/>
        <rFont val="Calibri"/>
      </rPr>
      <t xml:space="preserve"> três centros de beneficianto de peixe, uma empresa particular de compostagem, iniciativa de beneficianto para artesanato em Piuna</t>
    </r>
  </si>
  <si>
    <t>Ação 4.17. Solicitar à Marinha, ANTAQ e a ANVISA a intensificação da fiscalização da água de lastro, bem como a revisão  da normatização da introdução de espécies exóticas por bioincrustação e atividades de aquicultura nos regramentos referentes à circulação de navios e plataformas.</t>
  </si>
  <si>
    <t>Propostas de aprimoramento da normatização. Documento de solicitação.  Atas de reuniões.</t>
  </si>
  <si>
    <t>Mariana de Sá Viana (Ibama/DLIC-RJ)</t>
  </si>
  <si>
    <t xml:space="preserve"> Beatriz Castelar (FIPERJ), Julieta Freschi (SEA/RJ) e Chico do Delta</t>
  </si>
  <si>
    <t>(Waldemar) Andamento em maceio, monitoramento do coral sol. Ação do grupo técnico da universidade Federal da Bahia e Sergipe para coleta de material para analise de água de lastro. Marcos Cutrim UFMA</t>
  </si>
  <si>
    <t>Ação 4.17. Solicitar à Marinha, ANTAQ e a ANVISA relatórios de gestão sobre a ações fiscalizatória da água de lastro e intensificação da fiscalização da água de lastro, nas áreas estratrégicas do PAN</t>
  </si>
  <si>
    <t>Marco Cutrim (UFMA) - Uirá Cavalcante (ANTAQ) uira@antaq.gov.br Gustavo Almada</t>
  </si>
  <si>
    <t>APA Costa dos Corais, MPF (Raquel) Beatriz Castelar (FIPERJ) e Chico do Delta</t>
  </si>
  <si>
    <r>
      <rPr>
        <sz val="11"/>
        <color theme="1"/>
        <rFont val="Calibri"/>
      </rPr>
      <t xml:space="preserve">Ação 4.18. Executar estudos de avaliação dos impactos ambientais das espécies exóticas que afetem o ecossistema manguezal e as espécies alvo mapeadas nas áreas estratégicas do PAN.
</t>
    </r>
    <r>
      <rPr>
        <b/>
        <sz val="11"/>
        <color theme="1"/>
        <rFont val="Calibri"/>
      </rPr>
      <t>Ação excluída na Monitoria 2</t>
    </r>
  </si>
  <si>
    <r>
      <rPr>
        <sz val="11"/>
        <color theme="1"/>
        <rFont val="Calibri"/>
      </rPr>
      <t xml:space="preserve">Tomasso: Dr Ryan Andrade elaborou, na tese de doutorado defendida neste ano, um capitulo sobre a plasticidade de nicho e posição trafica da espécie invasora Omobranchus punctatus. Andamento na Bahia: Camera técnica científica foi criada, MP/IBAMA/SEMA foram oficiados sobre licença de coleta e extração de espécie exótica  </t>
    </r>
    <r>
      <rPr>
        <b/>
        <sz val="11"/>
        <color theme="1"/>
        <rFont val="Calibri"/>
      </rPr>
      <t xml:space="preserve">(Seu Chico) </t>
    </r>
    <r>
      <rPr>
        <sz val="11"/>
        <color theme="1"/>
        <rFont val="Calibri"/>
      </rPr>
      <t xml:space="preserve">Esta ação está confirmada que o prof Cezar da Ufpi de Parnaíba aceitou o convite para ser colaborador. </t>
    </r>
    <r>
      <rPr>
        <b/>
        <sz val="11"/>
        <color theme="1"/>
        <rFont val="Calibri"/>
      </rPr>
      <t>(Telmo)</t>
    </r>
    <r>
      <rPr>
        <sz val="11"/>
        <color theme="1"/>
        <rFont val="Calibri"/>
      </rPr>
      <t xml:space="preserve"> Ação contemplada no projeto Pró Espécies, por meio de recurso do GEF Mar em parceria com WWF executado pelo MMA. Lista de espécies e programa de gestão de especies exóticas invasoras já elaborado no RS/PR/SC/SP/RJ</t>
    </r>
  </si>
  <si>
    <t>Tommaso e Seu Chico</t>
  </si>
  <si>
    <t>Ação 4.19. Elaborar e executar ações de controle, monitoramento e mitigação do impacto proveniente das espécies exóticas invasoras no ecossistema manguezal e as espécies alvo mapeadas nas áreas estratégicas do PAN.</t>
  </si>
  <si>
    <t>Marcia Chame (FioCruz/RJ) / Silvia Ziller (Instituto Horus/SC) - Telmo fará o contato</t>
  </si>
  <si>
    <t>(Tommaso) Andamento na Bahia: Camera técnica científica foi criada, MP/IBAMA/SEMA foram oficiados sobre licença de coleta e extração de espécie exótic</t>
  </si>
  <si>
    <r>
      <rPr>
        <strike/>
        <sz val="11"/>
        <color theme="1"/>
        <rFont val="Calibri"/>
      </rPr>
      <t xml:space="preserve">Envolver CGPEG/IBAMA - cunsultar Gustavo  da possibilidade, </t>
    </r>
    <r>
      <rPr>
        <sz val="11"/>
        <color theme="1"/>
        <rFont val="Calibri"/>
      </rPr>
      <t xml:space="preserve"> Não é de governancia do IBAMA</t>
    </r>
  </si>
  <si>
    <t>Identificar e complilar produtos  de grupos de trabalho sobre espécies exóticas que afetem o ecossistema manguezal e espécies alvo do PAN, garantindo a participação de diversos atores sociais.</t>
  </si>
  <si>
    <t>Proposta de criação do Grupo elaborada. Atas de reuniões. Documento de comprometimento institucional. Regimento interno do grupo de trabalho. Realização de eventos de troca de experiência. Lista de espécies invesoras, mapeamento de ocorrência das espécies, protocolo de monitoriamento e detecção prococe de espécies exótica</t>
  </si>
  <si>
    <t>Sugestão incluir Mario Soares (UERJ) e Targino (MMA) - Telmo fará o contato</t>
  </si>
  <si>
    <t>Incluir trabalho das universidades particulares</t>
  </si>
  <si>
    <t>Ugo Vercillo (MMA)</t>
  </si>
  <si>
    <t>Reuniões a nivel estadual - RS/SC/PR/SP/RJ</t>
  </si>
  <si>
    <r>
      <rPr>
        <b/>
        <sz val="11"/>
        <color theme="1"/>
        <rFont val="Calibri"/>
      </rPr>
      <t>(Rose)</t>
    </r>
    <r>
      <rPr>
        <sz val="11"/>
        <color theme="1"/>
        <rFont val="Calibri"/>
      </rPr>
      <t xml:space="preserve"> Prof° Graco, projeto de cultivo de ostra de base comunitária na comunidade do Mioto/RN</t>
    </r>
  </si>
  <si>
    <t>Yara buscar artilador na RESEX Mandira/SP</t>
  </si>
  <si>
    <t xml:space="preserve">Rose Dantas Monica Tognella (UFES) </t>
  </si>
  <si>
    <t xml:space="preserve">Ação 4.23. Elaborar Programa participativo de monitoramento da qualidade da água do ecossistema manguezal nas áreas estratégicas do PAN, e compilar estudos fisico-quimico-biológicos e socioeconômicos das áreas impactadas identificadas no mapeamento. </t>
  </si>
  <si>
    <t>Protocolo mínimo e metodologias estabelecidas e validadas. Diagnósticos fisico-quimico-biológicos e socioeconômicos elaborados</t>
  </si>
  <si>
    <t>Denis Domingues (Manguezais do Brasil), Tommaso Giarrizzo (UFPA), Pedro Ervilha (SEA -RJ), Bruno Stefanis (Biota), Marcus Fernandes (UFPA), Gustavo Estrada (UERJ) e Gabrielle Soeiro (CNPT)</t>
  </si>
  <si>
    <t>Fundação SOS Mata Atlântica. Fundação Toyota. Associação dos Barraqueiros da Sereia. Associação da Boca do Rio. SEMARH. Governo de Alagoas. MOPEAR, UEPA, CONFREM, Chico Delta, UENF, UFF, UESP, Colônia Atafona, DPC capitania dos portos Franciso Freitas (ADEMA/SE), Jeova Meireles (UFC-CE) *indicação, Mônica Tognella (UFES-ES), Francisco de Paula (UESC-BA)</t>
  </si>
  <si>
    <r>
      <rPr>
        <b/>
        <sz val="11"/>
        <color rgb="FF000000"/>
        <rFont val="Calibri"/>
      </rPr>
      <t xml:space="preserve">Nidia: </t>
    </r>
    <r>
      <rPr>
        <sz val="11"/>
        <color rgb="FF000000"/>
        <rFont val="Calibri"/>
      </rPr>
      <t>No Nordeste no Estado de Alagoas, e dentro da APA Costa dos Corais nos estuários Santo Antonio, Manguaba para estudo das especies alvo, estrutura de comunidades e modelagem ecossistêmica. Estudos da pesca, mais focados em territórios de pesca em Alagoas e na própria APA Costa dos Corais</t>
    </r>
  </si>
  <si>
    <r>
      <rPr>
        <b/>
        <sz val="11"/>
        <color theme="1"/>
        <rFont val="Calibri"/>
      </rPr>
      <t>Tommaso:</t>
    </r>
    <r>
      <rPr>
        <sz val="11"/>
        <color theme="1"/>
        <rFont val="Calibri"/>
      </rPr>
      <t xml:space="preserve"> Ainda não implementada na região Norte. </t>
    </r>
    <r>
      <rPr>
        <b/>
        <sz val="11"/>
        <color theme="1"/>
        <rFont val="Calibri"/>
      </rPr>
      <t xml:space="preserve">Nidia: </t>
    </r>
    <r>
      <rPr>
        <sz val="11"/>
        <color theme="1"/>
        <rFont val="Calibri"/>
      </rPr>
      <t xml:space="preserve">Andamento esta conforme planejado, primeiro ano de coleta finalizando neste mês de julho de 2018, e planejamos continuar com monitoramento trimestral na APA costa dos Corais no âmbito do PELD APA CC conduzido na UFAL . mapeamento de habitat costeiros e de territórios em andamento, previsão de resultados parciais no meio de 2019. </t>
    </r>
    <r>
      <rPr>
        <b/>
        <sz val="11"/>
        <color theme="1"/>
        <rFont val="Calibri"/>
      </rPr>
      <t xml:space="preserve">(Seu Chico) </t>
    </r>
    <r>
      <rPr>
        <sz val="11"/>
        <color theme="1"/>
        <rFont val="Calibri"/>
      </rPr>
      <t xml:space="preserve">Esta ação solicitei ajuda da UFPI e estamos monitorando o manguezal de uma Ilha do Delta do Parnaíba em Água Doce do Maranhão. </t>
    </r>
    <r>
      <rPr>
        <b/>
        <sz val="11"/>
        <color theme="1"/>
        <rFont val="Calibri"/>
      </rPr>
      <t>(Sérgio)</t>
    </r>
    <r>
      <rPr>
        <sz val="11"/>
        <color theme="1"/>
        <rFont val="Calibri"/>
      </rPr>
      <t xml:space="preserve"> Rede de monitoramento da qualidade da água - ANA. (Yara) SOS Mata Atlântica projeto de automonitoramento - nacional</t>
    </r>
  </si>
  <si>
    <r>
      <rPr>
        <b/>
        <sz val="11"/>
        <color theme="1"/>
        <rFont val="Calibri"/>
      </rPr>
      <t>Nidia:</t>
    </r>
    <r>
      <rPr>
        <sz val="11"/>
        <color theme="1"/>
        <rFont val="Calibri"/>
      </rPr>
      <t>Coletas sistematizadas e padronizadas</t>
    </r>
  </si>
  <si>
    <t>Tomasso, Nidia Fabré e Seu Chico</t>
  </si>
  <si>
    <r>
      <rPr>
        <b/>
        <sz val="11"/>
        <color theme="1"/>
        <rFont val="Calibri"/>
      </rPr>
      <t>Nidia:</t>
    </r>
    <r>
      <rPr>
        <sz val="11"/>
        <color theme="1"/>
        <rFont val="Calibri"/>
      </rPr>
      <t xml:space="preserve"> Coletas sistemáticas de espécies estuarino dependentes de importância comercial em habitat de criação. Foco em espécies de importância sócio economica, como tainhas (Mugilidae) e camurim/robalo (Centropomus undecimalis) estimativas de parâmetros populacionais e avaliação de estoques. Definição do papel do manguezal e habitat associados como áreas de berçário em três estuários do Estado de Alagoas, sendo dois dentro da APA Costa dos Corais. No âmbito do projeto PELD APA CC - AL, participo de atividades de mapeamento dos sistemas sócio ecológicos e monitoramento participativo da pesca.  Temos como meta mais 2 anos de monitoramento trimestral </t>
    </r>
  </si>
  <si>
    <t>Substituir Gustavo Estrada pelo Prof° Mario Soares (UERJ). Paula Salles(INEA/RJ) - Telmo fará o contato</t>
  </si>
  <si>
    <r>
      <rPr>
        <b/>
        <sz val="11"/>
        <color theme="1"/>
        <rFont val="Calibri"/>
      </rPr>
      <t xml:space="preserve">Nidia: </t>
    </r>
    <r>
      <rPr>
        <sz val="11"/>
        <color theme="1"/>
        <rFont val="Calibri"/>
      </rPr>
      <t>ICMBio. Hélia irá articular colaborador do Sul</t>
    </r>
  </si>
  <si>
    <t>Ação agrupada a ação 4.23 na Monitoria Anual 2</t>
  </si>
  <si>
    <r>
      <rPr>
        <sz val="11"/>
        <color theme="1"/>
        <rFont val="Calibri"/>
      </rPr>
      <t xml:space="preserve">Telmo articular as ações/informações do inventário florestal nacional realizado pelo serviço florestal; </t>
    </r>
    <r>
      <rPr>
        <b/>
        <sz val="11"/>
        <color theme="1"/>
        <rFont val="Calibri"/>
      </rPr>
      <t>Salustiano:</t>
    </r>
    <r>
      <rPr>
        <sz val="11"/>
        <color theme="1"/>
        <rFont val="Calibri"/>
      </rPr>
      <t xml:space="preserve"> bustará informações sobre o GERCO Atlântico (AMAPÁ) e a carta SAO (AP/PA) do Golfão Amazônico. Levantar junto a Pedro Walfir (UFPA) estudos realizados sobre o levantamento dos manguezais - MAPBIOMAS - (Salustiano contactará). </t>
    </r>
    <r>
      <rPr>
        <b/>
        <sz val="11"/>
        <color theme="1"/>
        <rFont val="Calibri"/>
      </rPr>
      <t>Yara</t>
    </r>
    <r>
      <rPr>
        <sz val="11"/>
        <color theme="1"/>
        <rFont val="Calibri"/>
      </rPr>
      <t>: Para acessar/entrar no MAPBIOMAS é de acesso livre. Considerar dados do Atlas dos Manguezais do Brasil.</t>
    </r>
  </si>
  <si>
    <t xml:space="preserve">Levantamento do estado de conservação dos manguezais brasileiros e ecossistemas associados, nas áreas estratégicas do PAN (MAPBIOMAS).    </t>
  </si>
  <si>
    <t>Substituir Gustavo Estrada pelo Prof° Mario Soares (UERJ) - Telmo (SEA-RJ)</t>
  </si>
  <si>
    <r>
      <rPr>
        <sz val="11"/>
        <color theme="1"/>
        <rFont val="Calibri"/>
      </rPr>
      <t xml:space="preserve">João Santana (AMEX-BA), Franciso Freitas (ADEMA/SE), Rosa Martins (Instituto Terra+A1mar/BA), Helia Farias (Univali/SC), Francinalda Rocha (CIA-PI), Monica Tognella (UFES-ES), </t>
    </r>
    <r>
      <rPr>
        <strike/>
        <sz val="11"/>
        <color theme="1"/>
        <rFont val="Calibri"/>
      </rPr>
      <t xml:space="preserve">  </t>
    </r>
    <r>
      <rPr>
        <sz val="11"/>
        <color theme="1"/>
        <rFont val="Calibri"/>
      </rPr>
      <t xml:space="preserve">                                        Incluir Flávia Mochel (Bruno Gueiros contactará)</t>
    </r>
  </si>
  <si>
    <t>Diagnóstico de monitoramento. Relatórios de avaliação. Diagnósticos participativos. Cartografia social. Relatório anual de mapeamento.</t>
  </si>
  <si>
    <t>Hélia Farias (Univali-SC), Marcus Fernandes (UFPA) e Monica Tognelli (UFES)</t>
  </si>
  <si>
    <t>Jose Élio  (Conselho Pastoral dos Pescadores-RN), Jorge Galdino -Dó (Arte e Manha Caravelas-BA), Rose Dantas (NAVIMA-RN), Gustavo Estrada (UERJ), ICMBio, INPE, CSR (IBAMA), IBGE, Franciso Freitas (ADEMA/SE), Jeova Meireles UFC-CE), INPE, CSR (IBAMA), Bruno Gueiros (ICMBio-RJ),  Francisco (UESC/BA) * Marília Cunha Lignon (UNESP), Adria Macedo, Jose Carlos Navalha, Marcus Fernandes, Andrea Azevedo, População Tradicional, Universidade, ICMBio, OEMA, ONG, Sociedade Civil Organizada, CONFREM</t>
  </si>
  <si>
    <r>
      <rPr>
        <b/>
        <sz val="11"/>
        <color theme="1"/>
        <rFont val="Calibri"/>
      </rPr>
      <t>Mônica:</t>
    </r>
    <r>
      <rPr>
        <sz val="11"/>
        <color theme="1"/>
        <rFont val="Calibri"/>
      </rPr>
      <t xml:space="preserve"> Em andamento do ambito do Espirito Santo com a contratação de catadores para coleta de amostra para o monitoramento do Rio Doce, entre outras pesquisas (entrar em contato com Mônica para verificar a informação sobre o andamento da ação); </t>
    </r>
    <r>
      <rPr>
        <b/>
        <sz val="11"/>
        <color theme="1"/>
        <rFont val="Calibri"/>
      </rPr>
      <t>Telmo:</t>
    </r>
    <r>
      <rPr>
        <sz val="11"/>
        <color theme="1"/>
        <rFont val="Calibri"/>
      </rPr>
      <t xml:space="preserve"> No RJ estão consolidado o mapeamentp 1:25.000. Está em implementação desde 2016 o Programa Olho no Verde de monitoramento por satélite do desmatamento no Rio de Janeiro.</t>
    </r>
  </si>
  <si>
    <r>
      <rPr>
        <b/>
        <sz val="11"/>
        <color theme="1"/>
        <rFont val="Calibri"/>
      </rPr>
      <t>Carol:</t>
    </r>
    <r>
      <rPr>
        <sz val="11"/>
        <color theme="1"/>
        <rFont val="Calibri"/>
      </rPr>
      <t xml:space="preserve"> Buscará articulação da aplicação do protocolo (MoMa) nas Uc's federais em articulação coma COMOB/ICMBio. Buscar integração com o estado do Rio dem Janeiro (INEA/SEA) para expandir o monitoramento nas UC's estaduais; </t>
    </r>
    <r>
      <rPr>
        <b/>
        <sz val="11"/>
        <color theme="1"/>
        <rFont val="Calibri"/>
      </rPr>
      <t>Yara</t>
    </r>
    <r>
      <rPr>
        <sz val="11"/>
        <color theme="1"/>
        <rFont val="Calibri"/>
      </rPr>
      <t>: Fará uma analise do programa de Monitoramento dos Manguezais (MoMa), e caso necessário serão encaminhados subsídios para aprimoramento do MoMa via GAT PAN a COMOB/ICMBio.</t>
    </r>
  </si>
  <si>
    <t xml:space="preserve">Realizar o monitoramento do ecossistema manguezal e ecossistemas associados nas áreas estratégicas do PAN,  e identificar as áreas de corte-e-queima de mangue. </t>
  </si>
  <si>
    <t>Final 2020</t>
  </si>
  <si>
    <t>Sudeste-Sul: Telmo e Carol Avite - Sugerir articuladores para as demais regiões (N. NE);</t>
  </si>
  <si>
    <r>
      <rPr>
        <sz val="11"/>
        <color theme="1"/>
        <rFont val="Calibri"/>
      </rPr>
      <t xml:space="preserve"> Jorge Galdino -Dó (Arte e Manha Caravelas-BA) (Samuel contactará), Rose Dantas (NAVIMA-RN), Jeova Meireles UFC-CE) (Samuel contactará),</t>
    </r>
    <r>
      <rPr>
        <strike/>
        <sz val="11"/>
        <color theme="1"/>
        <rFont val="Calibri"/>
      </rPr>
      <t xml:space="preserve"> INPE, CSR (IBAMA)</t>
    </r>
    <r>
      <rPr>
        <sz val="11"/>
        <color theme="1"/>
        <rFont val="Calibri"/>
      </rPr>
      <t>, Bruno Gueiros (ICMBio-RJ), Francisco (UESC/BA)  Marcus Fernandes (UFPA), Iberê Saci</t>
    </r>
  </si>
  <si>
    <r>
      <rPr>
        <sz val="11"/>
        <color theme="1"/>
        <rFont val="Calibri"/>
      </rPr>
      <t xml:space="preserve">Esta ação foi iniciada e esta paralisada por falta de recurso financeiro; </t>
    </r>
    <r>
      <rPr>
        <b/>
        <sz val="11"/>
        <color theme="1"/>
        <rFont val="Calibri"/>
      </rPr>
      <t>Telmo</t>
    </r>
    <r>
      <rPr>
        <sz val="11"/>
        <color theme="1"/>
        <rFont val="Calibri"/>
      </rPr>
      <t xml:space="preserve">: Existe o reflorestamento no Parque municipal Barão de Mauá, Magé, RJ, com participação comunitária (ONG Onda Verde); Na APA Guapimirim existe ações de reflorestamento. Buscar informações sobre o local de reflorestamento decorrente do derramamento de óleo ocasionado pela empresa chevron na bacia de Campos. ; </t>
    </r>
    <r>
      <rPr>
        <b/>
        <sz val="11"/>
        <color theme="1"/>
        <rFont val="Calibri"/>
      </rPr>
      <t>Salustiano</t>
    </r>
    <r>
      <rPr>
        <sz val="11"/>
        <color theme="1"/>
        <rFont val="Calibri"/>
      </rPr>
      <t xml:space="preserve">: Marcos Fernandes está realizando reflorestamento na península de Bragança (Tommaso confirmará); </t>
    </r>
    <r>
      <rPr>
        <b/>
        <sz val="11"/>
        <color theme="1"/>
        <rFont val="Calibri"/>
      </rPr>
      <t>Bruno Gueiros/Edmilson</t>
    </r>
    <r>
      <rPr>
        <sz val="11"/>
        <color theme="1"/>
        <rFont val="Calibri"/>
      </rPr>
      <t xml:space="preserve">: No maranhão existe o CERMANGUE/UFMA ( Flávia Mochel) que realiza diversas ações de reflorestamento na ilha de São Luís e litoral norte do Maranhão. </t>
    </r>
    <r>
      <rPr>
        <b/>
        <sz val="11"/>
        <color theme="1"/>
        <rFont val="Calibri"/>
      </rPr>
      <t>Iberê</t>
    </r>
    <r>
      <rPr>
        <sz val="11"/>
        <color theme="1"/>
        <rFont val="Calibri"/>
      </rPr>
      <t xml:space="preserve">: 04 áreas no litoral do ES, 11 ha, no rio Piraque-açu, Aracruz-ES, senso realizado em base comunitária autônoma. </t>
    </r>
    <r>
      <rPr>
        <b/>
        <sz val="11"/>
        <color theme="1"/>
        <rFont val="Calibri"/>
      </rPr>
      <t>Yara</t>
    </r>
    <r>
      <rPr>
        <sz val="11"/>
        <color theme="1"/>
        <rFont val="Calibri"/>
      </rPr>
      <t>:  A fundação Vovó Mangue realiza a venda de mudas para a petrobrás para o replantio (contactar a fundação);</t>
    </r>
  </si>
  <si>
    <r>
      <rPr>
        <b/>
        <sz val="11"/>
        <color theme="1"/>
        <rFont val="Calibri"/>
      </rPr>
      <t>Telmo e Carol</t>
    </r>
    <r>
      <rPr>
        <sz val="11"/>
        <color theme="1"/>
        <rFont val="Calibri"/>
      </rPr>
      <t xml:space="preserve">: Construir uma ficha padrão para registro das iniciativas de reflorestamento no país. CNPT irá organizar a informação com base na alimentação dos dados alimentados pelos colaboradores das ações relativas. Plataformas de referência para a criação: Portal da restauração florestal fluminense; </t>
    </r>
    <r>
      <rPr>
        <b/>
        <sz val="11"/>
        <color theme="1"/>
        <rFont val="Calibri"/>
      </rPr>
      <t>Yara</t>
    </r>
    <r>
      <rPr>
        <sz val="11"/>
        <color theme="1"/>
        <rFont val="Calibri"/>
      </rPr>
      <t>: Enviará uma uma ficha padrão já existente. Entrar no youtube procurar a palestra "Reflorestamento em Manguezal" da profa. Yara Novelli realizada em angola.</t>
    </r>
  </si>
  <si>
    <t>Ação 5.4. Elaborar e implantar projetos de reflorestamento, com participacao comunitaria,  do manguezal nas áreas estratégicas do PAN</t>
  </si>
  <si>
    <r>
      <rPr>
        <b/>
        <sz val="11"/>
        <color theme="1"/>
        <rFont val="Calibri"/>
      </rPr>
      <t>Sul-Sudeste:</t>
    </r>
    <r>
      <rPr>
        <sz val="11"/>
        <color theme="1"/>
        <rFont val="Calibri"/>
      </rPr>
      <t xml:space="preserve"> Telmo  </t>
    </r>
  </si>
  <si>
    <t>Flávia Mochel (UFMA); Marco; Incluir Sr. Chico do Delta</t>
  </si>
  <si>
    <t>Espirito Santo</t>
  </si>
  <si>
    <r>
      <rPr>
        <b/>
        <sz val="11"/>
        <color theme="1"/>
        <rFont val="Calibri"/>
      </rPr>
      <t>Mônica:</t>
    </r>
    <r>
      <rPr>
        <sz val="11"/>
        <color theme="1"/>
        <rFont val="Calibri"/>
      </rPr>
      <t xml:space="preserve">Desenvolvimento de técnica de obtenção de imagens por meio da utilização de VANT e quantificação de saúde do manguezal. Ações educacionais realizadas em escolas de ensino fundamental inseridas em áreas de manguezal atendendo filhos de catadores, desde 2007 no ES. Elaboração de cartilha educativa como resultados destas intervenções coletivas (02). Participação de edital em fundação estadual para trabalhar o tema ecologia do ecossistema manguezal em cidades próximas ao litoral (01). </t>
    </r>
    <r>
      <rPr>
        <b/>
        <sz val="11"/>
        <color theme="1"/>
        <rFont val="Calibri"/>
      </rPr>
      <t xml:space="preserve">(Seu Chico) </t>
    </r>
    <r>
      <rPr>
        <sz val="11"/>
        <color theme="1"/>
        <rFont val="Calibri"/>
      </rPr>
      <t xml:space="preserve">Ação que eu observei que deve ser valida o aproveitamento do mangue morto em parte do manguezal em  todo o Delta do Parnaíba, precisando trabalhar a educação de como retirar esse mangue; </t>
    </r>
    <r>
      <rPr>
        <b/>
        <sz val="11"/>
        <color theme="1"/>
        <rFont val="Calibri"/>
      </rPr>
      <t>Yara</t>
    </r>
    <r>
      <rPr>
        <sz val="11"/>
        <color theme="1"/>
        <rFont val="Calibri"/>
      </rPr>
      <t>: Em alagoas existe uma experiência interessante (CAMBOA), conversar com Selma Celina.</t>
    </r>
  </si>
  <si>
    <t>Mônica e Seu Chico</t>
  </si>
  <si>
    <r>
      <rPr>
        <b/>
        <sz val="11"/>
        <color theme="1"/>
        <rFont val="Calibri"/>
      </rPr>
      <t>Yara</t>
    </r>
    <r>
      <rPr>
        <sz val="11"/>
        <color theme="1"/>
        <rFont val="Calibri"/>
      </rPr>
      <t xml:space="preserve">: É uma situação bem comlexa. Na venezuela existiu experiência que ilustra bem a complexidade e dificuldade de realizar ação nesse sentido no Brasil. Proposta: Não admitir que exista extração de madeira de mangue. </t>
    </r>
  </si>
  <si>
    <t>Reajustar texto da ação Sistematizar o conhecimento disponível sobre o impacto do uso da madeira de mangue pelos povos e comunidades tradicionais existentes nas áreas estratégicas do PAN</t>
  </si>
  <si>
    <r>
      <rPr>
        <b/>
        <sz val="11"/>
        <color theme="1"/>
        <rFont val="Calibri"/>
      </rPr>
      <t xml:space="preserve">Sudeste-Sul - </t>
    </r>
    <r>
      <rPr>
        <b/>
        <strike/>
        <sz val="11"/>
        <color theme="1"/>
        <rFont val="Calibri"/>
      </rPr>
      <t xml:space="preserve"> </t>
    </r>
    <r>
      <rPr>
        <b/>
        <sz val="11"/>
        <color theme="1"/>
        <rFont val="Calibri"/>
      </rPr>
      <t>Buscar articulador dessa região. Rose Dantas - ficar como articuladora no NE</t>
    </r>
  </si>
  <si>
    <t xml:space="preserve"> "O produto desta ação levará a alternativas à retirada de madeira do mangue"</t>
  </si>
  <si>
    <t>Fábio de Souza (Comunidade Sucuriju) e Francisco (Delta do Parnaíba)</t>
  </si>
  <si>
    <r>
      <rPr>
        <sz val="11"/>
        <color theme="1"/>
        <rFont val="Calibri"/>
      </rPr>
      <t>Ribamar Pereira, ICMBio, OEMA, Institutos Estaduais de Regularização Fundiária, Agências de Defesa Agropecuária, População Tradicional, Sociedade Civil Organizada,  Patrícia (REBIO Piratuba) e Francinalda Rodrigues (CIA - Companhia Ilha Ativa)</t>
    </r>
    <r>
      <rPr>
        <sz val="11"/>
        <color rgb="FFFF0000"/>
        <rFont val="Calibri"/>
      </rPr>
      <t xml:space="preserve"> </t>
    </r>
  </si>
  <si>
    <t>Fiz reuniões propondo para tirar o gado das Ilhas que estão na Resex do Delta do Parnaíba, ICMBio iniciou um processo de levamento do gado que tem atualmente, no momento sem continuidade</t>
  </si>
  <si>
    <r>
      <rPr>
        <b/>
        <sz val="11"/>
        <color theme="1"/>
        <rFont val="Calibri"/>
      </rPr>
      <t>Bruno Gueiros:</t>
    </r>
    <r>
      <rPr>
        <sz val="11"/>
        <color theme="1"/>
        <rFont val="Calibri"/>
      </rPr>
      <t xml:space="preserve"> Grupo sugere agrupar esta ação com a ação 4.7 - no </t>
    </r>
    <r>
      <rPr>
        <b/>
        <sz val="11"/>
        <color theme="1"/>
        <rFont val="Calibri"/>
      </rPr>
      <t>objetivo 04</t>
    </r>
    <r>
      <rPr>
        <sz val="11"/>
        <color theme="1"/>
        <rFont val="Calibri"/>
      </rPr>
      <t xml:space="preserve">  - Levantamento de pesquisas realizadas voltadas a redução do uso de agrotóxicos em atividades agrícolas, em especial a rizicultura, nas bacias hidrográficas, nas áreas estratégicas do PAN.</t>
    </r>
  </si>
  <si>
    <t>Incluir Waldemar Lacerda (AL)</t>
  </si>
  <si>
    <t>Agrupada na ação 4.7</t>
  </si>
  <si>
    <r>
      <rPr>
        <sz val="11"/>
        <color theme="1"/>
        <rFont val="Calibri"/>
      </rPr>
      <t xml:space="preserve">As reuniões do CNZU tem ocorrido duas vezes ao ano e o colegiado tem se manifestado formalmente nos temas demandados pelos seus membros (consultar o sítio eletrônico do CNZU: http://www.mma.gov.br/biodiversidade/biodiversidade-aquatica/zonas-umidas-convencao-de-ramsar/comit%C3%AA-nacional-de-zonas-%C3%BAmidas#delibera%C3%A7%C3%B5es); </t>
    </r>
    <r>
      <rPr>
        <b/>
        <sz val="11"/>
        <color theme="1"/>
        <rFont val="Calibri"/>
      </rPr>
      <t>YARA</t>
    </r>
    <r>
      <rPr>
        <sz val="11"/>
        <color theme="1"/>
        <rFont val="Calibri"/>
      </rPr>
      <t>: A participação do GAT Pan Manguezal já existe no CNZU.</t>
    </r>
  </si>
  <si>
    <r>
      <rPr>
        <sz val="11"/>
        <color theme="1"/>
        <rFont val="Calibri"/>
      </rPr>
      <t xml:space="preserve">aprovação da recomendação Recomendação CNZU nº 7, que dispõe sobre a definição de áreas úmidas brasileiras e sobre o sistema de classificação destas áreas: http://www.mma.gov.br/images/arquivo/80089/Recomendacao%20CNZU%20n%207%20conceito%20e%20sistema%20de%20classificacao%20de%20areas%20umidas%201%201.pdf
- de 2015 aos dias atuais, aprovação dos seguintes sítios Ramsar pelo secretariado de Ramsar: "Estuário do amazonas e seus Manguezais", em março de 2018; "PARNA Fernando de Noronha", em março de 2018; "APA Estadual de Guaratuba" e "APA Cananéia-Iguape-Peruíbe", em setembro de 2017; "ESEC de Guaraqueçaba", em junho de 2017; e "REBIO Atol das Rocas", em dezembro de 2015. </t>
    </r>
    <r>
      <rPr>
        <b/>
        <sz val="11"/>
        <color theme="1"/>
        <rFont val="Calibri"/>
      </rPr>
      <t>Yara e Carol</t>
    </r>
    <r>
      <rPr>
        <sz val="11"/>
        <color theme="1"/>
        <rFont val="Calibri"/>
      </rPr>
      <t xml:space="preserve">: Irão fazer o resgate das memórias das disucussões do CNZU através das ATAS das reuniões para fazer um resumo dessa ação, entendendo-a como concluida.
</t>
    </r>
  </si>
  <si>
    <t>há carência de recursos financeiros para a realização das reuniões, que devem ocorrer duas vezes ao ano.</t>
  </si>
  <si>
    <r>
      <rPr>
        <sz val="11"/>
        <color theme="1"/>
        <rFont val="Calibri"/>
      </rPr>
      <t xml:space="preserve">O CNZU deve continuar seu funcionamento e deverá acompanhar a implementação dos sítios ramsar designados. Grupo avalia que a ação seja agrupada a ação 5.7 - no Objetivo 02. </t>
    </r>
    <r>
      <rPr>
        <b/>
        <sz val="11"/>
        <color theme="1"/>
        <rFont val="Calibri"/>
      </rPr>
      <t>Carol:</t>
    </r>
    <r>
      <rPr>
        <sz val="11"/>
        <color theme="1"/>
        <rFont val="Calibri"/>
      </rPr>
      <t xml:space="preserve"> Necessária uma maior articulação a nível nacional do PAN com CNZU.           </t>
    </r>
    <r>
      <rPr>
        <b/>
        <sz val="11"/>
        <color theme="1"/>
        <rFont val="Calibri"/>
      </rPr>
      <t>YARA</t>
    </r>
    <r>
      <rPr>
        <sz val="11"/>
        <color theme="1"/>
        <rFont val="Calibri"/>
      </rPr>
      <t>: Esta para acontecer uma reunião para a eleição de 05 representantes de ONG'S no comitê CNZU, o que atenta preocupação devido os critérios adotados para essa eleição. Então deve-se aguardar a eleição dos novos membros/representantes de ONG's no CNZU para verificar a melhor articulação do GAT PAN.</t>
    </r>
  </si>
  <si>
    <t>Ação 6.1 - Excluida na Monitoria Anual 2</t>
  </si>
  <si>
    <t>Ação 6.2 - Excluida na Monitoria Anual 2</t>
  </si>
  <si>
    <t xml:space="preserve">Ação 6.3. Solicitar o cumprimento dos planos de Emergência, Contingência e de Assistência Mútua para, todos os portos e para acidentes ambientais nas áreas estratégicas do PAN. </t>
  </si>
  <si>
    <t>Relatório avaliando e exigindo o cumprimento dos planos de Emergência, Contingência e de Assistência Mútua, e solicitando ao GAT o encaminhamento de um observador para acompanhar o andamento dos planos localmente;               Resultado dos simulados dos planos de emergências divulgados;                       Relatório técnico do Diagnóstico da Situação Atual dos planos de Contingência, Cartilha de divulgação, Reuniões realizadas. Relatório de acompanhamento das ações do MPF. Documento do diagnóstico. Relatos dos pescadores. Registros fotográficos. Propostas de patentes elaboradas.</t>
  </si>
  <si>
    <t>Suzane Guedes (IBAMA), Mônica Serrão (IBAMA), Bruno Stéfanis (Instituto Biota), Rose Dantas (NAVIMA), Fabricio Gandini (Maramar), Regina Oliveira (MPEG), Flavio Lontro (ACAPESCA) e Gabrielle Soeiro (CNPT/ICMBio)</t>
  </si>
  <si>
    <t>Gustavo (UERJ), Fernando (UEPA-RJ), Fabrício (Instituto Maramar), Gilberto (Ass. Do Rio Ratones), CONFREM, UEPA, MONAPE, MPPA, CPP, Luciane Coelho (IBAMA/CGPEG), COPAH/DILIC/IBAMA, IEMA-ES, INEMA-BA, SEMARH-SE, IMA-AL, IMA-PE, ????-PB, IDEMA-RN, SEMACE-CE, SEMA-MA, SEMAR-PI, Superintendências do IBAMA, MPF, CONFREM, Fund Banco do Brasil, MCTIi nov Social, Francisco Rodriges (Delta Parnaiba), Chico Pescador (UEPA), Francisnalda (Delta)</t>
  </si>
  <si>
    <r>
      <rPr>
        <b/>
        <sz val="11"/>
        <color theme="1"/>
        <rFont val="Calibri"/>
      </rPr>
      <t>Rose Dantas:</t>
    </r>
    <r>
      <rPr>
        <sz val="11"/>
        <color theme="1"/>
        <rFont val="Calibri"/>
      </rPr>
      <t xml:space="preserve"> O estado da Paraíba ficou de enviar a lista dos empreendimento potencialmente poluidores das áreas de manguezal. No Rio Grande do Norte, no IDEMA não há plano de contigenci e nem de emergência para o porto da CEDERN, em Potengi. (Rose atualizará melhor o andamento daa ação).</t>
    </r>
  </si>
  <si>
    <t xml:space="preserve">                                                           Realizar um diagnóstico da situação de todos os Planos de emesgência e Contigência e assistência mútua nos portos e instalações petrolíferas no Brasil (Petróleo: IBAMA, Portos: IBAMA e/ou estados a depender do porte do empreendimento)</t>
  </si>
  <si>
    <t>Rose Dantas (NAVIMA), Fabricio Gandini (Maramar) e Gustavo Almada (IBAMA/ES)</t>
  </si>
  <si>
    <t xml:space="preserve">Carol Alvite (CNPT)   -  Dado ao novo escopo da ação não será mais necessário a continuidade dos colaboradores anteriores                            </t>
  </si>
  <si>
    <t>Carol - Incluir resultado do manguezais do barsil. Protocolo foi elaborado, aguarda aprovação do icmbio</t>
  </si>
  <si>
    <r>
      <rPr>
        <b/>
        <sz val="11"/>
        <color theme="1"/>
        <rFont val="Calibri"/>
      </rPr>
      <t xml:space="preserve">(Tommaso) </t>
    </r>
    <r>
      <rPr>
        <sz val="11"/>
        <color theme="1"/>
        <rFont val="Calibri"/>
      </rPr>
      <t>Diversos estudos foram feitos e informações compiladas</t>
    </r>
  </si>
  <si>
    <t>Flávio Lontro: Levar consideração o descomissionamento das estruturas da indústria do petróleo.</t>
  </si>
  <si>
    <t>Realizar estudos que visem a identificação de passivos ambientais (petróleo) nas áreas prioritárias.</t>
  </si>
  <si>
    <t>Ação 6.5. Excluida na Monitoria Anual 3</t>
  </si>
  <si>
    <r>
      <rPr>
        <sz val="11"/>
        <color theme="1"/>
        <rFont val="Calibri"/>
      </rPr>
      <t xml:space="preserve">Grupo sugere a </t>
    </r>
    <r>
      <rPr>
        <b/>
        <sz val="11"/>
        <color theme="1"/>
        <rFont val="Calibri"/>
      </rPr>
      <t>exclusão da ação</t>
    </r>
    <r>
      <rPr>
        <sz val="11"/>
        <color theme="1"/>
        <rFont val="Calibri"/>
      </rPr>
      <t>, por ser uma ação muito pontual e que já é tratado no âmbito do licenciamento ambiental da usina.</t>
    </r>
  </si>
  <si>
    <t>Abrangência na região SE/Sul</t>
  </si>
  <si>
    <r>
      <rPr>
        <b/>
        <sz val="11"/>
        <color theme="1"/>
        <rFont val="Calibri"/>
      </rPr>
      <t>Waldemar e Rose Dantas</t>
    </r>
    <r>
      <rPr>
        <sz val="11"/>
        <color theme="1"/>
        <rFont val="Calibri"/>
      </rPr>
      <t xml:space="preserve">: Buscar pesquisador no RN que desenvolveu uma tintura (polímero da mamona) não poluente. </t>
    </r>
  </si>
  <si>
    <t>Ação 6.6. Aprimorar os mecanismos de controle e gestão de resíduos e efluentes nas marinas e centros náuticos nas UC's.</t>
  </si>
  <si>
    <t>final 2019</t>
  </si>
  <si>
    <t>Sul-Sudeste: Bruno Gueiros (APA Cairuçu)</t>
  </si>
  <si>
    <t>Ação 7.1.  Divulgar nos fóruns competentes os documentos propositivos temáticos da composição do ecossistema do manguezal (apicuns, salgados ou planícies hipersalinas e restingas) e demais ecossistemas associados.</t>
  </si>
  <si>
    <t xml:space="preserve">Documento balizador com as ações do PAN enviado e protocolado junto ao CONAMA. Alteração da resolução  CONAMA (459/2013)  que dispõe sobre aquicultura (manguezais e aquicultura) . Relatório das instâncias em que foram divulgados e distribuidos os documentos.       </t>
  </si>
  <si>
    <t>Gabrielle Soeiro (CNPT/ICMBio)
Carolina Alvite (ICMBio) e Rose Dantas</t>
  </si>
  <si>
    <t>Gustavo Almada (IBAMA/ES); Iberê (Inst. Guaiamum); Célia e Maria Aparecida (CONFREN), Hélio souza (CPP) e ICMBio</t>
  </si>
  <si>
    <t>Iberê: realizou descrição e divulgação dentro do forum estudos de gestão de manguezais e lideranças locais ajudaram a divulgar; Yara: projeto de lei referente a alteração de facetas de composição do mangue (verificar com Yara) Rose Dantas: houve divulgação no ENCOB</t>
  </si>
  <si>
    <t>Iberê: 3 reuniões e 5 palestras; Yara: projeto de lei em tramitação na camara de deputados</t>
  </si>
  <si>
    <t>Iberê: continuar realizando reunioes e palestras.</t>
  </si>
  <si>
    <t xml:space="preserve">Ação 7.1.  Elaborar e distribuir nas e  eventos material de divulgação   relacionados a temática do ecossistema manguezal (lavados ou salgados, bosques de mangues, apicuns ou planícies hipersalinas) e demais ecossistemas associados. </t>
  </si>
  <si>
    <r>
      <rPr>
        <sz val="11"/>
        <color theme="1"/>
        <rFont val="Calibri"/>
      </rPr>
      <t xml:space="preserve">Material elaborado e distribuido(459/2013)  que dispõe sobre aquicultura  propomos inserir na 9.1 </t>
    </r>
  </si>
  <si>
    <t xml:space="preserve">Yara e Rose Dantas </t>
  </si>
  <si>
    <t>Gustavo Almada (IBAMA/ES); Iberê (Inst. Guaiamum); Célia e Maria Aparecida (CONFREN), Hélio souza (CPP) e ICMBio; Yara</t>
  </si>
  <si>
    <t>Ação Agrupada  a ação 7.4 na Monitoria Anual 2</t>
  </si>
  <si>
    <t xml:space="preserve">Documento com o Instrumento orientador. Modelo de TR com abordagem participativa. </t>
  </si>
  <si>
    <r>
      <rPr>
        <b/>
        <sz val="11"/>
        <color rgb="FF000000"/>
        <rFont val="Calibri"/>
      </rPr>
      <t>Tommaso</t>
    </r>
    <r>
      <rPr>
        <sz val="11"/>
        <color rgb="FF000000"/>
        <rFont val="Calibri"/>
      </rPr>
      <t>: Nenhuma</t>
    </r>
  </si>
  <si>
    <t>Ação Agrupada na ação 7.6 na Monitoria Anual 2</t>
  </si>
  <si>
    <t xml:space="preserve">Ação 7.4. Elaboração de um protocolo minimo para estudos de manguezais, com participação de comunidades tradicionais,  para subsidiar processo de licenciamento ambiental (termos de referências e condicionantes) de empreendimentos de interesse em áreas de manguezais, sobretudo dragagens. </t>
  </si>
  <si>
    <t>Proposta de inclusão destas comissões nas condicionantes. Documento com o Instrumento orientador. Modelo de TR com abordagem participativa. Rede criada e implementada</t>
  </si>
  <si>
    <t>Fabrício Gandini e Rose Dantas</t>
  </si>
  <si>
    <t>Monica Serrão e Mariana de Sá Viana (CGPEG-DILIC-IBAMA), COPAH-Dilic-IBAMA e Isabel Cavalcante Waga - MPF, Elio (CPP), Suzane Guedes (CGPEG-IBAMA), Amarildo Alves (PR) e Marcos Souza (RJ)</t>
  </si>
  <si>
    <t xml:space="preserve">Ação 7.4. Elaborar material orientativo para procedimentos de licenciamento (termo de referencia) em areas de manguezal a serem distribuidos para os orgão licenciadores. </t>
  </si>
  <si>
    <t>Proposta de inclusão destas comissões nas condicionantes. Documento com o Instrumento orientador. Modelo de TR com abordagem participativa. Rede criada e implementada. Produtos a publicação de e-book sobre manual de metodos de trabalhos em area de manguezal</t>
  </si>
  <si>
    <t>Monica Serrão e Mariana de Sá Viana (CGPEG-DILIC-IBAMA), COPAH-Dilic-IBAMA e Isabel Cavalcante Waga - MPF, Elio (CPP), Suzane Guedes (CGPEG-IBAMA), Amarildo Alves (PR) e Marcos Souza (RJ), Gustavo Almada-IBAMA ES, Sergio- SEMA MA, Andre Barbosa IBAMA RJ (Bruno stefanis fará o contato)</t>
  </si>
  <si>
    <t>Ação 7.5 - Excluida na Monitoria Anual 2</t>
  </si>
  <si>
    <t>Ação 7.6. Articular a criação de comissão de monitoramento do cumprimento de condicionantes de licenciamentos de empreendimentos que causem impacto em áreas de manguezal, com foco nas seguintes áreas estratégicas: litoral do Amapá, litoral do Espírito Santo, Baia de Guanabara, Via Expressa Sul (Florianópolis), Angra III (foco na pesca/manguezais)</t>
  </si>
  <si>
    <t>CONAPA Guapimirim- Klinton Senra e Jorge Galdino (Arte e Manha/BA)</t>
  </si>
  <si>
    <t>Baia de Guanabara (considerando o exposto na questão anterior)</t>
  </si>
  <si>
    <t>Encaminhar aos conselhos estaduais de meio ambiente, articular com as comissões de acompanhamento de licenciamento.</t>
  </si>
  <si>
    <t xml:space="preserve">Em verdade eu soube há pouco tempo da fusão das ações 7.3 e 7.6 e não vinha trabalhando com essa realidade. Havia me comprometido  a ser articulador da ação 7.3 na área prioritária da Baia de Guanabara. Esta ação vinha sendo parcialmente executada. Digo parcialmente porque conseguimos acompanhar melhor o cumprimento de condicionantes que impactam manguezais oriundas de licenciamentos federais ou que envolvem UC federais. No âmbito do estado e municípios seria preciso articular novos parceiros. A ação 7.6, ao menos de minha parte, considero não iniciada.  </t>
  </si>
  <si>
    <t>Basicamente documentos técnicos internos ao ICMBio ou em atendimento a questionamentos do MPF ou MPE. O tema também é sempre tratado nas reuniões dos conselhos e eventualmente levado ao Comitê de Bacia da Baia de Guanabara no caso.</t>
  </si>
  <si>
    <t>Dificuldade em obter informações dos estados e municípios. Dificuldade de articulação em outros locais fora da área de atuação do articulador.</t>
  </si>
  <si>
    <t>É necessário que haja ao menos um articulador para cada área prioritária para aumentar a expectativa de sucesso nesta ação. Já é difícil ter informações sobre o cumprimento de condicionantes em nossa própria área de atuação quanto mais para outras regiões.</t>
  </si>
  <si>
    <t xml:space="preserve">Ação 7.6. Articular a criação de comissão de monitoramento do cumprimento de condicionantes de licenciamentos de empreendimentos que causem impacto em áreas de manguezal, com foco nas seguintes áreas estratégicas: litoral do Amapá, litoral do Espírito Santo, Baia de Guanabara, Via Expressa Sul (Florianópolis), Empreendimentos nucleares (foco na pesca/manguezais) </t>
  </si>
  <si>
    <t xml:space="preserve">Klinton Senra ICMBio  RJ, Breno Herrera ICMBio RJ (carol fara contato) </t>
  </si>
  <si>
    <t xml:space="preserve">Conselhos das UC federais, Mosaico Central Fluminense, ACAPESCA </t>
  </si>
  <si>
    <t>buscar colaboradores nas CRs do ICMBio</t>
  </si>
  <si>
    <t>Ação 7.7 - Excluida na Monitoria Anual 2</t>
  </si>
  <si>
    <t>Ação 7.8 - Agrupada na Monitoria Anual 1</t>
  </si>
  <si>
    <t>Ação agrupada a ação 4.10 na Monitoria Anual 2</t>
  </si>
  <si>
    <t>Ação 8.1 - Excluida na Monitoria Anual 2</t>
  </si>
  <si>
    <t>Ação 8.2  - Excluida na Monitoria Anual 2</t>
  </si>
  <si>
    <t>Ação 8.3  - Excluida na Monitoria Anual 2</t>
  </si>
  <si>
    <t>Ação 8.5 - Excluida na Monitoria Anual 2</t>
  </si>
  <si>
    <t>Gabrielle Soeiro (CNPT); Gustavo Estrada (UERJ); Yara Schaeffer-Novelli (USP); Clemente Coelho Jr. (Instituto BiomaBrasil); Alberto Cantanhede (CONFREM); João Gonçalves (AMEX); Francisco Rodrigues (APA Delta de Parnaíba)</t>
  </si>
  <si>
    <r>
      <rPr>
        <sz val="11"/>
        <color theme="1"/>
        <rFont val="Calibri"/>
      </rPr>
      <t xml:space="preserve">Está ação não foi possível ser revisada antes de ser definido o Código Florestal </t>
    </r>
    <r>
      <rPr>
        <b/>
        <sz val="11"/>
        <color theme="1"/>
        <rFont val="Calibri"/>
      </rPr>
      <t xml:space="preserve">(Rose) </t>
    </r>
    <r>
      <rPr>
        <sz val="11"/>
        <color theme="1"/>
        <rFont val="Calibri"/>
      </rPr>
      <t>Ação em andamento: Ação direto de inconstitucionalidade (ADIN) em andamento no MP possibilidade de deliberação no Encontro Estadual do Comite da Bacia</t>
    </r>
  </si>
  <si>
    <t>Incluir alguém de orgão publico federal de preferencia de brasilia</t>
  </si>
  <si>
    <t>Ação 9.2 - Excluida na Monitoria Anual 2</t>
  </si>
  <si>
    <t>Incluir alguém de orgão publico federal de preferencia de brasilia. Rose buscará alguém do norte</t>
  </si>
  <si>
    <t xml:space="preserve">foruns de discussão no Conselho Nacional  comuidades e crição de banco de dados a cerca dos empreendimentos do </t>
  </si>
  <si>
    <t>célia</t>
  </si>
  <si>
    <t>Ação 9.4. Mapear e reunir documentos sobre os empreendimentos de carcinicultura e de salinas realizados em áreas de manguezal (floresta e apicum) e ecossistemas associados</t>
  </si>
  <si>
    <t>continua</t>
  </si>
  <si>
    <t>Prof° Mario Soares (UERJ) Rose Dantas e Profª Yara</t>
  </si>
  <si>
    <t>Incluir Telmo Borges (SEA/RJ)</t>
  </si>
  <si>
    <t>Ação 9.5. Reunir documentos sobre os passivos ambientais resultantes de empreendimentos de carcinicultura e salinas e áreas de manguezais em toda sua extensão.</t>
  </si>
  <si>
    <t>Yara Novelli (USP)</t>
  </si>
  <si>
    <t xml:space="preserve">PROFª Yara executando a ação. </t>
  </si>
  <si>
    <t xml:space="preserve">Estudos realizados pela UFPA - Célia indicará o compartilhamento com a articuladora </t>
  </si>
  <si>
    <t>Petição online feita pelo AVAAZ</t>
  </si>
  <si>
    <t>incluir Ibere Sassi</t>
  </si>
  <si>
    <t>Ação 9.6 - Excluida na Monitoria Anual 2</t>
  </si>
  <si>
    <t>Ação agrupada a ação 2.7 na Monitoria Anual 2</t>
  </si>
  <si>
    <t>Ação Agrupada a ação 2.3 na Monitoria Anual 2</t>
  </si>
  <si>
    <t>José Carlos Diniz (COOPEC), Francisco Rocha Guimaraes Neto (CONFREN Sudeste) Carlinhos Canavieiras (CONFREM Nordeste), José Bonifacio-MA, Elio Sousa (CPP-RN), Carlos Felipe (DGPAR), Chico Pescador (CONFREM-RJ), Gustavo Almada (IBAMA-ES)</t>
  </si>
  <si>
    <t xml:space="preserve">APA Delta do Parnaíba </t>
  </si>
  <si>
    <t>Ação agrupada a ação 2.6 na Monitoria Anual 2</t>
  </si>
  <si>
    <t>(Chico) Esta ação dos agentes ambientais coloboradores  esta em andamento (Célia) não houve andamento no Pará (Telmo) RJ executando programa de voluntáriado em Ucs</t>
  </si>
  <si>
    <t>(Chico) Falta de Recurso (Célia) Falta de estratégia para realizar o diagnostico</t>
  </si>
  <si>
    <t>Ação 10.6. Realizar um diagnostico do programa de agentes ambientais voluntários nas áreas estratégicas do PAN Manguezal</t>
  </si>
  <si>
    <t>Abrangência região norte</t>
  </si>
  <si>
    <t>Ação 10.7 - Excluida na Monitoria Virtual 2</t>
  </si>
  <si>
    <r>
      <rPr>
        <b/>
        <sz val="11"/>
        <color theme="1"/>
        <rFont val="Calibri"/>
      </rPr>
      <t>(Flávio)</t>
    </r>
    <r>
      <rPr>
        <sz val="11"/>
        <color theme="1"/>
        <rFont val="Calibri"/>
      </rPr>
      <t xml:space="preserve"> Levantamentos sobre novas tecnologias aplicáveis na pesca de pequena escala, onde deverei me aprofundar nesse assunto, com a participação no 3º Congresso Mundial da Pesca de Pequena Escala em outubro na Tailândia. </t>
    </r>
    <r>
      <rPr>
        <b/>
        <sz val="11"/>
        <color theme="1"/>
        <rFont val="Calibri"/>
      </rPr>
      <t xml:space="preserve">(Seu Chico) </t>
    </r>
    <r>
      <rPr>
        <sz val="11"/>
        <color theme="1"/>
        <rFont val="Calibri"/>
      </rPr>
      <t xml:space="preserve">Estou formando o grupo de associações para acionar o SENAR Maranhão para qualificar os pescadores na agregação de valores do pescado </t>
    </r>
    <r>
      <rPr>
        <b/>
        <sz val="11"/>
        <color theme="1"/>
        <rFont val="Calibri"/>
      </rPr>
      <t>(Waldemar)</t>
    </r>
    <r>
      <rPr>
        <sz val="11"/>
        <color theme="1"/>
        <rFont val="Calibri"/>
      </rPr>
      <t xml:space="preserve"> Programa no ambito do GEF Mar para a elaboração do Censo da pesca no território da APA Costa dos Corais
</t>
    </r>
  </si>
  <si>
    <t>Flávio Lontro e Seu Chico</t>
  </si>
  <si>
    <t>Incluir Waldemar Lacerda (Porto de Pedras/AL)</t>
  </si>
  <si>
    <t xml:space="preserve">Flávio: consultar Bahia (CONFREM) </t>
  </si>
  <si>
    <t>Eduardo Marques (ICMBio) e José Carlos Navalha (CONFREM)</t>
  </si>
  <si>
    <t>Ação 11.1 - Excluida na Monitoria Anual 2</t>
  </si>
  <si>
    <t>Ação. 11.2. Elaborar material informativo sobre os manguezais, com foco na contaminação de manguezal e processos de licenciamento ambiental nas áreas estratégicas do PAN,  com linguagem acessível a diversos atores sociais (comunidades tradicionais, escolas, gestores municipais, outros)</t>
  </si>
  <si>
    <t>Programa elaborado. Cartilhas. Livros. Observatório e Portal. Banco de dados on-line.</t>
  </si>
  <si>
    <t>Gustavo Calderucio Duque Estrada (UERJ) e Antônio Lezama (MMA)</t>
  </si>
  <si>
    <t xml:space="preserve">Benedito (SEMA-MA), Gabrielle Soeiro (CNPT), Incluir Hélia (UNIVALI) e Mônica (UFES), AUREM, Francisco Chagas (Delta Parnaíba), UEPA, Waguinho (Cururupu)
</t>
  </si>
  <si>
    <t xml:space="preserve">Não Iniciado </t>
  </si>
  <si>
    <t>Falta de Recurso</t>
  </si>
  <si>
    <t>Antônio Lezama</t>
  </si>
  <si>
    <t>Acho que a ação é viável de ser executada, a partir do ano que vem</t>
  </si>
  <si>
    <t xml:space="preserve">Prof° Mario Soares (UERJ), Incluir Hélia, Bruno Gueiros (APA Cairuçu) e  Gustavo Almada - </t>
  </si>
  <si>
    <t>Ação agrupada a ação 11.2 na Monitoria Anual 2</t>
  </si>
  <si>
    <t>Ação 11.4 - Excluida na Monitoria Anual 2</t>
  </si>
  <si>
    <t>Ação 11.5 - Excluida na Monitoria Anual 2</t>
  </si>
  <si>
    <t>Ação agrupada a ação 11.2 na Monitoria Anual 2.</t>
  </si>
  <si>
    <r>
      <rPr>
        <b/>
        <sz val="11"/>
        <color theme="1"/>
        <rFont val="Calibri"/>
      </rPr>
      <t>(Flávio)</t>
    </r>
    <r>
      <rPr>
        <sz val="11"/>
        <color theme="1"/>
        <rFont val="Calibri"/>
      </rPr>
      <t xml:space="preserve"> Ação sendo executada por meio de diversas atividades promovidas pela CONFREM </t>
    </r>
  </si>
  <si>
    <t xml:space="preserve">Fabiano Pimentel - CEPENE (SEC executiva). Flávio Lontro </t>
  </si>
  <si>
    <t>Ação agrupada a ação 1.10 na Monitoria Anual 2</t>
  </si>
  <si>
    <t xml:space="preserve"> Raimundo Nobre (FEPAP)</t>
  </si>
  <si>
    <t>incluir CNPT, Sérgio e Ibere Sassi</t>
  </si>
  <si>
    <t>Bruno Gueiros  (APA Cairuçu)</t>
  </si>
  <si>
    <t>Flávio: Concultar Leopoldo Cavalieri  e Silvio (ESEC Carijos) Gustavo: Consultar GERCO para apresentação e envovimento do PAN</t>
  </si>
  <si>
    <t xml:space="preserve">Sergio Mattos (MPA), Carlinhos Tot (Fundação Vovo do Mangue), Francisco da Rocha Guimarães Neto (CONFREM) </t>
  </si>
  <si>
    <t>Incluir GT da portaria 445 - Flávio Lontro</t>
  </si>
  <si>
    <t xml:space="preserve">Ação não iniciada, aguradando a definição da revisão da portaria 445. </t>
  </si>
  <si>
    <t>Célia confrem (articular contato na CGEN)</t>
  </si>
  <si>
    <t xml:space="preserve">Buscar informações sobre peixes para avaliar a pertinência da ação </t>
  </si>
  <si>
    <r>
      <rPr>
        <sz val="11"/>
        <color theme="0"/>
        <rFont val="Calibri"/>
      </rPr>
      <t xml:space="preserve"> </t>
    </r>
    <r>
      <rPr>
        <b/>
        <sz val="11"/>
        <color theme="0"/>
        <rFont val="Calibri"/>
      </rPr>
      <t>TOTAL DE AÇÕES DO PAN</t>
    </r>
  </si>
  <si>
    <t>Hélia del Carmen Farías Espinoza (Univali); Sérgio Serra (SEMA)</t>
  </si>
  <si>
    <t xml:space="preserve"> Bruno (ICMBio), Projeto Manguezais do Brasil.  Dauro (União dos moradores Jureia)  Salustiano (IEMA - Amapá); Instituto Guaiamum e Mapa Biomas. </t>
  </si>
  <si>
    <t xml:space="preserve">Utilizar a base de dados do Centro de Sensoriamento Remoto/IBAMA realizado em 2015. Disponível através do Atlas dos Manguezais (Digital e/ou físico); disponibilização de link para a Infraestrutura de Dados Espaciais (INDE) no site do CNPT ou ICMBio. </t>
  </si>
  <si>
    <t>Gustavo Almada (IBAMA/ES),  Salustiano (IEPA),  Luiz Mauricio Abdon (IEPA) e  José Amorim (UFBA)</t>
  </si>
  <si>
    <t>CONFREM, Sindicatos/Colônias de Pesca, Academia, ICMBio-Ucs, AUREM (associações de usuários  das resex's marinhas) , SEDAP (Patrick Passos - PA), Helia (Univalli) e Sérgio Serra (SEMA/MA)</t>
  </si>
  <si>
    <r>
      <rPr>
        <b/>
        <sz val="11"/>
        <color rgb="FF000000"/>
        <rFont val="Calibri"/>
      </rPr>
      <t xml:space="preserve">(Antonio Lezama) </t>
    </r>
    <r>
      <rPr>
        <sz val="11"/>
        <color rgb="FF000000"/>
        <rFont val="Calibri"/>
      </rPr>
      <t>Existem iniciativas pontuais em algumas UCs, mas ainda muito incipientes.</t>
    </r>
    <r>
      <rPr>
        <b/>
        <sz val="11"/>
        <color rgb="FF000000"/>
        <rFont val="Calibri"/>
      </rPr>
      <t xml:space="preserve"> (Gustavo Almada) </t>
    </r>
    <r>
      <rPr>
        <sz val="11"/>
        <color rgb="FF000000"/>
        <rFont val="Calibri"/>
      </rPr>
      <t>Ação ainda sem andamento consolidado.</t>
    </r>
    <r>
      <rPr>
        <b/>
        <sz val="11"/>
        <color rgb="FF000000"/>
        <rFont val="Calibri"/>
      </rPr>
      <t xml:space="preserve"> (Nidia)</t>
    </r>
    <r>
      <rPr>
        <sz val="11"/>
        <color rgb="FF000000"/>
        <rFont val="Calibri"/>
      </rPr>
      <t>No Nordeste no Estado de Alagoas, e dentro da APA Costa dos Corais nos estuários Santo Antonio, Manguaba para estudo das especies alvo, estrutura de comunidades e modelagem ecossistêmica. Estudos da pesca, mais focados em territórios de pesca em Alagoas e na própria APA Costa dos Corais. (Luis Mauricio) Amapa</t>
    </r>
  </si>
  <si>
    <t xml:space="preserve"> Sérgio Serra (SEMA/MA) e  Rose Dantas (NAVIMA)</t>
  </si>
  <si>
    <t>Mônica Tognella, Marcos Souza (UEPA) Salustiano (IEPA), Rose Dantas (NAVIMA), Leila SRHU-MMA, SPU, Suzane Barbosa CGPEG-IBAMA, Sergio Serra (SEMA-MA), Iranildo Coutinho (ICMBio AP) e  Maria Máxima Pires.</t>
  </si>
  <si>
    <t>Maria Aparecida (CONFREM); Célia Regina (CONFREM); Alberto Cantanhede (CONFREM)</t>
  </si>
  <si>
    <t>João Farol, Marta Cremer, Ana (Cepsul), Kelly (APA Guaraqueçaba) Francisco (CONFREM Sul e sudeste), Iranildo Coutinho (ICMBio); Anna Karina (CNPT - NE); Fábio Sucuriju e CEPENE</t>
  </si>
  <si>
    <t xml:space="preserve">  Rose Dantas (Navima-RN) e Telmo SEA RJ </t>
  </si>
  <si>
    <t xml:space="preserve">Monica Tognella (UFES) e   Flavio Lontro </t>
  </si>
  <si>
    <t xml:space="preserve"> Sergio Serra (SEMA/MA)</t>
  </si>
  <si>
    <t>Rebentos - ESEC Carijós; Leonardo Messias (CEPENE) e Rose Dantas</t>
  </si>
  <si>
    <r>
      <rPr>
        <b/>
        <sz val="11"/>
        <color theme="1"/>
        <rFont val="Calibri"/>
      </rPr>
      <t xml:space="preserve">Ação 1.15. Excluida na Monitoria Anual 3 </t>
    </r>
    <r>
      <rPr>
        <sz val="11"/>
        <color theme="1"/>
        <rFont val="Calibri"/>
      </rPr>
      <t xml:space="preserve">                                        </t>
    </r>
  </si>
  <si>
    <t>Ação Agrupada a ação 1.6 na Monitoria Anual 3</t>
  </si>
  <si>
    <t>Kelly Cottens (NGI Antonina/PR)</t>
  </si>
  <si>
    <t>(Carolina Alvite) REBIO Lago Piratuba (AP), PARNA Cabo Orange (AP), ESEC Tamoios (RJ), ESEC Guaraqueçaba/PARNA Superagui (PR)</t>
  </si>
  <si>
    <t>Sergio Serra (SEMA), Carolina Alvite (CNPT) e Janina (Bolsista CNPT), SEBRAE, Maria Luiza e Lourdes (Museu Emílio Goeldi), Fabio (Sucuriju-AP), Amarildo Alves (APA Guaraqueçaba), Gabrielle Soeiro (CNPT), Sergio Matos (MPA), Flávio Lontro (ACAPESCA), Fernando Souza (UEPA-RJ), Chico Pescador (CONFREM), Zé Carlos (CONFREM-MA), João da Mata (ICMBIO), Francisco da Rocha Guimarães Neto(CONFREM) Marcos Souza (AMAR), Gilberto Ribas (ESEC Carijós) Fabrício Gonçalves (Resex Pirajubaé), AUREMs, Iberê (Instituto Guaiamum)</t>
  </si>
  <si>
    <t>(Ana Karinna) Ucs federais no Sul da Bahia. :(Élio Souza) Na área da Reserva de Desenvolvimento Sustentável Estadual Ponta do Tubarão/RN, com também em outras áreas dos estados do RE e PE. (Gustavo Almada) Caso o projeto do NEA-ES seja considerado, sua abrangência é a região costeira do ES de modo geral. (Carolina Alvite) APA da Baleia Franca (SC)</t>
  </si>
  <si>
    <t>Gustavo Almada IBAMA-ES, Gabrielle Soeiro e Helia Faria</t>
  </si>
  <si>
    <t>(Élio Souza) Na área da Reserva de Desenvolvimento Sustentável Estadual Ponta do Tubarão/RN, com também em outras áreas dos estados do RE e PE. (Gustavo Almada) Caso o projeto do NEA-ES seja considerado, sua abrangência é a região costeira do ES de modo geral.</t>
  </si>
  <si>
    <t>Helia Farias - Univali - Rosa Martins (Instituto Terramar-BA), Marcos (CPP-BA) *indicação, Francinalda Rocha (CIA-PI), Jorge Galdino Dó (Arte e Manha/BA),  Tozato (EBDA-BA), Secretaria Municipal de Desenvolvimento Territorial. Secretaria Municipal de Desenvolvimento Sustentável e Associação da Boca do Rio. e GAT/PAN Manguezal</t>
  </si>
  <si>
    <t>(Celia) Pará. Bruno Gueiros (Paraty-RJ)</t>
  </si>
  <si>
    <r>
      <rPr>
        <b/>
        <sz val="11"/>
        <color theme="1"/>
        <rFont val="Calibri"/>
      </rPr>
      <t>Ação agrupada a ação 3.1 na 3ª Oficina de Monitoria.</t>
    </r>
    <r>
      <rPr>
        <sz val="11"/>
        <color theme="1"/>
        <rFont val="Calibri"/>
      </rPr>
      <t xml:space="preserve"> Ação 2.8. Articular junto aos órgãos competentes melhorias de infraestrutura, recursos humanos e financeiros, e ampliação das operações de fiscalização nas áreas estratégicas do PAN.</t>
    </r>
  </si>
  <si>
    <t>(Bruno Gueiros) Paraty, Angra dos Reis e Mangaratiba (RJ) (Willian) RESEX Marinha Mestre Lucindo, Mãe Grande de Curuça e Cuinarana</t>
  </si>
  <si>
    <t xml:space="preserve">Gabrielle Soeiro (CNPT/ICMBio) </t>
  </si>
  <si>
    <t>Na área da Reserva de Desenvolvimento Sustentável Estadual Ponta do Tubarão/RN, com também em outras áreas dos estados do RE e PE. (Carolina Alvite) Resex Pirajubaé, ESEC Guanabara (confirmar com Flávio/Juliana), Angra (confirmar c Bruno). (Élio) Na área da Reserva de Desenvolvimento Sustentável Estadual Ponta do Tubarão/RN, com também em outras áreas dos estados do RE e PE.</t>
  </si>
  <si>
    <t>Na área da Reserva de Desenvolvimento Sustentável Estadual Ponta do Tubarão/RN, com também em outras áreas dos estados do RE e PE. (Fabio Souza) Na Comunidade do Sucuriju. (Élio) Na área da Reserva de Desenvolvimento Sustentável Estadual Ponta do Tubarão/RN, com também em outras áreas dos estados do RE e PE.</t>
  </si>
  <si>
    <t>3. Aplicar os instrumentos normativos para o ordenamento da pesca e aquicultura, nas áreas do PAN, levando em consideração a participação dos povos e comunidades tradicionais (Redação alterada durante a 3ª Oficina de Monitoria)</t>
  </si>
  <si>
    <t>Carol Alvite e Gabrielle Soeiro (CNPT/ICMBio)</t>
  </si>
  <si>
    <t>(Paulo) Parque Nacional do Cabo Orange - AP</t>
  </si>
  <si>
    <t>final do PAN</t>
  </si>
  <si>
    <t>Tomasso (UFPA) e Yara Novelli</t>
  </si>
  <si>
    <t>Buscar incluir CGMAC/IBAMA (Gustavo Almada apoiará a articulação);                           Buscar representante do NEMA/UERJ (Salú articulará o contato com o NEMA, com Felipe ou Mário Soares); Articulação Amorim: Espirito Santo: Ryan Andrade (UFES); Rio: Marcelo Viana (UFRJ); Paraná: Paulo de Tarso (UFPR); SC: Renato Freitas (UFSC); AL: Cláudio Sampaio (UFAL) - Henry Spach (UFPR) - (Tomasso fará o levantamento bibliográfico e contactará)</t>
  </si>
  <si>
    <t>Está em andamendo na Resex Cururupu (Pescada amarela/RARE); Suldeste-Sul (Tainha);  (Nidia)No Nordeste no Estado de Alagoas, e dentro da APA Costa dos Corais nos estuários Santo Antonio, Manguaba para estudo das especies alvo, estrutura de comunidades e modelagem ecossistêmica. Estudos da pesca, mais focados em territórios de pesca em Alagoas e na própria APA Costa dos Corais (Paulo) Parque Nacional do Cabo Orange - AP</t>
  </si>
  <si>
    <t xml:space="preserve">Fábio Vieira (Sucuriju),  Flávio Lontro  Centros de pesquisa do ICMBio: CEPENE </t>
  </si>
  <si>
    <t>Ação 3.4. Sistematizar e/ou realizar estudos de alternativas para adequar práticas de captura de caranguejos e camarões alvo do PAN, considerando as especificidades regionais, e consequente subsidios para revisão do marco regulatório.</t>
  </si>
  <si>
    <t>Monica Tognella (UFES), CEPNOR, CEPNE, CEPSUL, Flávio Lontro e Iberê Sassi</t>
  </si>
  <si>
    <t>Litoral do Paraná: APA e ESEC Guaraqueçaba; Parque Nacional Superagui; (Fabiano) Pernambuco. (Shanna) ESEC Guaraqueçaba</t>
  </si>
  <si>
    <t xml:space="preserve"> Fabio Sousa (Sucuriju-AP); </t>
  </si>
  <si>
    <t xml:space="preserve">Iberê Sassi (Instituto Goiamum), Waldemar (Z25-AL), Silmara Erthal (APA Delta do Parnaíba/ICMBio), Fabio Sousa (Sucuriju-AP) e Francisco Rodrigues (Delta Parnaiba- MA)                        </t>
  </si>
  <si>
    <r>
      <rPr>
        <b/>
        <sz val="11"/>
        <color rgb="FF000000"/>
        <rFont val="Calibri"/>
      </rPr>
      <t>(Nidia Fabré)</t>
    </r>
    <r>
      <rPr>
        <sz val="11"/>
        <color rgb="FF000000"/>
        <rFont val="Calibri"/>
      </rPr>
      <t>No Nordeste no Estado de Alagoas, e dentro da APA Costa dos Corais nos estuários Santo Antonio, Manguaba para estudo das especies alvo, estrutura de comunidades e modelagem ecossistêmica. Estudos da pesca, mais focados em territórios de pesca em Alagoas e na própria APA Costa dos Corais. (Carolina ALvite) RESEX Marinha do Pirajubaé. (Maximiliano) RESEX Chocoaré-Mato Grosso.  (Willian Riccardo) RESEX Cururupu, Maracanã, Chocoaré Mato Grosso e Mãe Grande de Curuça</t>
    </r>
  </si>
  <si>
    <t xml:space="preserve">Anders Schmidt (UFSB)  </t>
  </si>
  <si>
    <t>Rose Dantas (NAVIMA/RN) - Edinburgh Napier University
Universidade Estadual do Amapá – UEAP
Reserva Extrativista Marinha de Soure / ICMBio
Universidade Federal do Pará – UFPA
Universidade Estadual da Paraíba – UEPB
Universidade Federal de Sergipe - UFS
Universidade Federal do Sul da Bahia – UFSB
Universidade Federal do Espírito Santo – UFES
Universidade Federal do Paraná – UFPR
Universidade Federal de Santa Catarina – UFSC. Nidia Fabré (UFAL)</t>
  </si>
  <si>
    <t>(Anders) Em todo o Brasil. (Maria Carolina Las Casas)</t>
  </si>
  <si>
    <t>(Maria Las Casas) Cananeia</t>
  </si>
  <si>
    <t xml:space="preserve"> Gabrielle e Carolina Alvite  (CNPT) e Flávio Lontro (CONFREM)</t>
  </si>
  <si>
    <t>Tommaso (UFPA), Flavio (ACAPESCA), CEPENE, Gustavo Almada (IBAMA/ES); Iberê Sassi (Instituto Goiamum) ; Fabio Sousa (Sucuriju-AP)</t>
  </si>
  <si>
    <t>(Carolina Alvite Costa Norte e Região Nordeste (Amapá, Pará, Maranhão, Piauí, Ceará, Rio Grande do Norte, Paraíba, Pernambuco, Alagoas, Sergipe, Bahia)</t>
  </si>
  <si>
    <t>Ação 3.11 - Excluida na Monitoria Anual 3</t>
  </si>
  <si>
    <t>Ação 3.13. Propor aos órgãos fiscalizadores vinculados ao SISNAMA a intensificação da Fiscalização da pesca Ilegal nas áreas estratégicas do PAN.</t>
  </si>
  <si>
    <t>Francisco Rodrigues (Delta Parnaíba) e Apoio dos articuladores do GAT para a comunicação estadual. Ségio (SEMA/MA)</t>
  </si>
  <si>
    <t>(Gustavo Almada)</t>
  </si>
  <si>
    <t>Nidia Fabré (UFAL), Tomasso (UFPA), Monica Tognelli (UFES), Rose Dantas</t>
  </si>
  <si>
    <r>
      <rPr>
        <b/>
        <sz val="11"/>
        <color rgb="FF000000"/>
        <rFont val="Calibri"/>
      </rPr>
      <t xml:space="preserve">Nidia: </t>
    </r>
    <r>
      <rPr>
        <sz val="11"/>
        <color rgb="FF000000"/>
        <rFont val="Calibri"/>
      </rPr>
      <t xml:space="preserve">No Nordeste no Estado de Alagoas, e dentro da APA Costa dos Corais nos estuários Santo Antonio, Manguaba </t>
    </r>
    <r>
      <rPr>
        <b/>
        <sz val="11"/>
        <color rgb="FF000000"/>
        <rFont val="Calibri"/>
      </rPr>
      <t xml:space="preserve">Mônica: </t>
    </r>
    <r>
      <rPr>
        <sz val="11"/>
        <color rgb="FF000000"/>
        <rFont val="Calibri"/>
      </rPr>
      <t>Norte do ES</t>
    </r>
  </si>
  <si>
    <t>(Shanna) APA Guaraqueçaba, ParnaSuperagui</t>
  </si>
  <si>
    <t xml:space="preserve">Flavio Lontro (ACAPESCA), João Batista (Tatajuba -Tita (MPP-CE) e Sérgio Serra (SEMA/MA) </t>
  </si>
  <si>
    <t>Samuel Gomes (Bolsista GEFMar/CNPT), Francisco Rodrigues (delta Parnaiba) Gustavo Almada (IBAMA-ES), Ulisses Scofield (CEPENE), Helia (Univali), Francisco Chagas (Associação dos Produtores Rurais de Água Doce do MA), Rose Dantas (NAVIMA), Ivan (MPA), AUREM, Antônio (MMA), Sindicatos de Pesca, CAPAM, Célia (CONFREM), Luis Mauricio (Abdon-IEPA), Secretarias de Pesca Municipais, Secretarias de Meio Ambiente, Edna Maria (Associação de Meio Ambiente do Paço de Lumiar/MA)</t>
  </si>
  <si>
    <t xml:space="preserve"> (Anders) Estação Ecológica de Maracá-Jipioca (AP), Reserva Extrativista Marinha de Soure (PA), Reserva Extrativista de Caeté-Taperaçu (PA), Área de Proteção Ambiental da Barra do Rio Mamanguape (PB), Reserva Extrativista do Cassurubá (BA), Reserva de Desenvolvimento Sustentável Municipal Piraquê-açu e Piraquê-mirim (ES), Estação Ecológica de Guaraqueçaba (PR), Área de Proteção Ambiental de Guaraqueçaba (PR), Parque Nacional do Superagui (PR) eEstação Ecológica de Carijós (SC). (Maximiliano) ResexChocoaré-Mato Grosso</t>
  </si>
  <si>
    <t xml:space="preserve">Ação 3.18. Elaborar e implementar programas de monitoramento participativo da produção pesqueira (estatística pesqueira) nas áreas estratégicas do PAN. </t>
  </si>
  <si>
    <t xml:space="preserve"> Luis Mauricio Abdon-IEPA,                                                </t>
  </si>
  <si>
    <t>Regina Oliveira (Museu Goeldi), Raimundo Nobre (Federação de Pescadores do Amapá), IBGE Victoria Isaac, CONFREM, Zafira (UEMA), CAPAM, Secretarias Estaduais de Pesca, Sindicato dos Pescadores (Colônias, cooperativas)</t>
  </si>
  <si>
    <t>(Fabiano) Pernambuco (Luis Mauricio) Amapá. (Carolina Alvite) RESEX Marinha do Pirajubaé, APA da Baleia Franca. (Maximiliano) RESEX Chocoaré-Mato Grosso no Pará (Shanna) Guaraqueçaba/PR</t>
  </si>
  <si>
    <t xml:space="preserve">            </t>
  </si>
  <si>
    <t xml:space="preserve">           </t>
  </si>
  <si>
    <t>(Shanna) ParnaSuperagui, APA e ESEC Guaraqueçaba</t>
  </si>
  <si>
    <t>Marcus Fernandes (UFPA), Fabio Souza (Sucuriju)</t>
  </si>
  <si>
    <t>Museu Emilio Goeldi (PEC), IEPA, UFMA (Flavia Mochel), Flávio Lontro; Rose Dantas (RN);</t>
  </si>
  <si>
    <t>4 (+6). Reduzir os impactos socioambientais efetivos e potenciais (riscos de acidêntes ambientais) das diferentes formas de poluição, degradação e introdução de espécies exóticas, nos manguezais e ecossistemas associados (Objetivos agrupados e redação alterada durante a 3ª Monitoria).</t>
  </si>
  <si>
    <t>Ação Excluida na Monitoria Anual 2</t>
  </si>
  <si>
    <t>Ação 4.7. Levantamento de pesquisa realizadas voltadas à redução do uso de agrotóxicos em atividades agrícolas, em especial à  rizicultura e cultivo de cana, nas bacias hidrográficas associadas às áreas estratégicas do PAN.</t>
  </si>
  <si>
    <t>Francinalda (Comissão Ilha ativa), Chico do Delta, Hélia Faria (UNIVALI) e Waldemar Lacerda - Porto de Pedras / AL</t>
  </si>
  <si>
    <t>Francinalda (Comissão Ilha ativa), Chico do Delta e Hélia Faria (UNIVALI), Tommaso, Profº Drude Lacerda (UFCE)</t>
  </si>
  <si>
    <t>(Waldemr Rolim) Rio Manguaba no municipio de Porto de Pedras.</t>
  </si>
  <si>
    <t>MPF, Bruno Stéfanis (Instituto Biota), Francisco Rodrigues (APA Parnaiba), Antonio Silva, willian (ICMBio), Salustiano (IEPA), licenciamento IBAMA, INEA, IBAMA-RJ, DNPM,  IBAMA, Ibere Sassi</t>
  </si>
  <si>
    <t>Salustiano (IEPA) e Yara Novelli</t>
  </si>
  <si>
    <t>(Shanna) NGI Antonina-Guaraqueçaba</t>
  </si>
  <si>
    <t>(Bruno Gueiros) Paraty</t>
  </si>
  <si>
    <t>Marco Cutrim (UFMA)  e  Gustavo Almada</t>
  </si>
  <si>
    <t xml:space="preserve"> Beatriz Castelar (FIPERJ), Julieta Freschi (SEA/RJ) e Chico do Delta, APA Costa dos Corais, MPF (Raquel) </t>
  </si>
  <si>
    <t>Jorge Nunes (UFMA) Anders Schmidt (CEPENE - ICMBio) *indicação, Guilherme Augusto (CGPEG) *indicação, CGPEG RJ, Claudio Sampaio (UFAL) *indicação, Elica Guedes (UFAL) *indicação, Clemente Coelho (UFPE) *indicação, Tomasso (UFPA), Marcia Chame (FioCruz/RJ) / Silvia Ziller (Instituto Horus/SC)</t>
  </si>
  <si>
    <t>Ação 4.20. Identificar e complilar produtos  de grupos de trabalho sobre espécies exóticas que afetem o ecossistema manguezal e espécies alvo do PAN, garantindo a participação de diversos atores sociais.</t>
  </si>
  <si>
    <t xml:space="preserve">Marco Cutrim (UFMA), Tomasso Giarrizzo (UFPA) e Mario Soares (UERJ) </t>
  </si>
  <si>
    <t>(Willian Ricardo) RESEX Marinha Mocapajuba, Mãe Grande de Curuça, Maracanã e AraíPeroba</t>
  </si>
  <si>
    <t>Tommaso Giarrizzo (UFPA), Bruno Stefanis (Biota), Marcus Fernandes (UFPA) e Gabrielle Soeiro (CNPT)</t>
  </si>
  <si>
    <r>
      <rPr>
        <b/>
        <sz val="11"/>
        <color rgb="FF000000"/>
        <rFont val="Calibri"/>
      </rPr>
      <t xml:space="preserve">Nidia: </t>
    </r>
    <r>
      <rPr>
        <sz val="11"/>
        <color rgb="FF000000"/>
        <rFont val="Calibri"/>
      </rPr>
      <t>No Nordeste no Estado de Alagoas, e dentro da APA Costa dos Corais nos estuários Santo Antonio, Manguaba para estudo das especies alvo, estrutura de comunidades e modelagem ecossistêmica. Estudos da pesca, mais focados em territórios de pesca em Alagoas e na própria APA Costa dos Corais. (Bruno Gueiros) Paraty-RJ. (Bruno Steafnis) Maceió Alagoas. (Carolina Alvite) RESEX PIrajubaé, ESEC Carijós, NGI Antonina-Guaraqueçaba, APA Costa dos Corais</t>
    </r>
  </si>
  <si>
    <t>4.25 (antiga  6.3)</t>
  </si>
  <si>
    <t>4.25 (antiga 6.3). Realizar um diagnóstico da situação de todos os Planos de emergência e Contigência e assistência mútua nos portos e instalações petrolíferas no Brasil (Petróleo: IBAMA, Portos: IBAMA e/ou estados a depender do porte do empreendimento)</t>
  </si>
  <si>
    <t xml:space="preserve">Carol Alvite (CNPT)                     </t>
  </si>
  <si>
    <t xml:space="preserve">                                                           </t>
  </si>
  <si>
    <t>4.26 (antiga  6.4)</t>
  </si>
  <si>
    <t>4.26 (antiga 6.4). Realizar estudos que visem a identificação de passivos ambientais (petróleo) nas áreas prioritárias.</t>
  </si>
  <si>
    <t>UEPA, AHOMAR, CAPPAM (MA), Monica Tognella (UFES), José Amorim (UFBA), Terramar, Mauro Maida (UFPE)* indicação, Beatrice Padovani (UFPE) *indicação, ONG's regionais, Clemente Coelho (UFPE) *indicação, Élica Guedes (UFAL) *indicação, Instituições de pesquisa do Piauí, RIo Grande do Norte e Ceará. Iberê</t>
  </si>
  <si>
    <t>Ação Excluida na Monitoria Anual 3</t>
  </si>
  <si>
    <t>4.27 (antiga  6.6)</t>
  </si>
  <si>
    <t>Ação 4.27 (antiga 6.6). Aprimorar os mecanismos de controle e gestão de resíduos e efluentes nas marinas e centros náuticos nas UC's.</t>
  </si>
  <si>
    <t>final de 2019</t>
  </si>
  <si>
    <t>Francisco da Rocha Guimarães Neto (UEPA-RJ) e Bruno Gueiros (APA Cairuçu)</t>
  </si>
  <si>
    <t xml:space="preserve">Ação 5.1. Levantamento do estado de conservação dos manguezais brasileiros e ecossistemas associados, nas áreas estratégicas do PAN (MAPBIOMAS).    </t>
  </si>
  <si>
    <t>Carlinhos (Amex/Canavieiras), Telmo Borges (SEA/RJ) Marcus Fernandes (UFPA)</t>
  </si>
  <si>
    <t>João Santana (AMEX-BA), Franciso Freitas (ADEMA/SE), Rosa Martins (Instituto Terra+A1mar/BA), Helia Farias (Univali/SC), Francinalda Rocha (CIA-PI), Monica Tognella (UFES-ES),                                            Flávia Mochel</t>
  </si>
  <si>
    <t xml:space="preserve">(Rafaela Maia) Acaraú-CE </t>
  </si>
  <si>
    <t xml:space="preserve">Ação 5.2.Realizar o monitoramento do ecossistema manguezal e ecossistemas associados nas áreas estratégicas do PAN,  e identificar as áreas de corte-e-queima de mangue. </t>
  </si>
  <si>
    <t>Carolina Alvite (CNPT) e Telmo Borges (SEA/RJ)</t>
  </si>
  <si>
    <t>Jorge Galdino -Dó (Arte e Manha Caravelas-BA) (Samuel contactará), Rose Dantas (NAVIMA-RN), Jeova Meireles UFC-CE) (Samuel contactará), INPE, CSR (IBAMA), Bruno Gueiros (ICMBio-RJ), Francisco (UESC/BA)  Marcus Fernandes (UFPA), Iberê Saci</t>
  </si>
  <si>
    <t>(Rose)ES. (Carolina Alvite) RESEX PIrajubaé, ESEC Carijós, NGI Antonina-Guaraqueçaba, RESEX Canavieiras, RESEX Cassurubá, RESEX Lagoa do Jequiá, ESEC Maracá-Jipioca, RESEX Chocoaré-Mato Grosso, RESEX Maracanã, RESEX Caeté - Taperaçú, RESEX Mestre Lucindo e Resex Cururupu</t>
  </si>
  <si>
    <t>Marcus Fernandes (UFPA), Antonio Marcos (Fundação Vovó  do Mangue), Telmo Borges (SEA/RJ)</t>
  </si>
  <si>
    <t>Museu Emilio Goeldi (PEC), IEPA, UFMA (Flavia Mochel), SEMA-PA Ulisses Scofield (CEPENE-Projeto Manguezal Caravelas-BA), Silmara Erthal (ICMBIO), Mônica Tognella (UFES), Iberê Sassi (Instituto Goiamum),  Breno Eicos (UFRJ), Flávia Mochel (UFMA); Marco; Incluir Sr. Chico do Delta</t>
  </si>
  <si>
    <t>área da Resex, no município de Araioses, além de Cabeça de Porco, no município de Água Doce. (Carolina Alvite) Delta do Parnaíba</t>
  </si>
  <si>
    <t>Espirito Santo. (Monica) Norte do Espírito Santo e Caravelas</t>
  </si>
  <si>
    <t>Ação Agrupada na ação 4.7 na Monitoria Anual 3</t>
  </si>
  <si>
    <t xml:space="preserve">Ação 5.7. Articulação do PAN Manguezal com CNZU para potencializar as ações do sinérgicas de conservação e uso sustentável dos Manguezais nos sítios RAMSAR    </t>
  </si>
  <si>
    <t>Participação/apresentação do PAN na reunião do CNZU -   Ação já realizada;</t>
  </si>
  <si>
    <t>2° sem 2019</t>
  </si>
  <si>
    <t xml:space="preserve"> Carol Alvite (CNPT) e Profa. Yara novelli, Rose Dantas e Célia (CONFREM).</t>
  </si>
  <si>
    <t>OBJETIVO ESPECÍFICO 6. Agrupado com OBJETIVO 4 na avaliação de meio termo.</t>
  </si>
  <si>
    <t>6.3. Realizar um diagnóstico da situação de todos os Planos de emergência e Contigência e assistência mútua nos portos e instalações petrolíferas no Brasil (Petróleo: IBAMA, Portos: IBAMA e/ou estados a depender do porte do empreendimento)</t>
  </si>
  <si>
    <t>Ação 6.4. Realizar estudos que visem a identificação de passivos ambientais (petróleo) nas áreas prioritárias.</t>
  </si>
  <si>
    <t xml:space="preserve">Documento balizador com as ações do PAN enviado e protocolado junto ao CONAMA. Alteração da resolução  CONAMA (459/2013)  que dispõe sobre aquicultura (manguezais e aquicultura) . Relatório das instâncias em que foram divulgados e distribuidos os documentos. Material elaborado e distribuido(459/2013)  que dispõe sobre aquicultura  propomos inserir na 9.1        </t>
  </si>
  <si>
    <t>Gustavo Almada (IBAMA/ES); Iberê (Inst. Guaiamum); Célia e Maria Aparecida (CONFREN), Élio Souza (CPP) e ICMBio; Yara</t>
  </si>
  <si>
    <t>(Rafaela Maia) Acaraú</t>
  </si>
  <si>
    <t>Monica Serrão e Mariana de Sá Viana (CGPEG-DILIC-IBAMA), COPAH-Dilic-IBAMA e Isabel Cavalcante Waga - MPF, Elio (CPP), Suzane Guedes (CGPEG-IBAMA), Marcos Souza (RJ), Gustavo Almada-IBAMA ES e Sergio- SEMA MA</t>
  </si>
  <si>
    <t xml:space="preserve">CONAPA Guapimirim- Klinton Senra </t>
  </si>
  <si>
    <t xml:space="preserve">Conselho da APA Guapi-Mirim e ESEC Guanabara, Conselho do Mosaico Central Fluminense, CONFREM e MPF. Nobre, Fabio Vieira e Hélia (contactar Daiane RESEX Pirajubaé) , Conselhos das UC federais, Mosaico Central Fluminense, ACAPESCA </t>
  </si>
  <si>
    <t xml:space="preserve">Baia de Guanabara (considerando o exposto na questão anterior) </t>
  </si>
  <si>
    <t>Encaminhar aos conselhos estaduais de meio ambiente, articular com as comissões de acompanhamento de licenciamento. buscar colaboradores nas CRs do ICMBio</t>
  </si>
  <si>
    <t>Gabrielle Soeiro (CNPT); Yara Schaeffer-Novelli (USP); Clemente Coelho Jr. (Instituto BiomaBrasil); Alberto Cantanhede (CONFREM); João Gonçalves (AMEX); Francisco Rodrigues (APA Delta de Parnaíba)</t>
  </si>
  <si>
    <t>Rose Dantas (NAVIMA) e  Yara Novelli (USP)</t>
  </si>
  <si>
    <t>Mônica Tognela, Pedro Walfir (UFPA), Maurício (MMA), Inst. Terramar e Telmo Borges (SEA/RJ)</t>
  </si>
  <si>
    <t>Protocolo de valoração criado e publicado, e Petição online feita pelo AVAAZ</t>
  </si>
  <si>
    <t>Marielce Tosta (UFES), EcoEco, Rose Dantas (NAVIMA) e Ibere Sassi</t>
  </si>
  <si>
    <t>Regina Oliveira (MPEG), Flavio Lontro (ACAPESCA) e  Waldemar Lacerda (Porto de Pedras/AL)</t>
  </si>
  <si>
    <t>CONFREM, Fund Banco do Brasil, MCTIi nov Social, Francisco Rodriges (Delta Parnaiba), Chico Pescador, Francinalda (Delta)</t>
  </si>
  <si>
    <t xml:space="preserve">Considerar guia "Maravilhosos Manguezais do Brasil" e projeto de capacitação de gestores de UCs e professores da rede pública. Flávio: consultar Bahia (CONFREM) </t>
  </si>
  <si>
    <t xml:space="preserve">Prof° Mario Soares (UERJ), Hélia Faria (UNIVALI), Bruno Gueiros (APA Cairuçu) e  Gustavo Almada </t>
  </si>
  <si>
    <t xml:space="preserve">Benedito (SEMA-MA), Gabrielle Soeiro (CNPT), Hélia (UNIVALI) e Mônica (UFES), AUREM, Francisco Chagas (Delta Parnaíba), UEPA, Waguinho (Cururupu)
</t>
  </si>
  <si>
    <t>(Bruno Gueiros) Baia da Ilha Grande</t>
  </si>
  <si>
    <t xml:space="preserve">Flávio Lontro </t>
  </si>
  <si>
    <t xml:space="preserve">museu goeldi- regina oliveira/Lourdes Furtado/Maria luiza videira, FEPAP- raimundo nobre, AUREM, CONFREM, PEC MPEG Maria de Nazare, Hamilcar Mendes e Francisco Berredo (MPEG), Sind Nacional das Pescas Joaquim Pilon (Portugal) e Uinvesidade Aberta e Centro de Etnologia e Tecnologia dos Meios Aquaticos (França) </t>
  </si>
  <si>
    <t xml:space="preserve"> Raimundo Nobre (FEPAP), CNPT/ICMBio, Sérgio Serra e Ibere Sassi</t>
  </si>
  <si>
    <t>Gat do PAN Manguezal, Denis Domingues, Bruno Gueiros  (APA Cairuçu)</t>
  </si>
  <si>
    <t>Zafira Almeida (UEMA), Rede Rorte NIT, Antônio Lezama/MMA, Mauricio Abdon (IEPA) e CGPEG/IBAMA</t>
  </si>
  <si>
    <t>Ação iniciada e não concluída no período previsto</t>
  </si>
  <si>
    <t>Nidia: Andamento esta conforme planejado, primeiro ano de coleta finalizando neste mês de julho de 2018, e planejamos continuar com monitoramento trimestral na APA costa dos Corais no âmbito do PELD APA CC conduzido na UFAL . mapeamento de habitat costeiros e de territórios em andamento, previsão de resultados parciais no meio de 2019. Yara: Mapeamento dos manguezais realizado pelo Projeto Manguezais do Brasil e disponibilizado no Atlas dos Manguezais do Brasil.
Na Baia de Ilha Grande e  Baia de Sepetiba a ação não foi iniciada, e na Baia de Guanabara os manguezais estão sendo soterrados com lixões. (marquinhos). 
Carol e Bruno se dispuseram realizar a busca
Bruno buscar informações no PELD UFAL</t>
  </si>
  <si>
    <t xml:space="preserve">Dificuldades  relativas à recursos humanos e financeiros / Dificuldades na disponibilização dos arquivos shapefiles da cobertura vegetal </t>
  </si>
  <si>
    <t xml:space="preserve">Nidia Fabré (UFAL) / Yara Novelli (USP)/ Breno/ Marquinhos/ Bruno </t>
  </si>
  <si>
    <t xml:space="preserve">Luis Mauricio) Artigos, dissertações e teses (Antônio Lezama) Nenhum (Gustavo Almada) Nenhum (Nidia)Coletas sistematizadas e padronizadas. (Maximiliano) Em construção, mas até o momento os períodos da andada previstos na IN MAPA estão se mostrando adequados.                    Projeto de Lei 131/2020 Dispõe sobre o reconhecimento, proteção e garantia do direito ao território de comunidades tradicionais pesqueiras, tido como patrimônio cultural material e imaterial sujeito a salvaguarda, proteção e promoção, bem como o procedimento para a sua identificação, delimitação, demarcação e titulação.
Link: https://www.camara.leg.br/proposicoesWeb/prop_mostrarintegra;jsessionid=7F88DA7499513FE347DA8A09E0653954.proposicoesWebExterno1?codteor=1854982&amp;filename=PL+131/2020 (BRENO) CCDRUS e Termos de Compromisso firmados em áreas de manguezais </t>
  </si>
  <si>
    <t>Da ultima reunião para esta novos documentos já foram elaborados, e novas atualizações existem.
Em 2018 nas reuniões dos Gergco17 , estados costeiros, houve levantamento gerou uma série de dados . Encontro ENCO Gerco que gerou novas informações.</t>
  </si>
  <si>
    <t xml:space="preserve"> (Sérgio Serra) Planilha com informações referentes a politica PEGC e PGI's dos municípios das áreas estratégicas do PAN. 	Produto 1.6a  ESTUDO AMBIENTAL DE ÁREA SEDIMENTAR -Bacia Sedimentar Marítima de Sergipe-Alagoas/Jacuípe – ANP
•	Link: http://www.anp.gov.br/arquivos/atuacao/e&amp;p/ssm/estudo-seal-jacuipe/versao-consolidada-eaas-seal-jacuipe.pdf 
	Produto 1.6b Projeto Orla Alagoas - Secretaria de Estado do Meio Ambiente e dos Recursos Hídricos
•	Link: http://www.semarh.al.gov.br/meio-ambiente/projeto-orla
	Produto 1.6c PORTARIA MMA Nº 34, DE 2 DE FEVEREIRO DE 2021 - Aprova a listagem atualizada dos municípios abrangidos pela faixa terrestre da zona costeira brasileira.
•	Link: https://www.in.gov.br/en/web/dou/-/portaria-mma-n-34-de-2-de-fevereiro-de-2021-302053267 
	Produto 1.6d Relatório GERCO nos estados – MMA
•	Link: https://drive.google.com/file/d/1P7lpVJ6tz0_TrN216M-BdfpOH9qs1ecG/view?usp=sharing / https://drive.google.com/file/d/11QsDZyOB2evhyrURSAGmsNWZrWPo4M84/view?usp=sharing </t>
  </si>
  <si>
    <t>Sergio Serra / Fabiano / Carolina Alvitre/ Breno / Bruno</t>
  </si>
  <si>
    <t>(Carolina Alvite) 1. Criação de três novas RESEX em áreas de manguezal no nordeste do pais, a RESEX Arapiranga-Tromaí, com 186.908 ha - Decreto n°9.339, a RESEX da Baía do Tubarão, com 223.917 há – Decreto n°9.340, e a RESEX Itapetininga, esta com 16.294 há – Decreto n°9.333
(Shanna Bittencourt) Mapa com definição de zonas e limites. Atualmente o GT se debruça na pesquisa do cerco-fixo e aprimoramento do Protocolo de consulta aospesquisadores. Criação da Resex Guaraqueçaba não foi considerada prioridade na elaboração do Plano de Ação do GT.
(Maria Aparecida - CONFREM) Estudos realizados das e encaminhados aos órgãos competentes das resex's. Reunião com as comunidades para a verificação da legitimidade dos processos e interesse de continuidade. Criação de três novas RESEX em áreas de manguezal no nordeste do pais, a RESEX Arapiranga-Tromaí, com 186.908 ha - Decreto n°9.339, a RESEX da Baía do Tubarão, com 223.917 há – Decreto n°9.340, e a RESEX Itapetininga, esta com 16.294 há – Decreto n°9.333. Todos de 05 de abril de 2018. 
Shanna Bittencourt - Mapa com definição de zonas e limites - APA de Guaraqueçaba;  Reativação do Grupo de Trabalho de Povos e Comunidades Tradicionais junto ao Conselho Gestor do NGI Antonina-Guaraqueçaba, Criação da Resex Guaraqueçaba não foi considerada prioridade na elaboração do Plano de Ação do GT - NGI Antonina-Guaraqueçaba
(Bruno) http://www.maceio.al.gov.br/wp-content/uploads/2017/05/pdf/2017/05/Estudo-técnico-ARIE-Tartas-2017.05.05.pdf        Comparação entre métodos de captura de caranguejo-uçá (Ucides cordatus): Subsídio a termo de compromisso na ESEC da Guanabara.“ https://www.youtube.com/watch?v=RQ9FU5wOU3w&amp;ab_channel=KarinaMaciel</t>
  </si>
  <si>
    <t xml:space="preserve">	Produto 1.8a  Estudo Técnico Para Criação Da Unidade De Conservação Municipal Área De Relevante Interesse Ecológico Costeiro Marinha das Tartarugas – Maceió/AL
•	Link http://www.maceio.al.gov.br/wp-content/uploads/2017/05/pdf/2017/05/Estudo-t%C3%A9cnico-ARIE-Tartas-2017.05.05.pdf 
	Produto 1.8b  DECRETO Nº 9.339, DE 5 DE ABRIL DE 2018 - Cria a Reserva Extrativista Arapiranga-Tromaí, localizada nos Municípios de Carutapera e Luís Domingues, Estado do Maranhão.
•	Link http://www.planalto.gov.br/ccivil_03/_ato2015-2018/2018/decreto/D9339.htm 
	Produto 1.8c DECRETO Nº 9.340, DE 5 DE ABRIL DE 2018 - Cria a Reserva Extrativista da Baía do Tubarão, localizada nos Municípios de Icatú e Humberto de Campos, Estado do Maranhão.
•	Link http://www.planalto.gov.br/ccivil_03/_ato2015-2018/2018/decreto/D9340.htm 
	Produto 1.8d DECRETO Nº 9.333, DE 5 DE ABRIL DE 2018 Cria a Reserva Extrativista Itapetininga, localizada no Município de Bequimão, Estado do Maranhão.
•	Link http://www.planalto.gov.br/ccivil_03/_ato2015-2018/2018/decreto/D9333.htm 
	Produto 1.8e Proposta de criação da Reserva de Desenvolvimento Sustentável (RDS) da Foz do Rio Doce  
•	Link https://www.icmbio.gov.br/portal/images/stories/o-que-fazemos/Folder_Consultas_Publicas_%20Abrolhos.pdf 
	Produto 1.8f Comparação entre métodos de captura de caranguejo-uçá (Ucides cordatus): Subsídio a termo de compromisso na ESEC da Guanabara.
•	Link https://youtu.be/RQ9FU5wOU3w 
</t>
  </si>
  <si>
    <t>Maria Aparecida / Shanna Bitencourt / Carolina Alvite / Fabio Souza / Anna Karina</t>
  </si>
  <si>
    <t xml:space="preserve">
Acordo de cooperação técnica para a RESEX Jequiá
Plano de ação do Peixe Boi</t>
  </si>
  <si>
    <t xml:space="preserve">Estudo Técnico Para Criação Da Unidade De Conservação Municipal Área De Relevante Interesse Ecológico Costeiro Marinha das Tartarugas – Maceió/AL
•	Link http://www.maceio.al.gov.br/wp-content/uploads/2017/05/pdf/2017/05/Estudo-t%C3%A9cnico-ARIE-Tartas-2017.05.05.pdf </t>
  </si>
  <si>
    <t xml:space="preserve">Bruno </t>
  </si>
  <si>
    <t>(Maximiliano) A Resex Chocoaré-Mato Grosso concluiu o processo de ampliação da UC visando a proteção de áreas consideradas importantes do ponto de vista socioeconômico e da proteção de manguezais que estavam fora da UC. O processo encontra-se pronto esperando apenas assinatura da Presidência. (Shanna Bitencourt) Avaliação das áreas internas da ESEC Guaraqueçaba que estão fora do espectro da UC e avaliar a importância para a conservação. (Carolina Alvite) Não houve avanços no sentido de promoção de fóruns para recategorização dessas UC. Na RESEX Pirabujaé, foram realizadas Oficinas de elaboração do Plano de Manejo , incluindo zonas e normas para uso sustentável e conservação da biodiversidade nos manguezais, com participação dos extrativistas, conselheiros da UC.</t>
  </si>
  <si>
    <t xml:space="preserve">
	Produto 1.10a Diagnóstico e caracterização socioambiental das áreas propostas para criação e ampliação de Reservas Extrativistas na Mesorregião do Nordeste Paraense no Estado do Pará.
•	Link https://www.icmbio.gov.br/portal/images/stories/o-que-fazemos/consultas_publicas/S%C3%A3o_Jo%C3%A3o_de_Pirabas.pdf 
	Produto 1.10b Revisão do Plano de Manejo da APA Costa dos Corais
•	Link https://www.icmbio.gov.br/apacostadoscorais/planos-de-manejo.html </t>
  </si>
  <si>
    <t>(Carolina Alvite) O contexto político-institucional atual de fragilização da política nacional da unidades de conservação não é favorável ao debate de propostas de revisão de limites e recategorização de UC.  (Maximiliano) Falta de assinatura da Presidência ampliando a UC. (Shanna Bitencourt) Áreas ocupadas e/ou utilizadas. (Bruno) A revisão do PM da APACC travou devido aos limites
As recategorizações que estão acontecendo atualmente não são em prol da conservação e sim para possibilitar empreendimentos que geram mais ameaças. (Marquinhos)</t>
  </si>
  <si>
    <t>Carolina Alvite / Shanna Bitencourt / Maximiliano</t>
  </si>
  <si>
    <t xml:space="preserve"> (Shanna Bitencourt) Recomenda-se a exclusão ou adiamento desta ação no Parque do Superagui, pelo Plano de Manejo da UC estar judicializado.</t>
  </si>
  <si>
    <t>Ação sem andamento.</t>
  </si>
  <si>
    <t>§  Houve retrocesso em função da conjuntura atual que pode ser exemplificado com a tentativa de revogação das Resoluções CONAMA 302 e 303 de 2002. - Link http://portal.stf.jus.br/noticias/verNoticiaDetalhe.asp?idConteudo=454328&amp;ori=1</t>
  </si>
  <si>
    <t>Esvaziamento da agenda de proteção ambiental. Em razão desta conjuntura essa ação tornou-se dificultosa. As normativas ao invés de avançarem, tiveram retrocesso.</t>
  </si>
  <si>
    <t>Breno / Carolina Alvite</t>
  </si>
  <si>
    <t>Telmo)Plano Estadual de Mitigação e Adaptação da Mudança Climatica do Rio de Janeiro está em andamento; Modelagem de subida de maré do manguezal por influencia de mudança climática. 
Marquinho – A Confrem está planejando um projeto de documentário que traga a perspectiva das mudanças climáticas na visão do pescador artesanal.</t>
  </si>
  <si>
    <t xml:space="preserve">	Produto 1.14a Artigo: Monitoramento De Manguezais: Abordagem Integrada Frente Às Alterações Ambientais
•	Link https://padlet-uploads.storage.googleapis.com/802653417/1243bbc8662d5b07bd4520ce5c2b68eb/1_14___2015_CBUC_Lignon_etal.pdf
	Produto 1.14b Cartilha A influência das Mudanças Climáticas na Pesca Artesanal – CPP
•	Link http://www.cppnacional.org.br/publicacao/influ%C3%AAncia-das-mudan%C3%A7as-clim%C3%A1ticas-na-pesca-artesanal 
	Produto 1.14c Projeto avalia os impactos de mudanças climáticas nos manguezais fluminenses NEMA / UERJ
•	Link http://www.faperj.br/?id=2710.2.3 </t>
  </si>
  <si>
    <t>Não houve um avanço nas politicas de mudanças climáticas no ultimo governo, e sim uma grande fragilização.</t>
  </si>
  <si>
    <t xml:space="preserve">(Carolina) Houve avanço na celebração de termos de compromissos com PCT em UC de proteção integral, no âmbito federal, sendo firmados/renovados TC REBIO Lago Piratuba (AP), PARNA Cabo Orange (AP), ESEC Tamoios (RJ). Houve avanço na estruturação de pesquisa sobre o cerco fixo no litoral do PR, coordenada pela IFPR, UFPR, ICMBio, visando gerar subsídios para elaboração de TC com pescadores. </t>
  </si>
  <si>
    <t>	Produto1.18a Comparação entre métodos de captura de caranguejo-uçá (Ucides cordatus): Subsídio a termo de compromisso na ESEC da Guanabara
•	Link https://www.youtube.com/watch?v=RQ9FU5wOU3w&amp;ab_channel=KarinaMaciel 
	Produto 1.18b 3 Termos de compromisso firmados, 2 TC em elaboração (DOCUMENTAR - CAROL)</t>
  </si>
  <si>
    <t xml:space="preserve">Estruturar o monitoramento participativo dos TC com vistas a avaliação a efetividade e equidade deste instrumento de gestão. </t>
  </si>
  <si>
    <t xml:space="preserve">Contatar Cesar ICMBio - Carolina Alvite / NGI Antonina-Guaraqueçaba, para informações sobre pesquisa do cerco fixo (cesar.horie@icmbio.gov.br), Ainda em fase de elaboração de projeto (Shanna). / Breno
</t>
  </si>
  <si>
    <t>É uma agenda que avançou muito e outras iniciativas estão caminhando neste sentido, e é uma agenda que devemos seguir atentos.</t>
  </si>
  <si>
    <t>(Ana Karinna) - Concluida em UCs Federais do Sul da Bahia - As ações são frutos do Projeto Gef Mar subcomponente 1.4 de Projetos de Integração de Comunidades no Sul da Bahia através de recursos alocados no POA do CNPT. (Carolina Alvite) Realização do projeto “Fortalecimento de Organizações e Lideranças da Pesca Artesanal da e Integração Regional", com o objetivo fortalecer a organização e a participação dos pescadores e pescadoras artesanais na gestão das UCs marinho-costeiras apoiadas pelo Projeto GEF Mar no Sul do Brasil. Foi executado pelo CNPT/ICMBio, Área de Proteção Ambiental da Baleia Franca (APABF) e Refúgio de Vida Silvestre da Ilha dos Lobos (REVISIL), no âmbito do GEF Mar. Criação da Rede de Mulheres das Marés e das Águas, no âmbito do Sitio Ramsar Amazônicos. Com o objetivo de avaliar e direcionar estratégias de fortalecimento das atividades das mulheres extrativistas. Publicação do protocolo de monitoramento comunitário do peixe—boi. Curso de capacitação para formar jovens multiplicadores ambientais sobre o defeso da espécie Resex Mãe Grande. o núcleo de educação ambiental do IBAMA no Espírito Santo (IBAMA/NEA-ES, minha lotação profissional) tem um projeto aprovado para ser executado ainda nessa ano de 2018 que trata de capacitação para a frota de pesca da arrasto do ES construir, instalar e operar o dispositivo de escape de tartarugas (TED - turtle escape device) nas redes de arrasto de camarão. Este projeto é uma demanda da própria comunidade pesqueira do ES.</t>
  </si>
  <si>
    <r>
      <rPr>
        <sz val="11"/>
        <color theme="1"/>
        <rFont val="Calibri"/>
      </rPr>
      <t xml:space="preserve">	Produto 2.3a Formação de lideranças através do apoio a realização de seminários da Confrem, reuniões da Rede de Mulheres , oficina para elaboração de projetos e intercâmbios
•	Link: http://diretoriopre.mma.gov.br/index.php/category/82-bmub-terramar-protecao-e-gestao-integrada-da-biodiversidade-marinha-e-costeira-projeto-terramar?download=2614:diagnostico-previo-integrado-com-os-resultados-do-seminario-nacional-do-extrativismo-costeiro-e-marinho 
	Produto 2.3b Sensibilização dos comunitários para a importância do período de defeso e aproximação e entendimento da atuação do órgão
•	Link: https://padlet-uploads.storage.googleapis.com/1069673684/ac4e5e9b9049f0d9bffe6efda2f76c3c/icmbioemfoco550_Sensibiliza__o_RESEX_Norte.pdf 
	Produto 2.3c Intercâmbio Foz do Rio Doce – CNPT/IMCBio
•	Link https://www.youtube.com/watch?v=v7ERLY-AcL8&amp;t=161s
	Produto 2.3d Publicação do protocolo de monitoramento comunitário do peixe—boi  
•	Link https://padlet-uploads.storage.googleapis.com/1069673684/23904378d252ed6d6308a9bad30279f3/icmbioemfoco571_Manejo_comunit_rio_de_peixe_boi.pdf 
	Produto 2.3e Série de vídeos CNPT
•	Link https://www.icmbio.gov.br/cnpt/videos.html
	Produto 2.3f O fortalecimento das atividades econômicas e produtivas das comunidades tradicionais nas reservas extrativistas do Maranhão, Piauí e Tocantins.
•	Link https://youtu.be/zfV_XJYDaXI
	Produto 2.3g Projeto Político Pedagógico da Zona Costeiro Marinha (PPPZCM)
•	Link </t>
    </r>
    <r>
      <rPr>
        <sz val="11"/>
        <color rgb="FFE80606"/>
        <rFont val="Calibri"/>
      </rPr>
      <t>(DOCUMENTAR</t>
    </r>
    <r>
      <rPr>
        <sz val="11"/>
        <color theme="1"/>
        <rFont val="Calibri"/>
      </rPr>
      <t>)</t>
    </r>
  </si>
  <si>
    <t>(Ana Karina) As formas de contratação de serviços usadas pelo funbio frente aos locais de difícil logística das UCs. :(Élio Souza) Uma das nossas limitações é recursos humanos e financeiros. (Gustavo Almada) Da minha parte, com relação a oficina de TED, ainda estamos nas etapas de planejamento e articulação, não chegamos ainda na fase de execução (prevista para ocorrer últimos meses de 2018 ou no começo de 2019). (Carolina Alvite) Engajar os pescadores nos processos formativos, conciliando tempo entre a atividade de pesca e a participação nos eventos de formação. (CarolinaAlvite) Engajar os pescadores nos processos formativos, conciliando tempo entre a atividade de pesca e a participação nos eventos de formação.</t>
  </si>
  <si>
    <t>Ana Karina - CNPT / Gustavo Almada / Elio Sousa / Carolina Alvte ; Breno/Bruno</t>
  </si>
  <si>
    <r>
      <rPr>
        <sz val="11"/>
        <color theme="1"/>
        <rFont val="Calibri"/>
      </rPr>
      <t xml:space="preserve">(Ana Karina) O fortalecimento das atividades econômicas e produtivas das comunidades tradicionais nas reservas extrativistas do Maranhão, Piauí e Tocantins.
Link de apresentação do trabalho: https://youtu.be/zfV_XJYDaXI. (Élio Souza) Acredito que em quanto agente do CPP, temos pretensão de continuar realizados as ações que está sobre a nossa responsabilidade. (Gustavo Almada) Perspectiva de continuidade. Não obstante, é necessário integrar os articuladores da ação para uma atuação coordenada e coesa. </t>
    </r>
    <r>
      <rPr>
        <sz val="11"/>
        <color rgb="FFE80606"/>
        <rFont val="Calibri"/>
      </rPr>
      <t>AÇÃO QUE MERECE DESTAQUE POR SUA COMPLETUDE COM VÁRIOS FRUTOS</t>
    </r>
  </si>
  <si>
    <t>Em andamento, mas com problemas que podem comprometer a sua conclusão. Ainda não iniciada no período previsto. (Gustavo) Não houve avanços da parte do presente articulador - não houve articulação entre os articuladores. (Carolina) Não foi formado o GT (Gustavo Almada) o IBAMA publicou recentemente o Plano Nacional de Gestão da Educação Ambiental (PANGEA) - http://www.ibama.gov.br/phocadownload/educacaoambiental/2021-01-21-%20Ibama-Pangea-2021.pdf   e https://www.ibama.gov.br/educacao-ambiental/educacao-ambiental-no-ibama  . (Gustavo Almada) Ação passível de ser executada. Contudo, dado o contexto da ação, talvez seja mais adequado designar outro articulador, preferencialmente com um perfil com trânsito no MMA e maior articulação política.</t>
  </si>
  <si>
    <t>T2.6a Plano Nacional de Gestão da Educação Ambiental (PANGEA)
•	Link http://www.ibama.gov.br/phocadownload/educacaoambiental/2021-01-21-%20Ibama-Pangea-2021.pdf
	Produto 2.6b Educação Ambiental sobre Manguezais / Org. Marcelo Antonio Amaro Pinheiro, Ana Carolina Biscalquini Talamoni. São Vicente: Campus do Litoral Paulista – Instituto de Biociências, 2018.
•	Link https://padlet-uploads.storage.googleapis.com/802653417/fce1f4b6104d8cb02863d12fc24b1f0a/2_6__educacao_ambiental_sobre_manguezais.pdf 
	Produto 2.6c Projeto Político Pedagógico da Zona Costeiro Marinha (PPPZCM)
•	Link (DOCUMENTAR)
	Produto 2.6d PPEs das Unidades de Conservação
•	Link (Sem documentação)
	Produto 2.6e IN discutida no âmbito do ICMBio Sem documentação
•	Link (Sem documentação)</t>
  </si>
  <si>
    <t>Dia do manguezal –  (Seu Chico) – Existe uma consulta de datas, Uma é que o dia do mangue seja no dia da vovó do mangue, uma figura importante que está em todos os corações. O dia do mange também pode ser no dia de Santana, ou dia de 4 de outubro, dia de são Francisco.</t>
  </si>
  <si>
    <t>É uma ação que está em constante atualização, muitos comitês foram criados desde a ultima discussão– o grupo concluiu, no entanto não há documentação associada.</t>
  </si>
  <si>
    <t xml:space="preserve">	Produto 2.10a Plano de Recursos Hídricos do Comitê da Bacia Hidrográfica da Baía da Ilha Grande (PRH – BIG)
•	Link http://www.cbhbig.org.br/plano-de-recursos-hidricos 
	Produto 2.10b DECRETO Nº 288, DE 3 DE SETEMBRO DE 2019 Institui o Comitê da Bacia Hidrográfica do Rio Marapanim (CBHRM), e dá  outras providências.
•	Link
	Produto 2.10c Comitê de Bacia Hidrográfica da Baía de Guanabara tem Plano de Recursos Hídricos vigente, atualmente em processo de revisão. A AHOMAR (representando os pescadores artesanais da Baía) compõe a diretoria do referido Comitê.
•	Link http://www.inea.rj.gov.br/ar-agua-e-solo/planos-de-bacias-hidrograficas/  
	Produto 2.10d Ação contemplada e compactuada com todos os comitês de bacias durante o Encontro Nacional dos Comitês de Bacias Hidrográficas (ENCOB) de 20 a 24 de agosto de 2018.
•	Link https://www.encob.org/past-editions/XX-ENCOB-2018
	Produto 2.10e Seminário Recuperação da Água na Planice Costeira do Rio Doce 2017 
•	Link https://padlet-uploads.storage.googleapis.com/802653417/774ce5909887a62b0707494e4818b0b1/2017_10_SeminarioPlanicieCosteiraRioDoce.pdf 
	Produto 2.10e Realização de dois eventos (Abrolhos e Costa dos Corais) sobre água promovidos pelo Projeto TerraMar (MMA/GIZ) nos territórios de atuação do Projeto.
•	Link https://padlet-uploads.storage.googleapis.com/802653417/4b276d3ba1bd23d8a8fd6b1ae53ba678/9___Relatrio_Oficina_Dilogo_das_guas_de_Abrolhos__1_.pdf  https://padlet-uploads.storage.googleapis.com/802653417/cf8dca1beff0773b10216b2bcb0d44b9/2018_01_DialogosAguas_CostadosCorais.pdf </t>
  </si>
  <si>
    <t>(Willian)Integrar os debates do PAN dos manguezais nas reuniões do comitê, já que em sua área de abrangência estão 3 reservas extrativistas marinhas.</t>
  </si>
  <si>
    <t>Bruno Gueiros / Rose Dantas / Carolina Alvite / Willian Ricardo/ Breno / Sergio</t>
  </si>
  <si>
    <t>Carolina Alvite) Ações realizadas pela RESEX Pirajubaé, no âmbito da atuação dos pescadores artesanais no Conselho da UC. 
Informação Andrea Lambertz (ICMBio) - Resex Pirajubaé - instituído o GT Licenciamento, dentro do Conselho, que acompanha o cumprimento das condicionantes. Como todos os GTs, desde 2019 não há reuniões por causa da pandemia. Informo também que não apenas a Via Expressa Sul impacta os manguezais da Resex, mas a duplicação da Diomício e a construção do Novo Acesso ao aeroporto também</t>
  </si>
  <si>
    <t xml:space="preserve">Atas Das Reuniões Ordinárias (2016 e 2018) dos Conselhos Consultivos da Áreade Proteção Ambiental de Guapi-Mirim e da Estação Ecológica Da Guanabara tratando sobre o tema.
•	Links https://padlet-uploads.storage.googleapis.com/1069673684/898b18f235ae774c91499c016fefc23e/2016mar22_ATA_GUAPIGUANA.pdf https://padlet-uploads.storage.googleapis.com/1069673684/d613cd606066ceb2ee65a9c253fe4bc4/2018mai10_ATA__GUAPIGUANA.pdf </t>
  </si>
  <si>
    <t xml:space="preserve">(Fábio) Implantação de projeto de uso de sistema hibrido de geração de energia, utilizando energia solar e eólica de pequena escala. ***(Élio) Atividades realizada pelo CPP Nordeste estamos colocando em pauta as discutições sobre: cooperativismos, associativismo e outros correlacionados ao empoderamento social, assim como fomentar via articulações projetos para agregar valor às cadeias produtivas.(Seu Chico) Fiz pesquisas nas áreas de foram afetadas pelas instalações de parques eólicos e não tive sucesso. </t>
  </si>
  <si>
    <t>(Fabio) A comunicação. : (Élio) Uma das nossas limitações é recursos humanos e financeiros.</t>
  </si>
  <si>
    <t>(Fabio) A comunicação. : (Élio) Uma das nossas limitações é recursos humanos e financeiros. Foram feitas reuniões para frear os empreendimentos dos parques eólicos, no entanto não houve receptividade. (Seu Chico)</t>
  </si>
  <si>
    <t>Fabio Souza / Élio/ Seu Chico</t>
  </si>
  <si>
    <t>Buscar atas ou ofícios com a gestão do ICMBio para verificar mobilizações contra parques eólicos.
Danial Castro e Tatiana - Breno</t>
  </si>
  <si>
    <t>Analisando regionalmente alguns planos foram concluídos, no entanto em escala nacional não há um plano.
Está sendo elaborado desde 2018 um projeto de integração dos atores do sitio Ramsar, para desenvolver grandes planos de proteção destas áreas.</t>
  </si>
  <si>
    <t xml:space="preserve">	Produto 3.1a Operação Verde Brasil
•	Link https://www.gov.br/pt-br/noticias/meio-ambiente-e-clima/operacao-verde-brasil
	Produto 3.1b PLANAFs nas áreas estratégica. Operação em parceria da polícia federal e capitania dos portos.
•	Documentação não recebida até o presente </t>
  </si>
  <si>
    <t>Paulo (PARNA Cabo Orange) / Carolina Alvite / Breno</t>
  </si>
  <si>
    <r>
      <rPr>
        <sz val="14"/>
        <color rgb="FF000000"/>
        <rFont val="Calibri"/>
      </rPr>
      <t xml:space="preserve"> Nidia)Andamento esta conforme planejado, primeiro ano de </t>
    </r>
    <r>
      <rPr>
        <b/>
        <sz val="14"/>
        <color rgb="FF000000"/>
        <rFont val="Calibri"/>
      </rPr>
      <t>coleta finalizando neste mês de julho de 2018</t>
    </r>
    <r>
      <rPr>
        <sz val="14"/>
        <color rgb="FF000000"/>
        <rFont val="Calibri"/>
      </rPr>
      <t xml:space="preserve">, e planejamos continuar com monitoramento trimestral na APA costa dos Corais no âmbito do PELD APA CC conduzido na UFAL. Mapeamento de habitat costeiros e de territórios em andamento, previsão de resultados parciais no meio de 2019.); (Paulo) </t>
    </r>
    <r>
      <rPr>
        <b/>
        <sz val="14"/>
        <color rgb="FF000000"/>
        <rFont val="Calibri"/>
      </rPr>
      <t>Concluída no PN Cabo Orange</t>
    </r>
  </si>
  <si>
    <t xml:space="preserve">3.2a livro “Peixes da Zona Costeira do PNCO, Estuário Amazônico, Amapá, Brasil” 
•	Link https://www.researchgate.net/publication/339292031_Peixes_da_zona_costeira_do_Parque_Nacional_do_Cabo_Orange_estuario_amazonico_Amapa_Brasil 
	Produto 3.2b Livro publicado do camarão de sete barbas – UNESCO
•	Documentação não recebida até o presente 
	Produto 3.2c Estudos sobre a pescada amarela em Curupu, com inclusive indicações de defeso. – UEMA com ICMBio.
•	Documentação não recebida até o presente </t>
  </si>
  <si>
    <t>Nidia Fabré (UFAL) / Paulo (Parna cabo Orange) / Bruno / Carol / Fabiano</t>
  </si>
  <si>
    <t xml:space="preserve">(**(Chico Pescador) Permissão de coleta manual e pesca por meio da ratoeira do Goyamum; Áreas de exclusão de pesca; Visita Técnica da Monica Peres da CPGT e participação nas reuniões com as comunidades de propostas de adequações na Portaria 82 IBAMA 2003; **(Tommaso) Ofícios enviados no âmbito do MP Bahia para ciência da necessidade de adequação da legislação
Recadastramento dos pescadores pela FIPERJ; Solicitação formal ao ICMBIO /CPGT a DISAT de licença a titulo provisório de permissão de pesca na Unidade dos cadastrados pela FIPERJ, com os critérios estabelecidos na minuta de adequação da Portaria 82 IBAMA 2003;
</t>
  </si>
  <si>
    <t xml:space="preserve">3.3a INSTRUÇÃO NORMATIVA Nº 1, DE 3 DE JANEIRO DE 2020 Proíbe a captura, o transporte, o beneficiamento, a industrialização, a comercialização de qualquer indivíduo da espécie Ucides cordatus, conhecido popularmente como caranguejo uçá, nos Estados do Amapá, Pará, Maranhão, Piauí, Ceará, Rio Grande do Norte, Paraíba, Pernambuco, Alagoas, Sergipe e Bahia.
•	Link https://www.in.gov.br/en/web/dou/-/instrucao-normativa-n-1-de-3-de-janeiro-de-2020-236562080 
	Produto 3.3b PORTARIA INTERMINISTERIAL Nº 38,DE 26 DE JULHO DE 2018 Define regras para o uso sustentável e para a recuperação dos estoques da espécieCardisoma guanhumi(guaiamum, goiamú, caranguejo-azul, caranguejo-do-mato).
•	Link https://www.in.gov.br/materia/-/asset_publisher/Kujrw0TZC2Mb/content/id/34380595/do1-2018-07-27-portaria-interministerial-n-38-de-26-de-julho-de-2018-34380577 
	Produto 3.3c Portaria do defeso do camarão (Maranhão e Piauí)
•	Documentação não recebida até o presente </t>
  </si>
  <si>
    <t>Chico Pescador / Tommaso, Breno, Fabiano, Gabrielle</t>
  </si>
  <si>
    <t>Aguardar os resultados dos Planos de recuperação das espécies contidas nas portarias 161 e 217; Marco regulatório do caranguejo Uçá (Projeto Manguezais do Brasil); Iberê: Problemas de comunicação e articulação para o andamento da ação com o articulador (Amorim). Tommaso: Essa ação faz parte das ações de outros PAN's, sendo necessário a articulação com os outros PAN's. Célia: Agora é o momento de se encaminha/apresentar proposições de mudanças na legislação para os candidatos.</t>
  </si>
  <si>
    <r>
      <rPr>
        <sz val="14"/>
        <color rgb="FF000000"/>
        <rFont val="Calibri"/>
      </rPr>
      <t xml:space="preserve">(Fabiano)  </t>
    </r>
    <r>
      <rPr>
        <b/>
        <sz val="14"/>
        <color rgb="FF000000"/>
        <rFont val="Calibri"/>
      </rPr>
      <t>Estudo sobre tamanho mínimo de captura do guaiamum no nordeste oriental brasileiro concluído</t>
    </r>
    <r>
      <rPr>
        <sz val="14"/>
        <color rgb="FF000000"/>
        <rFont val="Calibri"/>
      </rPr>
      <t xml:space="preserve">. : (Shanna) </t>
    </r>
    <r>
      <rPr>
        <b/>
        <sz val="14"/>
        <color rgb="FF000000"/>
        <rFont val="Calibri"/>
      </rPr>
      <t xml:space="preserve">Estudo sobre práticas de captura de caranguejos (lacinho/andada) interrompido devido a solicitação oficial da Defensoria Pública Estadual, após denúncia. </t>
    </r>
  </si>
  <si>
    <t xml:space="preserve">	Produto 3.4a  Nota Técnica nº 2/2020/CEPENE/DIBIO/ICMBio; Revista CEPSUL - Biodiversidade e Conservação Marinha, 8: e2019004.  Manejo da pesca do guaiamum - Revista CEPSUL
•	Link https://padlet-uploads.storage.googleapis.com/1069673684/2131bb1bf1fa7eb328f427f49508ddd4/Manejo_da_pesca_do_guaiamum___uma_alternativa_para_conserva__o_das__reas_de_apicum_do_nordeste_oriental_brasileiro.pdf 
	Produto 3.4b Comparação entre métodos de captura de caranguejo-uçá (Ucides cordatus): Subsídio a termo de compromisso na ESEC da Guanabara
•	Link https://www.youtube.com/watch?v=RQ9FU5wOU3w&amp;ab_channel=KarinaMaciel 
	Produto 3.4c  Camarão piticaia e camarão-branco no estado do Maranhão - As Cadeias De Valor Da Pesca Artesanal De Camarão E Caranguejo Na Costa Amazônica Do Brasil
•	Link https://padlet-uploads.storage.googleapis.com/1014230663/b47b3a5e445438b9719508fc0a1d74f9/CSF_UNESCO_Camarao_piticaia_e_branco_MA_2018.pdf 
	Produto 3.4d Defeso Do Camarão - Maranhão : Portaria N° 11959 Do Ibama- Instituto Brasileiro Do Meio Ambiente
•	Documentação não recebida até o presente 
	Produto 3.4e Elaboração De Amplo Levantamento De Informações Para Subsidiar A Revisão Da Legislação Vigente Referente A Assuntos Vinculados À Cadeia Produtiva Do Caranguejo-Uçá No Âmbito Do Projeto Manguezais Do Brasil
•	Link https://padlet-uploads.storage.googleapis.com/802653417/da8e966f662a0688daf912adaa0acd1a/Produto_06_Relatorio_Final.pdf
</t>
  </si>
  <si>
    <t>Fabiano CEPENE / Célia Regina / Shanna Bitencourt / Iberê Sassi / Yara Novelli, Breno, Seu Chico, Janina, Fabiano</t>
  </si>
  <si>
    <r>
      <rPr>
        <sz val="11"/>
        <color rgb="FF000000"/>
        <rFont val="Calibri"/>
      </rPr>
      <t xml:space="preserve">Nidia: </t>
    </r>
    <r>
      <rPr>
        <b/>
        <sz val="11"/>
        <color rgb="FF000000"/>
        <rFont val="Calibri"/>
      </rPr>
      <t>Andamento esta conforme planejado, primeiro ano de coleta finalizando neste mês de julho de 2018</t>
    </r>
    <r>
      <rPr>
        <sz val="11"/>
        <color rgb="FF000000"/>
        <rFont val="Calibri"/>
      </rPr>
      <t xml:space="preserve">, e planejamos continuar com monitoramento trimestral na APA costa dos Corais no âmbito do </t>
    </r>
    <r>
      <rPr>
        <b/>
        <sz val="11"/>
        <color rgb="FF000000"/>
        <rFont val="Calibri"/>
      </rPr>
      <t xml:space="preserve">PELD APA CC </t>
    </r>
    <r>
      <rPr>
        <sz val="11"/>
        <color rgb="FF000000"/>
        <rFont val="Calibri"/>
      </rPr>
      <t>conduzido na UFAL; mapeamento de habitat Portaria.costeiros e de territórios em andamento, previsão de resultados parciais no meio de 2019..(Carolina Alvite</t>
    </r>
    <r>
      <rPr>
        <b/>
        <sz val="11"/>
        <color rgb="FF000000"/>
        <rFont val="Calibri"/>
      </rPr>
      <t>) Plano de Manejo da RESEX em fase final de elaboração, incluindo normas para uso dos recursos pesqueiros</t>
    </r>
    <r>
      <rPr>
        <sz val="11"/>
        <color rgb="FF000000"/>
        <rFont val="Calibri"/>
      </rPr>
      <t xml:space="preserve">. (Maximiliano) </t>
    </r>
    <r>
      <rPr>
        <b/>
        <sz val="11"/>
        <color rgb="FF000000"/>
        <rFont val="Calibri"/>
      </rPr>
      <t>Ação concluída na UC</t>
    </r>
    <r>
      <rPr>
        <sz val="11"/>
        <color rgb="FF000000"/>
        <rFont val="Calibri"/>
      </rPr>
      <t>. (Willian Ricardo) RESEX Cururupu – levantamento dos principais locais de pesca de pescada amarela (pesqueiro) e regramento de revezamento da pesca nesses locais. RESEX Maracanã e Chocoaré Mato Grosso – Regras de Uso comunitário na bacia do rio Maracanã (divide as duas unidades), já portariadas pelo ICMBio. RESEX Mãe Grande de Curuça – Regras de pesca do camarão e a proibição de alguns apetrechos. Ação inciada em 2019, já aprovada pelo conselho, faltando Portaria.</t>
    </r>
  </si>
  <si>
    <t xml:space="preserve">	Produto 3.5a PORTARIA Nº 870, DE 11 DE OUTUBRO DE 2018 Aprova o Acordo de Gestão da Reserva Extrativista Marinha da Lagoa do Jequiá, no Município de Jequiá da Praia, no Estado de Alagoas - Processo nº 02124.000036/2015-15.
•	Link https://www.in.gov.br/materia/-/asset_publisher/Kujrw0TZC2Mb/content/id/45573561/do1-2018-10-17-portaria-n-870-de-11-de-outubro-de-2018-45573396 
	Produto 3.5b PORTARIA Nº 3, DE 2 DE JANEIRO DE 2019 Dispõe sobre regras comunitárias comuns e específicas para gestão integrada de uso e manejo dos recursos naturais e pesqueiros para a gestão da RESEX Marinha de Gurupi-Piriá no Estado do Pará e dá outras providências (processo nº 002122.001181/2017-97).
•	Link https://www.in.gov.br/web/dou/-/portaria-n-3-de-2-de-janeiro-de-2019-57876156 
	Produto 3.5c Resolução do Conselho da RESEX Cururupu (MA) sobre períodos e locais pesca de pescada amarela.
•	Link https://www.gov.br/icmbio/pt-br/assuntos/noticias/ultimas-noticias/cururupu-discute-novas-regras-de-pesca 
	Produto 3.5d PORTARIA Nº 626, DE 5 DE JULHO DE 2018 Dispõe sobre regras comunitárias comuns e específicas para uso e manejo dos recursos naturais e pesqueiros para a gestão da Reserva Extrativista Chocoaré-Mato Grosso no Estado do Pará e dá outras providências.
•	Link https://www.in.gov.br/web/guest/materia/-/asset_publisher/Kujrw0TZC2Mb/content/id/29138390/do1-2018-07-09-portaria-n-626-de-5-de-julho-de-2018-29138380 
	Produto 3.5e PORTARIA Nº 766, DE 31 DE AGOSTO DE 2018 Dispõe sobre regras comunitárias comuns e específicas para uso e manejo dos recursos naturais e pesqueiros para a gestão da Reserva Extrativista Maracanã no Estado do Pará e dá outras providências (Processo nº 02656.000002/2014-23) 
•	Link https://www.in.gov.br/materia/-/asset_publisher/Kujrw0TZC2Mb/content/id/39527237/do1-2018-09-04-portaria-n-766-de-31-de-agosto-de-2018-39526968 </t>
  </si>
  <si>
    <r>
      <rPr>
        <sz val="14"/>
        <color rgb="FF000000"/>
        <rFont val="Calibri"/>
      </rPr>
      <t>(</t>
    </r>
    <r>
      <rPr>
        <sz val="11"/>
        <color rgb="FF000000"/>
        <rFont val="Calibri"/>
      </rPr>
      <t>Maximiliano) Respaldo legal devidamente explicito. (willian Ricardo) Dificuldade em Divulgação e monitoramento das regras instituídas, sugere Transformar as regras aprovadas pelo conselho em Portarias do ICMBio</t>
    </r>
  </si>
  <si>
    <t xml:space="preserve">Carolina Alvite / Maximiliano / Willian Ricardo / Nídia Fabré </t>
  </si>
  <si>
    <t>Fabiano – Todas as Ucs que possuem PM tem acordos de pesca, pois são criados os acordos de uso. Os manguezais de Noronha são únicos, com especificidades ecológicas, e devem ser considerados em um próximo ciclo</t>
  </si>
  <si>
    <r>
      <rPr>
        <sz val="11"/>
        <color rgb="FFE80606"/>
        <rFont val="Calibri"/>
      </rPr>
      <t xml:space="preserve">O monitoramento está ocorrendo e deve ser feito sempre de forma contínua.  </t>
    </r>
    <r>
      <rPr>
        <sz val="11"/>
        <color theme="1"/>
        <rFont val="Calibri"/>
      </rPr>
      <t>Em Andamento, como previsto .A ação está sendo implementada desde 2013 pela Rede de Monitoramento de Andadas Reprodutivas de Caranguejos – REMAR, A REMAR foi criada com o explícito objetivo de investigar a sincronia do ritmo reprodutivo de caranguejos com ciclos geofísicos em locais com diferentes ambientes, tanto em relação a clima como a marés (micro, meso e macro maré), para orientação do estabelecimento de períodos de defeso e de fiscalização. Em todos os sítios da REMAR, seus pesquisadores colaboradores realizam amostragens em dias padronizados, após a lua nova e cheia, entre dezembro e abril, utilizado um método de avaliação rápida que envolve a contagem de caranguejos-uçá em transectos padronizados. Para ampliar as ações da REMAR através de monitoramento participativo, no dia 16 de novembro de 2017, extrativistas da RESEX do Cassurubá, comerciantes de pescado, moradores de Caravelas, gestores e pesquisadores se reuniram na base do CEPENE/ICMBio em Caravelas para o lançamento do aplicativo para smartphone Remar_Cidadão. Este aplicativo de “Ciência-Cidadã” permite que qualquer pessoa registre facilmente ocorrências de andadas reprodutivas de caranguejo-uçá e de guaiamum, em qualquer ponto do litoral brasileiro, e tem o apoio do ICMBio. O REMAR_Cidadão é um aplicativo Android e pode ser baixado gratuitamente no Google Play Store (Palavre busca “REMAR Cidadão” ou “REMAR”). Dentro do aplicativo o usuário pode optar pelo REMAR Básico, o mais simples de usar, e o REMAR Avançado, que permite fornecer informações mais detalhadas. As informações são enviadas diretamente para um banco de dados da REMAR para serem analisadas e serão disponibilizadas para os participantes através de um website ainda em construção. Os pesquisadores da REMAR estão conseguindo muitos avanços valendo-se do até então pouco estudado “Ciclo de Desigualdade de Marés de Sizíga” (Schmidt et al. 2012).  A REMAR vem experimentando com sucesso o fornecimento de previsões de andadas de caranguejo-uçá para os gestores da RESEX do Cassurubá, Caravelas, BA, onde as pesquisas com andadas começaram em 2006 com apoio do CEPENE/ICMBio. Espera-se em breve fornecer para o ICMBio e IBAMA um calendário de previsões confiáveis para todo o Brasil para orientar os períodos de suspensão de captura de caranguejo-uçá. Quanto ao guaiamum, a REMAR ainda precisa avançar mais nos estudos das andadas e, para isso, o aplicativo REMAR_Cidadão será uma peça chave. Ação vem sendo realizada para aprimorar os períodos de suspensão de captura de caranguejo-uçá, evitando suspensões em períodos sem andada, o que causa prejuízos econômicos e sociais para os extrativistas (e toda cadeia produtiva deste pescado), conflitos destes com gestores e desperdício de recursos públicos com operações de fiscalização desnecessárias. No caso do guaiamum, a motivação foi obter dados iniciais sobre as suas andadas reprodutivas ainda pouco conhecidas. A ação foi implementada pela Rede de Monitoramento de Andadas Reprodutivas de Caranguejos - REMAR, coordenada pela UFSB e pela Edinburgh Napier University, UK  / MASTS – Marine Alliance for Science and Technology for Scotland (representada pela Profa. Dra. Karen Diele), envolvendo pesquisadores de diversas universidades (UEAP, UFPA, UEPB, UFS, UFES, UFPR, UFSC) e do ICMBio, e parcerias com o CEPENE, unidades de conservação e, mais recentemente, com o CNPT, SAP/MAPA e CEPNOR. Além da avaliação rápida realizada pelos pesquisadores da REMAR, que em sua maioria envolveram auxiliares de campo das comunidades locais, foi criado um aplicativo para smartphone (android) - REMAR _Cidadão para monitoramento participativo (ciência cidadã), com o qual é possível obter registros de andadas fornecidos por diversos atores sociais, com destaque para a população extrativista.</t>
    </r>
  </si>
  <si>
    <t xml:space="preserve">	Produto 3.6a Aplicativo Remar Cidadão
•	https://www.icmbio.gov.br/portal/ultimas-noticias/20-geral/10130-aplicativo-monitora-andadas-reprodutivas-de-caranguejo 
	Produto 3.6b Diele, K. &amp; Schmidt, A.J. 2019. Monitoramento  e  previsões  de  andadas  de  caranguejo-uçá, Ucides  cordatus  no Brasil. Relatório  para  o Instituto Chico  Mendes  de  Conservação da Biodiversidade  –  ICMBio - Anos  2006  a  2019, 24p.
•	Documentação não recebida até o presente
	Produto 3.6c Pareceres técnicos da UFSB e da Edinburgh Napier University referentes à Redução dos períodos de proibição de extração de caranguejo-uçá, Ucides cordatus, nos períodos reprodutivos em 2020, nas regiões Norte e Nordeste, com base na ferramenta de previsão da Rede de Monitoramento de Andadas Reprodutivas de Caranguejos – REMAR
•	Documentação não recebida até o presente 
	Produto 3.6d INSTRUÇÃO NORMATIVA Nº 1, DE 3 DE JANEIRO DE 2020 (primeira utilizando as previsões da REMAR e com metade dos períodos de proibição de captura de caranguejo-uçá)
•	Link https://www.in.gov.br/web/dou/-/instrucao-normativa-n-1-de-3-de-janeiro-de-2020-236562080 
	Produto 3.6e Calendario etnobiologico da pesca do caranguejo-uçá em Cananeia
•	Documentação não recebida até o presente </t>
  </si>
  <si>
    <t>Anders / Maria Las Casas / Maximiliano / Carolina Alvite/ Breno / Seu Chico /Fabiano</t>
  </si>
  <si>
    <t>Foi sugerido por Maximiliano que a sistematização destas informações das UC por região. Seu chico - "Quem manda é a maré". De acordo com o "ripique" do rio o caranguejo pode antecipar a andada. É um caso de muita polemica e prejuízo, por conta da fiscalização. Na região do delta as previsões não bateram com as da REMAR. Um inverno forte em fevereiro, algo inédito, e todos oscaranguejos sairam. Os etusdos da Remar se baseiam na lua, e, a chuva, salinidade da agua e mtos fatores fazem com que a andada seja diferente em cada lugar.</t>
  </si>
  <si>
    <t xml:space="preserve">
**(Maria Las Casas) Concluida. Foi realizado pesquisa científica para elaboração de um mapa participativo.</t>
  </si>
  <si>
    <t xml:space="preserve">	Produto 3.7a Plano de manejo da APA Costa dos Corais com proposta de áreas de exclusão de pesca. Processo em fase final de aprovação interna - processo SEI nº  02070.012883/2017-59
•	Link https://www.icmbio.gov.br/apacostadoscorais/plano-de-manejo
	 Produto 3.7b Projeto GEF MAR Identificação e caracterização das áreas relevantes para a pesca artesanal e das principais interações com espécies da megafauna marinha sensíveis biologicamente nas regiões Sudeste e Sul do Brasil (RS, SC, PR e SP)
•	Documentação não recebida até o presente </t>
  </si>
  <si>
    <t xml:space="preserve"> ação é relevante, mas necessita-se a contratação de uma consultoria especifica para realizar a ação. Levantamento e sistematização dos estudos. Flávio Lontro: necessidade de haver participação das comunidades no processo de definição das áreas de exclusão. Fábio: A ação é uma primeira etapa fundamental para a realização dos acordos de pesca. Tomasso: Ação muito relevante, mas não existem recursos disponíveis para realizar a ação; Através do ICMBio avaliar a possibilidade de recursos para a criação de áreas de exclusão de pesca. Necessidade de que seja criada uma ponte de comunicação entre a ação e as UC's afins para fortalecer a articulação para demandar recursos junto ao ICMBio.</t>
  </si>
  <si>
    <r>
      <rPr>
        <sz val="12"/>
        <color rgb="FF000000"/>
        <rFont val="Arial"/>
      </rPr>
      <t xml:space="preserve">Maria Carolina Las Casas e Novaes , </t>
    </r>
    <r>
      <rPr>
        <sz val="12"/>
        <color rgb="FF000000"/>
        <rFont val="Arial"/>
      </rPr>
      <t>Carolina Alvite</t>
    </r>
  </si>
  <si>
    <t>Concluída. Foi realizada a revisão dos instrumentos legais que definem o período da andada reprodutiva do caranguejo-uçá na costa norte e região nordeste, com publicação de novas normativas para estas regiões. Esse resultado é decorrente da articulação inter-institucional entre ICMBio e MAPA, a partir da incorporação do conhecimento sobre os períodos reprodutivos do caranguejo-uçá gerados pela REMAR (ação 3.6). O ICMBio contou com a participação do CEPENE, CNPT, COPROD, APA Costa dos Corais. Ampliar os esforços de monitoramento da andada reprodutiva do caranguejo-uçá no sudeste e sul do Brasil, com o uso do protocolo de monitoramento desenvolvido pela REMAR. Incentivar o uso do aplicativo de monitoramento REMAR_cidadao, como forma de engajar a sociedade na geração de informações sobre a andada do caranguejo-uçá e guaiamum. Definir quais espécies alvo do PAN devem ser priorizadas na execução da ação.</t>
  </si>
  <si>
    <r>
      <rPr>
        <sz val="11"/>
        <color theme="1"/>
        <rFont val="Calibri"/>
      </rPr>
      <t>(	Produto 3.8a PORTARIA SAP/MAPA Nº 325, DE 30 DE DEZEMBRO DE 2020 Proíbe a captura, o transporte, o beneficiamento, a industrialização, a comercialização de qualquer indivíduo da espécie Ucides cordatus, conhecido popularmente como caranguejo-uçá, nos Estados do Amapá, Pará, Maranhão, Piauí, Ceará, Rio Grande do Norte, Paraíba, Pernambuco, Alagoas, Sergipe e Bahia, durante o período de andada de 2021 a 2024. 
•	Link https://www.in.gov.br/en/web/dou/-/portaria-sap/mapa-n-325-de-30-de-dezembro-de-2020-297207521 
	Produto 3.8b INSTRUÇÃO NORMATIVA Nº 1, DE 3 DE JANEIRO DE 2020 (primeira utilizando as previsões da REMAR e com metade dos períodos de proibição de captura de caranguejo-uçá)
•	Link https://www.in.gov.br/web/dou/-/instrucao-normativa-n-1-de-3-de-janeiro-de-2020-236562080</t>
    </r>
    <r>
      <rPr>
        <sz val="11"/>
        <color rgb="FFE80606"/>
        <rFont val="Calibri"/>
      </rPr>
      <t xml:space="preserve">
Regramento para outras espécies como o MERO e outras  (Fabiano enviará informações)</t>
    </r>
  </si>
  <si>
    <t>Carolina Alvite, Fabiano</t>
  </si>
  <si>
    <t>Incluir normatvas de outras espéceis. Olhar para as espécies que não foram contempladas neste período para um próximo ciclo.</t>
  </si>
  <si>
    <r>
      <rPr>
        <sz val="11"/>
        <color theme="1"/>
        <rFont val="Calibri"/>
      </rPr>
      <t xml:space="preserve">
Ação 3.12. Recomendar a regulamentação e divulgação da pesca amadora (ICMBio e MPA/MMA) nas áreas estuarinas, lagunares e dentro das unidades de conservação, considerando os Planos de Gestão de Recursos Pesqueiros sobreexplotados ou ameaçados de sobre-exploração.</t>
    </r>
    <r>
      <rPr>
        <b/>
        <sz val="11"/>
        <color theme="1"/>
        <rFont val="Calibri"/>
      </rPr>
      <t xml:space="preserve">
</t>
    </r>
  </si>
  <si>
    <t>Gustavo Almada) Monitorar a efetividade da ação.  - (Gustavo Almada) Tanto o planejamento local quanto regional do IBAMA contempla ações  de fiscalização em área de manguezal, incluindo parte das áreas estratégicas do PAN. Contudo, não foi implementado um forma de monitoramento ou estabelecida alguma métrica para avaliar (e quantificar) o deseja aumento na intensidade e frequência das ações de fiscalização em áreas de manguezal. Isto é, não foi avaliada ou estimada a efetividade da ação, entretanto, existem dados (relatórios de gestão, etc.) na diretoria de proteção ambiental do IBAMA que permitem realizar tal avaliação.</t>
  </si>
  <si>
    <t>	Produto3.13a Memorando do Núcleo de educação ambiental ao núcleo de fiscalização contextualizando o PAN e solicitando que as ações do PAN fossem consideradas no planejamento regional e nacional (Plano Nacional de Proteção Ambiental)
•	Documentação não recebida até o presente
	Produto 3.13b Operação Verde Brasil
•	Link https://www.gov.br/pt-br/noticias/meio-ambiente-e-clima/operacao-verde-brasil</t>
  </si>
  <si>
    <t>Monitorar a efetividade desta ação.</t>
  </si>
  <si>
    <t>Gustavo Almada, Carolina Alvite , Gabrielle</t>
  </si>
  <si>
    <t>**(Tommaso) Iniciando estudos sobre as populações de mero com os recursos do Projeto Meros do Brasil (Nidia) Andamento esta conforme planejado, primeiro ano de coleta finalizando neste mês de julho de 2018, e planejamos continuar com monitoramento trimestral na APA costa dos Corais no âmbito do PELD APA CC conduzido na UFAL . mapeamento de habitat costeiros e de territórios em andamento, previsão de resultados parciais no meio de 2019.(Mônica)Estudos sistemáticos e dados de fecundidade do carangueijo-ucá no norte do ES. Contribuição para definição da época da andada. Mapeamento do habitat da espécie.</t>
  </si>
  <si>
    <t>Dados PELD APA dos Corais (documentação em aberto)</t>
  </si>
  <si>
    <r>
      <rPr>
        <b/>
        <sz val="11"/>
        <color rgb="FF000000"/>
        <rFont val="Calibri"/>
      </rPr>
      <t>(Nidia)</t>
    </r>
    <r>
      <rPr>
        <sz val="11"/>
        <color rgb="FF000000"/>
        <rFont val="Calibri"/>
      </rPr>
      <t>Ano passado alta pluviosidade, disponibilidade de recursos humanos e financeiros</t>
    </r>
  </si>
  <si>
    <t>Tomasso/Nidia / Carol</t>
  </si>
  <si>
    <t>Monitoramento da implementação experimental de cercos fixos comunitários na Baía de Paranaguá
Pesquisa que visa avaliar viabilidade de acordo de pesca da tainha (Mugil sp) pelo método do cerco-fixo</t>
  </si>
  <si>
    <t xml:space="preserve">Integração pesquisadores/comunitários/ MOPEAR/ICMBio para avaliação do impacto deste tipo de pesca nas populações de tainha e outras espécies de pesca acidental. E, Portaria 12/2003 IBAMA que não cita esta técnica como permitida no estado do Paraná.  (Fabiano) É uma ação muito ampla com varias subjetividades que dificultam entendimento e avaliação. Para algumas artes de pesca se sabe que tem, no tanto para todas é difícil saber. </t>
  </si>
  <si>
    <t>Shanna Bittencourt , Carlina Alvite , Fabiano</t>
  </si>
  <si>
    <t>Continuidade das pesquisas, diante da diversidade de artes de pesca que carecem de estudos para avaliar a viabilidade socioambiental - buscar o numero da pesquisa do SISBIO - Carol - relatorios para encaminhar  Recomenda-se a continuação da pesquisa em 2020 objetivando gerar subsídios para a elaboração de termo de compromisso para a pesca de cerco fixo nos limites do PARNA Superagui e APA Guaraqueçaba</t>
  </si>
  <si>
    <t>Foi realizado um diagnostico pelo concelho pastoral dos pescadores (2016) que trás os conflitos gerais, não exclusivamente aquicultura.
As áreas definidas para a Associação de Maricultores e Pescadores da Baia de Guanabara está sendo leiloada para maricultura extensiva – Marquinhos
Em canavieniras a resex está sofrendo atentado político pela atual gestão publíca.
Empresa Fibria sufocando áreas de manguezal no nordeste</t>
  </si>
  <si>
    <t>	Produto 3.16a Relatório de Conflitos Socioambientais – CPP
•	Link http://cpp.institucional.ws/sites/default/files/publicacoes/Relat%C3%B3rio%20de%20conflitos%20socioambientais%20final.pdf 
	Produto 3.16b Pescadores de Tutóia e Paulino Neves: Conflitos étnicos e devastações provocadas pela implantação de parques eólicos no Maranhão
•	Link http://novacartografiasocial.com.br/download/16-pescadores-de-tutoia-e-paulino-neves-conflitos-etnicos-e-devastacoes-provocadas-pela-implantacao-de-parques-eolicos-no-maranhao/</t>
  </si>
  <si>
    <t xml:space="preserve">(Tommaso) Dependência de recursos estaduais e federais. </t>
  </si>
  <si>
    <t>Tomasso, Breno, Marquinhos, Gabrielle</t>
  </si>
  <si>
    <r>
      <rPr>
        <sz val="11"/>
        <color theme="1"/>
        <rFont val="Calibri"/>
      </rPr>
      <t>Ação 3.17 Rever as normativas existentes para aquicultura e propor eventuais adequações regionais</t>
    </r>
    <r>
      <rPr>
        <b/>
        <sz val="11"/>
        <color theme="1"/>
        <rFont val="Calibri"/>
      </rPr>
      <t xml:space="preserve">.
</t>
    </r>
  </si>
  <si>
    <r>
      <rPr>
        <sz val="12"/>
        <color rgb="FF000000"/>
        <rFont val="Calibri"/>
      </rPr>
      <t>Tentando implementar um GT de pesca e um dos principais objetivos e tentar resgatar a estatística pesqueira no Amapá</t>
    </r>
    <r>
      <rPr>
        <b/>
        <sz val="12"/>
        <color rgb="FF000000"/>
        <rFont val="Calibri"/>
      </rPr>
      <t xml:space="preserve"> / </t>
    </r>
    <r>
      <rPr>
        <sz val="12"/>
        <color rgb="FF000000"/>
        <rFont val="Calibri"/>
      </rPr>
      <t>Sem andamento no Pará, Ceará e Bahia</t>
    </r>
    <r>
      <rPr>
        <b/>
        <sz val="12"/>
        <color rgb="FF000000"/>
        <rFont val="Calibri"/>
      </rPr>
      <t xml:space="preserve"> / </t>
    </r>
    <r>
      <rPr>
        <sz val="12"/>
        <color rgb="FF000000"/>
        <rFont val="Calibri"/>
      </rPr>
      <t>É realizado o monitoramento da produção pesqueira artesanal na UC desde outubro de 2018 - RESEX Chocoaré-Mato Grosso no Pará</t>
    </r>
    <r>
      <rPr>
        <b/>
        <sz val="12"/>
        <color rgb="FF000000"/>
        <rFont val="Calibri"/>
      </rPr>
      <t xml:space="preserve"> / </t>
    </r>
    <r>
      <rPr>
        <sz val="12"/>
        <color rgb="FF000000"/>
        <rFont val="Calibri"/>
      </rPr>
      <t xml:space="preserve">Em atendimento a condicionante do Pré-sal - Bacia de Santos é realizado o Monitoramento da Atividade Pesqueira do Litoral do Paraná (PMAP-PR) </t>
    </r>
    <r>
      <rPr>
        <b/>
        <sz val="12"/>
        <color rgb="FF000000"/>
        <rFont val="Calibri"/>
      </rPr>
      <t xml:space="preserve">/ </t>
    </r>
    <r>
      <rPr>
        <sz val="12"/>
        <color rgb="FF000000"/>
        <rFont val="Calibri"/>
      </rPr>
      <t>Em andamento, mas com problemas que podem comprometer a sua conclusão, Esta ação está sendo implementada através de projetos de acompanhamento da estatística pesqueira no litoral do Amapá, esses projetos estão em avaliação por órgãos de fomento (Pernambuco)</t>
    </r>
    <r>
      <rPr>
        <b/>
        <sz val="12"/>
        <color rgb="FF000000"/>
        <rFont val="Calibri"/>
      </rPr>
      <t xml:space="preserve"> /</t>
    </r>
    <r>
      <rPr>
        <sz val="12"/>
        <color rgb="FF000000"/>
        <rFont val="Calibri"/>
      </rPr>
      <t xml:space="preserve"> Ainda não iniciada no período previsto, Esta ação está sendo implementada através de projetos de acompanhamento da estatística pesqueira no litoral do Amapá, esses projetos estão em avaliação por órgãos de fomento </t>
    </r>
  </si>
  <si>
    <t>	Produto 3.18a Levantamento mensal nos principais portos de desembarque da UC da produção pesqueira - - RESEX Chocoaré-Mato Grosso no Pará, 
•	Documentação não recebida até o presente
	Produto 3.18b Realizado monitoramento participativo da pesca desde 2016. (compartilhado com IBAMA) – Guaraqueçaba – PR
•	Documentação não recebida até o presente
	Produto 3.18c Sensibilização e mobilização dos catadores de guaiamum, no que tange ao marco regulatório da espécie – Tamandaré - PE.; 
•	Documentação não recebida até o presente
	Produto 3.18d Projeto de acompanhamento dos desembarques – Macapá. 
•	Documentação não recebida até o presente
	Produto 3.18e Projeto de acompanhamento dos desembarques 
•	Documentação não recebida até o presente
	Produto 3.18f Programa Monitora 
•	Documentação não recebida até o presente
	Produto 3.18g PMPs na condicionante do pré sal 
•	Documentação não recebida até o presente</t>
  </si>
  <si>
    <t>Problema: (Tomasso)Dependência de recursos estaduais e federais. (Maximiliano)Análise dos dados e uma amostragem e necessidades de informações melhor definida, o monitoramento na UC vem sendo construído ao longo do tempo e com isto são necessários alguns ajustes que vem sendo implementados ao decorrer do processo. E, se faz necessário uma melhor institucionalização por parte do ICMBio do processo; (Shanna) Dificuldade: Participação de todos os comunitários, principalmente os integrantes do MOPEAR. Sugere: Submeter as ações aos protocolo de consulta vigentes na região. (Fabiano)O monitoramento da cata do guaiamum foi paralisado devido à insegurança jurídica para atividade na região</t>
  </si>
  <si>
    <t>Mauricio Abdon, Tommaso, Maximiliano, Shanna Bittencourt, Fabiano Pimentel Ribeiro, Luis Mauricio Abdon da Siva / Breno / Carolina Alvite</t>
  </si>
  <si>
    <t>(Carolina Alvite) Conctactar COMOB/ICMBio - Laura, para maior detalhamento do componente pesca e quais localidades o protocolo vem sendo implementado - laura.masuda.bolsista@icmbio.gov.br. (Maximiliano) Uma melhor institucionalização por parte do ICMBio do processo. (Shanna) Submeter as ações aos protocolo de consulta vigentes na região.</t>
  </si>
  <si>
    <r>
      <rPr>
        <sz val="11"/>
        <color theme="1"/>
        <rFont val="Calibri"/>
      </rPr>
      <t>Ação 3.19. Monitorar a cobertura vegetal das áreas de manguezal e ecossistemas associados.</t>
    </r>
    <r>
      <rPr>
        <b/>
        <sz val="11"/>
        <color theme="1"/>
        <rFont val="Calibri"/>
      </rPr>
      <t xml:space="preserve">
</t>
    </r>
  </si>
  <si>
    <t>A ação não está sendo implementada e não foi feita nenhuma tentativa/negociação para implementa-la. Anders) Esta ação estava contemplada nos produtos de uma consultoria que prestei referente ao edital Nº 004/2014 DE 29/09/2014 do Projeto Manguezais do Brasil.
Implementação das 3 estações amostrais do programa Monitora, subprograma Marinho-Costeiro, componente Manguezal. Amostragem em 2019 das 3 estações amostrais do programa Monitora, subprograma Marinho-Costeiro, componente Manguezal.</t>
  </si>
  <si>
    <t>1 produto gerado pela consultoria edital Nº 004/2014 DE 29/09/2014 do Projeto Manguezais do Brasil. /  Dados coletados em 2019 - Parna Superagui, APA e ESEC Guaraqueçaba</t>
  </si>
  <si>
    <t xml:space="preserve">Anders Schmidt , Shanna Bittencourt </t>
  </si>
  <si>
    <t>1 produto gerado pela consultoria edital Nº 004/2014 DE 29/09/2014 do Projeto Manguezais do Brasil - Produto ainda a ser incluido no banco de dados do PAN.</t>
  </si>
  <si>
    <t>Flávio Lontro: Foi realizado o levantamento/pesquisas a cerca do repovoamento na APA Guapimirim, avaliar a possibilidade de aplicação desta experiência em outras iniciativas de monitoramento. Marcos Fernandes(UFPA): Orientou um TCC que trata do recrutamento do canranguejo Uçá em áreas de manguezais recuperadas na península de Ajuruteua, município de Bragança, final do rio Caeté (Tommaso o TCC está disponível no site da ufpa.br/lama).</t>
  </si>
  <si>
    <t xml:space="preserve"> TCC está disponível no site da ufpa.br/lama.</t>
  </si>
  <si>
    <t>Tomasso</t>
  </si>
  <si>
    <t>Waldemar Rolim) – “Concluida” - O Rio Manguaba fica localizado no centro da unidade de conservação, APA COSTA DOS CORAIS. É predominante a monocultura da cana na Bacia Hidrográfica e nos últimos anos, ocorreu mortandade de peixes, das espécies focais do PAN, constatado fortes chuvas ocorrendo no dia antecedente aos episódios. Não foi constatada nenhuma pesquisa realizada voltada à redução do uso de agrotóxicos na monocultura da cana, na Bacia Hidrográfica do Rio Manguaba. 
O grupo entende que certamente existem estudos, no entanto não houve levantamento desses estudos.</t>
  </si>
  <si>
    <t>(Waldemar Rolim) Localizar os contatos das pessoas que possivelmente estariam realizando as pesquisas em questão. 
(Bruno) Essa ação foi pensada por conta da mortalidade de peixe-boi na paraíba. No PAN peixe boi tem algumas ações também direcionada para isso, que também não teve andamento. Em Alagoas também não teve andamento a ação. Faltam laboratórios para análise dificultando por tanto fazer o nexo causal dessa associação: Mortandagem X Agrotóxicos</t>
  </si>
  <si>
    <t>Waldemar Rolim / Bruno</t>
  </si>
  <si>
    <t>Helia citou alguns trabalhos com essas pespectiva, no entanto não foram analisados sob a pespectiva do PAN. – entrar em contato</t>
  </si>
  <si>
    <t>Existem pesquisas para a tartaruga  na APA Costa dos Corais ( poluição luminosa) 
Estudos sismicos do impacto nas espécies costeiras.</t>
  </si>
  <si>
    <t xml:space="preserve">	Produto 4.9a Guia De Monitoramento Da Biota Marinha Em Pesquisas Sísmicas Marítimas
•	Link https://www.gov.br/ibama/pt-br/centrais-de-conteudo/guia-biota-junho-2018-pdf 
	Produto 4.9b IBAMA e Indústria de Pesquisa Sísmica: em busca do conhecimento e sustentabilidade através do licenciamento ambiental.
•	Link https://www.gov.br/anp/pt-br/centrais-de-conteudo/publicacoes/livros-e-revistas/arquivos/ibama-anp-2020.pdf </t>
  </si>
  <si>
    <t>Bruno / Breno</t>
  </si>
  <si>
    <t xml:space="preserve">Waldemar: Projeto TerraMar na costa dos corais e APs em Ilheus/BA. Encontro Estadual do Comitê da Bacia convite a órgãos estaduais de licenciamento. (Carolina) Ação não realizada
Existm dezenas de fóruns semelhantes e o Ministério p~ublico (MP) ão participa da maioria, com excessão do CONAMA. </t>
  </si>
  <si>
    <t>O Conoma fez um forte debate no ano de 2020 sobre os manguezais.
O acesso as informações é dificultado.
Criar novos fóruns não se faz necessário.</t>
  </si>
  <si>
    <t>Waldemar Rolim / Carolin Alvite, Breno, Bruno</t>
  </si>
  <si>
    <t>Grupo apontou a existência de outros fóruns semelhantes, no entanto não se foi criado novos fóruns. Recomenda-se que fazer com que os fóruns que existem usem o PAN.</t>
  </si>
  <si>
    <t xml:space="preserve">Telmo) SEA/RJ fazendo orçamento para contratação de modelagem de impacto de rompimento da barragem do rio Juturnaiba na bacia do São João. (Shanna Bittencourt) Estudos mapeados mas não compilados dos efeitos cíclicos da dragagem,assoreamento, etc
Existem estudos relativos ao rompimento das barragens que afetam o rio doce, e consequentemente áreas de manguezal, no entanto ainda não foi feita a compilação destes estudos. </t>
  </si>
  <si>
    <t>Existem estudos no entanto não foi feita a compilação.</t>
  </si>
  <si>
    <t>Telmo (SEA/RJ) / Shanna Bittencourt / Breno / Bruno/ Carol</t>
  </si>
  <si>
    <t>Realizar compilação destes estudos</t>
  </si>
  <si>
    <t>*(Seu Chico) Estive na CODEVASF em Parnaíba/PI na EMBRAPA MEIO NORTE e UFPI, e todos apoiaram o projeto para aproveitamento do subproduto do pescado, estou junto as associações para alocar recursos para desenvolver um projeto. *(Ibere) três centros de beneficiamento de peixe, uma empresa particular de compostagem, iniciativa de beneficiamento para artesanato em Piuna. Considerando que o programa podem ser diversas iniciativas:
Pernambuco tem iniciativa estadual Programa Chapeu de Palha
TBC APA Guapimirim
Resex Acaú Goiana tem uma associação quilombola que fazem artesanato com peixes
Iniciativa de reaproveitamento de escamas de peixe no litoral do Paraná.
Iniciativa de reaproveitamento de couro de peixe no litoral do PR 
Artesanato com cascas de ostras.
Resex Arapiranga Tromaí e na Resex Cururupu, há um mercado gigante e que ainda não profundamos estudos sobre a venda da bexiga natatória "grude", esse mercado pode ser uma ameaça do ponto de vista da conservação
Iniciativas de TBC</t>
  </si>
  <si>
    <t xml:space="preserve">	Produto 4.16a Projeto de educação ambiental e fortalecimento do TBC na APA de Guapi-Mirim (2018-19)
•	Link https://www.youtube.com/watch?v=XKAprA68lWw&amp;ab_channel=APAdeGuapi-MirimeESECdaGuanabara 
	Produto 4.16b Projeto de aproveitamento de Couro de Peixe
•	Link https://www.youtube.com/watch?v=lZyR3Prxk8U&amp;ab_channel=Neg%C3%B3ciosdaTerra </t>
  </si>
  <si>
    <t>Seu Chico / Iberê Sassi / Bruno Gueiros / Breno / Bruno ; Helia ; Carol</t>
  </si>
  <si>
    <t>Existem iniciativas muitas iniciativas e programas implementados que foram registradas pelo grupo, sendo eles considerados produtos impulsionados pelo PAN ou produtos secundários.Foi considerado pelo grupo uma ação de extrema importância como ação de extensão pesqueira.</t>
  </si>
  <si>
    <t xml:space="preserve">(Waldemar) Andamento em Maceió, monitoramento do coral sol. Ação do grupo técnico da universidade Federal da Bahia e Sergipe para coleta de material para analise de água de lastro. (Gustavo) Ação não implementada
Bruno – No PAN coral estamos tentando implementar uma resolução estadual (alagoas) a quatro anos, a marinha alega que o estado não pode legislar sobre a área marinha.
Foi montado um grupo local e nacional para monitoramento do coral sol. 
(Helia) No sul do país não há iniciativas </t>
  </si>
  <si>
    <t>	Produto 4.17a Ofício 668/CPAL-MD 20/995 - Minuta Resolução Coral Sol - Processo no. E:23010.0000002239-2020
•	Link https://padlet-uploads.storage.googleapis.com/1069673684/86e3250b280d9b82ea251e381d576b7d/Of_cio_668CPAL_MD_20995___Minuta_Resolu___Coral_Sol___Processo_no__E23010_0000002239_2020.pdf 
	Produto 4.17b Estudo Ambiental De Área Sedimentar -Bacia Sedimentar Marítima de Sergipe-Alagoas/Jacuípe – ANP
•	Link: http://www.anp.gov.br/arquivos/atuacao/e&amp;p/ssm/estudo-seal-jacuipe/versao-consolidada-eaas-seal-jacuipe.pdf 
	Produto 4.17c PORTARIA Nº 3.642, DE 10 DE DEZEMBRO DE 2018 Aprova o Plano Nacional de Prevenção, Controle e Monitoramento do Coral-sol (Tubastraea coccínea eTubastraea tagusensis) no Brasil - Plano Coral-sol, estabelecendo seu objetivo geral, objetivos específicos, ações, prazo de execução, coordenação e monitoria.
•	Link https://www.in.gov.br/materia/-/asset_publisher/Kujrw0TZC2Mb/content/id/54520540</t>
  </si>
  <si>
    <t>Waldemar Rolim / Gustavo Almada / Bruno / Helia / Seu Chico</t>
  </si>
  <si>
    <t>Não são só os navios grandes que fazem esse desequilíbrio, as embarcações de pequeno porte também precisam ser fiscalizadas e regulamentada agua de lastro</t>
  </si>
  <si>
    <t>**(Tomasso)Dr Ryan Andrade elaborou, na tese de doutorado defendida neste ano, um capitulo sobre a plasticidade de nicho e posição trafica da espécie invasora Omobranchus punctatus. Andamento na Bahia: Camera técnica científica foi criada, MP/IBAMA/SEMA foram oficiados sobre licença de coleta e extração de espécie exótica  (Seu Chico) Esta ação está confirmada que o prof Cezar da Ufpi de Parnaíba aceitou o convite para ser colaborador. (Telmo) Ação contemplada no projeto Pró Espécies, por meio de recurso do GEF Mar em parceria com WWF executado pelo MMA. Lista de espécies e programa de gestão de espécies exóticas invasoras já elaborado no RS/PR/SC/SP/RJ</t>
  </si>
  <si>
    <t xml:space="preserve">	Produto 4.19b Artigo  Infestation of Mangroves by the Invasive Moth Hyblaea puera (Cramer, 1777)(Lepidoptera: Hyblaeidae)
•	Link https://www.scielo.br/pdf/babt/v62/1516-8913-babt-62-e19170516.pdf 
	Produto 4.19b Artigo Padrão temporal de herbivoria e defesas antiherbivoria em população natural de Laguncularia racemosa (Combretaceae) em manguezal predado maciçamente por Hyblaea puera (Lepidoptera)
•	Link https://padlet-uploads.storage.googleapis.com/802653417/4e8281b4301ceaa1d49256689b5cfe69/245276_184273_1_PB.pdf 
	Produto 4.19c Cartilha Exóticos invasores - plantas ornamentais, animais de estimação e peixes para pesca desportiva / Sílvia Ziller FATMA
•	Link https://padlet-uploads.storage.googleapis.com/1069673684/427d9933852e91adf9c632b042e002db/CatalogoInvadorasPop201016___Arquivo_Final_WEB.pdf </t>
  </si>
  <si>
    <t>Tomasso/ Carol / Helia / Breno</t>
  </si>
  <si>
    <t>** Criação de grupo pesquisa CNPq sobre peixes de entremares e uma das linhas de pesquisa é sobre espécies exóticas.</t>
  </si>
  <si>
    <t>Existem resultados, no entanto o produto da ação não aponta o que está proposto na redação da ação.</t>
  </si>
  <si>
    <t>Tommaso / Breno / Carol</t>
  </si>
  <si>
    <t>No caso do coral sol foi elaborado um grupo de trabalho que deu segmento as seguintes etapas da ação.</t>
  </si>
  <si>
    <t>Apesar do resultado alcançado com a publicação da portaria PORTARIA ICMBIO Nº 09, DE 29 DE JANEIRO DE 2015, que recomendou a erradicação da carcinicultura ilegal em todo o território nacional (inciso IX), posteriormente tal dispositivo normativo veio a ser suprimido em redação posterior, sem a participação técnica do GAT PAN Manguezal</t>
  </si>
  <si>
    <t>	Produto 4.21a Portaria do PAN Manguezal com objetivo específico tratando do tema (Revogado em 2019)
•	Link https://www1.icmbio.gov.br/cepsul/images/stories/legislacao/Portaria/2015/p_icmbio_09_2015_aprova_pan_manguezais.pdf</t>
  </si>
  <si>
    <t>Breno, Carolina Alvite, Helia</t>
  </si>
  <si>
    <t xml:space="preserve">(Rose) Prof° Graco, projeto de cultivo de ostra de base comunitária na comunidade do Mioto/RN. (Willian Ricardo) Criação da REDE Nossa Perola (2016) que abrange 07 associações de ostreicutores: 02 nas RESEXsmocapajuba (Alto Pererue Pereru de Fátima) e Mãe Grande de Curuça (Nazaré do Mocajuba e Lauro Sodré), uma na RESEX maracanã (Nzaré doSeco) e outra na RESEXAraí Peroba (Nova Olinda). ICMBio participa da rede através da CR4 Belém. </t>
  </si>
  <si>
    <r>
      <rPr>
        <sz val="11"/>
        <color rgb="FFFF0000"/>
        <rFont val="Calibri"/>
      </rPr>
      <t>Produtos M3</t>
    </r>
    <r>
      <rPr>
        <sz val="11"/>
        <color theme="1"/>
        <rFont val="Calibri"/>
      </rPr>
      <t xml:space="preserve"> que precisam ser documentados - (Willian Ricardo) Assistência técnica (2016-2019), organização de eventos de intercâmbio entre produtores e um encontro anual (5 edições do Encontro de Ostreicultores).</t>
    </r>
  </si>
  <si>
    <t>(Willian Ricardo) Continuar funcionamento da rede após período de assistência do SEBRAE acabar (2020 em diante), Auxílio na produção de material gráfico e articulação com governo (busca de material e financiamento) e universidade (melhoria de técnicas e análises de água).</t>
  </si>
  <si>
    <t>Rose Dantas / Willian Ricardo ; Carolina Alvite</t>
  </si>
  <si>
    <t>Por mais que existam estudos , não se conhece sobre os estudos de viabilidade econômica e ambiental, o produto obtido não é o produto proposto, por isso a avaliação não foi  dada como ação  concluída. (Willian Ricardo) Apoiar funcionamento da rede de ostreicultores.</t>
  </si>
  <si>
    <t>Em andamento, mas com problemas que podem comprometer a sua conclusão. Houve uma oportunidade em virtude do Curso de Formação Inicial e Continuada de Gestão e Manejo de Recursos  em Parceria entre a APA Cairuçu e o IFRJ, no primeiro semestre de 2019, que contou com a presença de comunitários. Foi articulado esta ação, entretanto houveram diversos problemas que dificultaram a realização e a conclusão desta ação. 
Curso de formação de instrutores para o Programa Monitora do ICMBio, ocorrido no ano passado no CEPENE. Houve uma articulação entre os representantes da região sul/sudeste para realização de cursos para multiplicadores locais, entretanto este fluxo foi interrompido pelo isolamento social, em função da pandemia. Existe a previsão de retorno desta articulação. Alagoas - Em andamento, como previsto. Realizamos o monitoramento de rios de forma participativa com vários atores na apa costa dos corais em Alagoas
Em andamento, como previsto. Desconheço esforço nacional para monitoramento da qualidade de água nas áreas estratégicas do PAN. O ICMBio-UNESPAR vêm realizando o monitoramento de parâmetros de qualidade de água na implementação do  Programa Monitora - Manguezais nas UC das áreas estratégicas do PR. A Rede Monitora Mangue Sul, formada pelo ICMBio (CNPT, CEPSUL, CEPENE,  RESEX PIrajubaé, ESEC Carijós, NGI Antonina-Guaraqueçaba) e parceiros vem discutindo, ainda preliminarmente, a elaboração de protocolo avançado para monitoramento da qualidade de água nos manguezais da Ilha de Florianópolis, em parceria com o Lab de Biodiversidade e Conservação Marinha, UFSC.
o monitoramento - Programa de Monitoramento da Biodiversidade Aquática - PMBA, da Área Ambiental I, na Porção Capixaba do Rio Doce e Região Marinha e Costeira Adjacente, em atendimento à Cláusula 165 do Termo de Transação e de Ajustamento de Conduta - TTAC, apresentado pela Fundação Renova e realizado pela FEST/UFES em Acordo de Cooperação.</t>
  </si>
  <si>
    <r>
      <rPr>
        <sz val="11"/>
        <color theme="1"/>
        <rFont val="Calibri"/>
      </rPr>
      <t xml:space="preserve">	Produto 4.23a Nota Técnica nº 15/2020/CTBio/DIBIO/GABIN Assunto: Avaliação do RELATÓRIO ANUAL (2018/2019) do “Programa de Monitoramento da Biodiversidade Aquática - PMBA, da Área Ambiental I, na Porção Capixaba do Rio Doce e Região Marinha e Costeira Adjacente, em atendimento à Cláusula 165 do Termo de Transação e de Ajustamento de Conduta - TTAC, apresentado pela Fundação Renova e realizado pela FEST/UFES em Acordo de Cooperação
•	Link https://padlet-uploads.storage.googleapis.com/802653417/667b7d180c4187f080e8dff9f8f4ece4/2020_08_31_Nota_Te_cnica_n_15_2020_CTBio__Avaliac_a_o_do_Relato_rio_Anual_do_PMBA_2018_2019_SEI_7653770.pdf 
	Produto 4.23b Relatórios Técnicos Observando os Rios – AL
•	Link http://observandoosrios.sosma.org.br/projetos/59/observando-os-rios-al  </t>
    </r>
    <r>
      <rPr>
        <sz val="11"/>
        <color rgb="FFFF0000"/>
        <rFont val="Calibri"/>
      </rPr>
      <t xml:space="preserve"> Sergio – Rede de monitoramento das águas ANA – verificar relatório para inclusão
Seu Chico – participa do monitoramento em duas áreas, buscar relatórios
BRENO - REMQAS</t>
    </r>
  </si>
  <si>
    <t>Problemas: encontrar iniciativas que possibilitem esse monitoramento participativo. Uma possibilidade pode ser o Programa Monitora 
A rede de monitoramentos das aguas – ANA dá subsidio para os estados fazerem o monitoramento de agua, os pontos são georreferenciados, falta verificar se estão nas áreas estratégicas – Sergio.
A pandemia por covid suspendeu algumas analises</t>
  </si>
  <si>
    <t>Bruno Gueiros, Bruno Stefanis Santos Pereira de Oliveira, Carolina Mattosinho Alvite / Breno / Sergio / Helia</t>
  </si>
  <si>
    <t>(Nidia)Coletas sistemáticas de espécies estuarino dependentes de importância comercial em habitat de criação. Foco em espécies de importância sócio economica, como tainhas (Mugilidae) e camurim/robalo (Centropomus undecimalis) estimativas de parâmetros populacionais e avaliação de estoques. Definição do papel do manguezal e habitat associados como áreas de berçário em três estuários do Estado de Alagoas, sendo dois dentro da APA Costa dos Corais. No âmbito do projeto PELD APA CC - AL, participo de atividades de mapeamento dos sistemas sócio ecológicos e monitoramento participativo da pesca.  Temos como meta mais 2 anos de monitoramento trimestral. (Bruno Gueiros) encontrar iniciativas que possibilitem esse monitoramento participativo. Uma possibilidade pode ser o Programa Monitora. (Bruno Gueiros) curso de formação de instrutores para o Programa Monitora do ICMBio, ocorrido no ano passado no CEPENE. Houve uma articulação entre os representantes da região sul/sudeste para realização de cursos para multiplicadores locais, entretanto este fluxo foi interrompido pelo isolamento social, em função da pandemia. Existe a previsão de retorno desta articulação. (Carolina Alvite) 1. Monitoramento parâmetros de água na APA Costa dos Corais - UFFAL (PELD) - Nida Fabre, Andrei. Projeto apoiado pelo Terramar (GIZ), prevê o monitoramento da qualidade da água dos principais rios que fazem parte da UC. A equipe executora está ligada à Universidade Federal de Alagoas. 
2. APA Costa dos Corais  - Projeto Observando Rios, parceria com a SOS Mata Atlântica. 
3. Levantar informações com Projeto TerraMar (Carola ,Doerth, Marcia) sobre outras ações na região dos abrolhos)</t>
  </si>
  <si>
    <t>dificuldade de articulação interinstitucional e de localização dos planos de contingência
produzidos</t>
  </si>
  <si>
    <t>Helia</t>
  </si>
  <si>
    <t>(Bruno Gueiros)  existem estudos resultantes de Condicionantes da exploração do pré-sal na Bacia de Santos que podem, até certo ponto, suprir a demanda que originou a ação, ou seja, identificação de passivos resultante da exploração de petróleo.</t>
  </si>
  <si>
    <t xml:space="preserve">	Produto 4.26a Relatório das Condicionantes para exploração do pré-sal na Bacia de Santos: Projeto de Avaliação de Impactos Cumulativos (PAIC); Projeto de Caracterização de Territórios Tradicionais (PCTT) e Programas de Educação Ambiental (PEA).
•	Link https://www.comunicabaciadesantos.com.br/condicionantes.html
	Produto 4.26b Nota Técnica 7/2019/CEPENE/DIBIO/ICMBio - COntaminação de óleo nos manguezais de Rio Formoso/PE
•	Link https://padlet-uploads.storage.googleapis.com/1120505229/147a9abd88863efeed9c9e94398f4b23/ICMBio___6336458___Nota_T_cnica.pdf </t>
  </si>
  <si>
    <t>(Bruno Gueiros) Como a ação fala na realização de estudos, a função de analista ambiental de uma Área de Proteção Ambiental não permite a realização de estudos. Desta forma, a ação depende de terceiros.</t>
  </si>
  <si>
    <r>
      <rPr>
        <sz val="14"/>
        <color rgb="FF000000"/>
        <rFont val="Calibri"/>
      </rPr>
      <t xml:space="preserve">Bruno </t>
    </r>
    <r>
      <rPr>
        <sz val="14"/>
        <color rgb="FF000000"/>
        <rFont val="Calibri"/>
      </rPr>
      <t>Gueiros / Carolina Alvite</t>
    </r>
  </si>
  <si>
    <t>Condicionantes para exploração do pré-sal na Bacia de Santos: Projeto de Avaliação de Impactos Cumulativos (PAIC); Projeto de Caracterização de Territórios Tradicionais (PCTT) e Programas de Educação Ambiental (PEA)</t>
  </si>
  <si>
    <t>(Bruno Gueiros) Em andamento, como previsto. A APA Cairuçu realizou recentemente a revisão de seu Plano de Manejo, publicando seu novo Planos de Manejo (Portaria ICMBIo nº 533/2018). No novo Plano de Manejo foram incorporadas normas específicas relacionadas a ação.</t>
  </si>
  <si>
    <t xml:space="preserve">(Bruno Gueiros) Normas Nº 76,77,78 e 81, do Plano de Manejo da APA Cairuçu (Portaria ICMBio nº 533/2018). </t>
  </si>
  <si>
    <t>Ação não concluida pois foi executada em apenas uma Ucs, recomendação de que iniciativa seja replicada em outras unidades</t>
  </si>
  <si>
    <t>Está em implementação desde 2016 o Programa Olho no Verde de monitoramento por satélite do desmatamento no Rio de Janeiro, Rafaela Camargo Maia - Concluida.</t>
  </si>
  <si>
    <t>	Produto 5.1a Artigo Impactos Ambientais Em Manguezais No Ceará: Causas E Consequências
•	Link http://conexoes.ifce.edu.br/index.php/conexoes/article/download/1797/1381 
	Produto 5.1b Artigo Avaliação Do Crescimento e Sobrevivência De Plântulas De Mangue Sob Diferentes Intensidades Luminosas: Simulando O Efeito Do Desmatamento Dos Manguezais
•	Link https://www.scielo.br/pdf/rarv/v43n3/0100-6762-rarv-43-03-e430308.pdf 
	Produto 5.1c  Atlas dos Manguezais do Brasil – ICMBio
•	Link https://www.icmbio.gov.br/portal/images/stories/manguezais/atlas_dos_manguezais_do_brasil.pdf</t>
  </si>
  <si>
    <t>Rafaela Maia (IFCE) / Carolina Alvite</t>
  </si>
  <si>
    <t>Relatórios de avaliação. Diagnósticos participativos. Cartografia social. Relatório anual de mapeamento.</t>
  </si>
  <si>
    <r>
      <rPr>
        <sz val="11"/>
        <color theme="1"/>
        <rFont val="Calibri"/>
      </rPr>
      <t xml:space="preserve">Monica - Em andamento do âmbito do Espirito Santo com a contratação de catadores para coleta de amostra para o monitoramento do Rio Doce, entre outras pesquisas.
(Carolina Alvite)Concluída- </t>
    </r>
    <r>
      <rPr>
        <sz val="11"/>
        <color rgb="FFFF0000"/>
        <rFont val="Calibri"/>
      </rPr>
      <t>ação continuada</t>
    </r>
    <r>
      <rPr>
        <sz val="11"/>
        <color theme="1"/>
        <rFont val="Calibri"/>
      </rPr>
      <t xml:space="preserve">. O ICMBio, em parceria com a sociedade civil, comunidades tradicionais e pesquisadores, elaborou o Programa Nacional de Monitoramento da Biodiversidade (INSTRUÇÃO NORMATIVA Nº 3, DE 04 DE SETEMBRO DE 2017.). O Programa MONITORA desenvolveu um componente voltado ao ecossistema manguezal, com dois protocolos básicos de monitoramento: vegetação  e caranguejo-uçá. O monitoramento vem sendo implementados em diversas UC federais no sul do Brasil, no sul da Bahia e na costa nordeste e norte. . : Adesão ao protocolo na RESEX Cururupu/MA e realização do I Seminário MONITORA Norte </t>
    </r>
  </si>
  <si>
    <t xml:space="preserve">	Produto 5.2a INSTRUÇÃO NORMATIVA Nº 3, DE 04 DE SETEMBRO DE 2017. Institui o Programa Nacional de Monitoramento da Biodiversidade do Instituto Chico Mendes.
•	Link https://www.icmbio.gov.br/portal/images/stories/portarias/DCOM_ICMBio_Instrucao_Normativa_03_de_04_de_setembro_de_2017.pdf.pdf 
	Produto 5.2b Protocolo de monitoramento de caranguejo e vegetação. 
•	Link https://drive.google.com/file/d/1uO1kMZ1KIka3kg6-57mVpLqlGsiWRgi_/view?usp=sharing </t>
  </si>
  <si>
    <t>(Carolina Alvite) Abrangência nacional da atividade exige um esforço nacional para captação de recursos com vistas à viabilizar o monitoramento em longo prazo das áreas estratégicas do PAN. Articulação de redes-sítios de aprendizagem coletiva para troca de experiências e formação de profissionais habilitados à metodologia de monitoramento. Seu chico trás a importante informação que áreas de manguezal em sua região estão morrendo, e propõe o plantio de substituição das espécies , devido a mudança de característica das condições ambientais nesta área onde estão morrendo. Sugere o reflorestamento com mangue branco e mangue vermelho no local do mangue preto que está morrendo.</t>
  </si>
  <si>
    <t>Carolina Alvite / Monica Tognella / Seu Chico</t>
  </si>
  <si>
    <t>A ação está avançada na questão do monitoramento, que deve ser feito de maneira contínua. 
No entanto, na questão de corte e queima e cartografia social, o projeto monitora ainda não abarca. - Seu chico - Aponta ameaça e falta de fiscalização da extração de mel em sua região, que ocorre através da retirada de espécies arbóreas.</t>
  </si>
  <si>
    <t>**Esta ação foi iniciada e esta paralisada por falta de recurso financeiro; Telmo: Existe o reflorestamento no Parque municipal Barão de Mauá, Magé, RJ, com participação comunitária (ONG Onda Verde); Na APA Guapimirim existe ações de reflorestamento. Buscar informações sobre o local de reflorestamento decorrente do derramamento de óleo ocasionado pela empresa chevron na bacia de Campos.Salustiano: Marcos Fernandes está realizando reflorestamento na península de Bragança (Tommaso confirmará); Bruno Gueiros/Edmilson: No maranhão existe o CERMANGUE/UFMA (Flávia Mochel) que realiza diversas ações de reflorestamento na ilha de São Luís e litoral norte do Maranhão. Iberê: 04 áreas no litoral do ES, 11 ha, no rio Piraque-açu, Aracruz-ES, senso realizado em base comunitária autônoma. Yara:A fundação Vovó Mangue realiza a venda de mudas para a petrobrás para o replantio (contactar a fundação).</t>
  </si>
  <si>
    <t xml:space="preserve">	Produto 5.4a Artigo Reflorestamento de manguezais e o valor de resgate para o seqüestro de carbono atmosférico 
•	Link https://www.researchgate.net/publication/26368549_Reflorestamento_de_manguezais_e_o_valor_de_resgate_para_o_sequestro_de_carbono_atmosferico 
	Produto 5.4b Guia reflorestamento manguezais degradados 
•	Link https://padlet-uploads.storage.googleapis.com/1069673684/2279f57b9a3a78368040725f6fa75687/Memorias_do_seminario_de_restauracao_de_manguezais.pdf </t>
  </si>
  <si>
    <t xml:space="preserve">Seu chico apontou que exite uma área de 8mil hectares para ser reflorestado com manguezal e busca uma oportunidade para esta ação. </t>
  </si>
  <si>
    <t>Breno / Carol /  Seu chico</t>
  </si>
  <si>
    <t>(Carolina) Na reunião preparatória Seu Chico comentou uma iniciativa de reflorestamento no Delta, ver relatório e consultar Seu Chico.  Buscar os produtos derivados das ações indicadas na monitoria 3
Embora tenha sido concluída, é uma ação que exige ainda muitos esforços ao longo da costa brasileira. E deve ser desenvolvida de forma contínua.</t>
  </si>
  <si>
    <t>A ação vinha sendo realizada de forma pontual no norte do Espírito Santo, com o monitoramento ambiental em função do impacto dos rejeitos do rompimento da Barragem de Fundão sobre os manguezais no norte capixaba, em Aracruz e em Caravelas foi possível estabelecer o monitoramento da atividade para as espécies Ucides cordatus e Cardisoma guanhumi.</t>
  </si>
  <si>
    <t>Até o momento relatórios técnicos. Relatórios do sisbio sobre a pesquisa de substituição / alternativa de uso de madeira de mangue em cercos fixos.</t>
  </si>
  <si>
    <t>Assunto que avançou muito pouco, incluso por existir impedimento legal, áreas de mangue são APP.</t>
  </si>
  <si>
    <t>Monica Tognella / Breno / Carol</t>
  </si>
  <si>
    <t>Documentação a ser incluida no banco de dados do PAN</t>
  </si>
  <si>
    <t>: (Mauricio) Aprovação da recomendação Recomendação CNZU nº 7, que dispõe sobre a definição de áreas úmidas brasileiras e sobre o sistema de classificação das áreas. Aprovação dos seguintes sítios Ramsar pelo secretariado de Ramsar: "Estuário do amazonas e seus Manguezais", em março de 2018; "PARNA Fernando de Noronha", em março de 2018; "APA Estadual de Guaratuba" e "APA Cananéia-Iguape-Peruíbe", em setembro de 2017; "ESEC de Guaraqueçaba", em junho de 2017; e "REBIO Atol das Rocas", em dezembro de 2015.</t>
  </si>
  <si>
    <t>Luis Mauricio Abdon</t>
  </si>
  <si>
    <t>Rafaela)Em andamento, como previsto.
**(Ibere) realizou descrição e divulgação dentro do forum estudos de gestão de manguezais e lideranças locais ajudaram a divulgar; Yara: projeto de lei referente a alteração de facetas de composição do mangue (verificar com Yara) 
**Rose Dantas: houve divulgação no ENCOB, Rafaela Camargo Maia - em andamento, como previsto.</t>
  </si>
  <si>
    <t>	Produto 7.1a Cartilha Educa Mangue – Ecomangue/IFCE
•	Link https://ifce.edu.br/acarau/menu/EbookEducaMangue.pdf/
	Produto 7.1b Cadernos de Experiências  Turismo de Base Comunitária – ICMBio
•	Link https://www.icmbio.gov.br/portal/images/stories/comunicacao/downloads/turismo_de_base_comunitaria_em_ucs_caderno_de_experiencias.pdf
	Produto 7.1c Guia de uso Sustentável: Trilhas aquáticas em Manguezal. - Projeto UÇÁ
•	Link http://projetouca.org.br/wp-content/uploads/2020/04/Guia_de_Uso_Sustentavel_Trilhas_aquaticas_em_manguezal_UCA.pdf</t>
  </si>
  <si>
    <t>Como houve divergência entre produto e ação, a avaliação foi feita com base na proposta indicada pela ação.
Essa divergência se deu devido a transformação da ação ( agrupamentos) ao longo do processo de monitoria.</t>
  </si>
  <si>
    <t>Rafaela Camargo Maia /Ibere / Rose Dantas / Carolina Alvite/ Breno</t>
  </si>
  <si>
    <t>	Produto 7.4a Guia De Diretrizes De Prevenção E Proteção À Erosão Costeira - GERCO
•	Link https://antigo.mdr.gov.br/images/stories/ArquivosDefesaCivil/ArquivosPDF/publicacoes/Final_Guia-de-Diretrizes_09112018-compressed.pdf</t>
  </si>
  <si>
    <t>Sergio</t>
  </si>
  <si>
    <t>(Carolina Alvite) Ações realizadas pela RESEX Pirajubaé, no âmbito da atuação dos pescadores artesanais no Conselho da UC. 
Informação Andrea Lambertz (ICMBio) - Resex Pirajubaé - instituído o GT Licenciamento, dentro do Conselho, que acompanha o cumprimento das condicionantes. Como todos os GTs, desde 2019 não há reuniões por causa da pandemia. Informo também que não apenas a Via Expressa Sul impacta os manguezais da Resex, mas a duplicação da Diomício e a construção do Novo Acesso ao aeroporto também</t>
  </si>
  <si>
    <t>Dificuldade em obter informações dos estados e municípios. Dificuldade de articulação em outros locais fora da área de atuação do articulador. É necessário que haja ao menos um articulador para cada área prioritária para aumentar a expectativa de sucesso nesta ação. Já é difícil ter informações sobre o cumprimento de condicionantes em nossa própria área de atuação quanto mais para outras regiões</t>
  </si>
  <si>
    <t>Carol / Breno / Sergio</t>
  </si>
  <si>
    <t>As iniciativas são regionais, não vão em direção a criação de uma comissão nacional de acompanhamento</t>
  </si>
  <si>
    <t>Existem alguns programas em andamento, como:
Programa de agentes ambientais do ICMBio, Programa de Voluntariado nas UCs, Programa OMAR – APA Guapimirim e Sul da Bahia, programa Monitora</t>
  </si>
  <si>
    <t>	Produto 10.6a Documentos relativos ao Programa Monitora
•	Documentação não recebida até o presente
	Produto 10.6b Programa de agentes ambientais do ICMBio
•	Documentação não recebida até o presente
	Produto 10.6c Programa de Voluntariado nas UCs
•	Documentação não recebida até o presente
	Produto 10.6d Programa Patrulha Ambiental da Pesca - Associação Homens do Mar da Baía de Guanabara - AHOMAR
•	Link https://casacidades.casa.org.br/patrulha-ambiental-da-pesca-associacao-homens-do-mar-da-baia-de-guanabara-ahomar/
	Produto 10.6e Programa de Voluntariado em atividade na APA Guapimirim
•	Link https://www.youtube.com/watch?v=PvcxT754zAo
	Produto 10.6f Monitoramento ambiental comunitário na Resex Cassurubá
•	Link https://www.funbio.org.br/gef-mar-apoia-monitoramento-comunitario-na-resex-cassuruba/</t>
  </si>
  <si>
    <t>Falta de Recurso / Falta de estratégia para realizar o diagnostico</t>
  </si>
  <si>
    <t>Breno / Carol e Seu Chico</t>
  </si>
  <si>
    <t>Na criação da resex Delta do parnaiba o programa de voluntariados, hoje extinto, foi fundamental para o desenvolvmento da resex. Programas como esse devem ser estimulados em oda costa brasileira.</t>
  </si>
  <si>
    <t>Flavio Lontro / Seu Chico / Waldemar Rolim</t>
  </si>
  <si>
    <t>Na apa Guapimirim existem estudos para a substituição do uso da redinha, reconhecida como técnica predatória (‘voltar a pegar no braço’). Em são joão da ponta a técnica da basqueta tem diminuído a mortandade no transporte do caranguejo.</t>
  </si>
  <si>
    <t>	Produto 10.8a Elaboração De Amplo Levantamento De Informações Para Subsidiar A Revisão Da Legislação Vigente Referente A Assuntos Vinculados À Cadeia Produtiva Do Caranguejo-Uçá No Âmbito Do Projeto Manguezais Do Brasil
•	Link https://padlet-uploads.storage.googleapis.com/802653417/da8e966f662a0688daf912adaa0acd1a/Produto_06_Relatorio_Final.pdf
	Produto10.8b Comparação entre métodos de captura de caranguejo-uçá (Ucides cordatus): Subsídio a termo de compromisso na ESEC da Guanabara
•	Link https://www.youtube.com/watch?v=RQ9FU5wOU3w&amp;ab_channel=KarinaMaciel</t>
  </si>
  <si>
    <t>Carolina Alvite, Breno , Seu Chico</t>
  </si>
  <si>
    <t>Ação ainda não realizada, por diversos motivos. Entretanto, considera-se importante esta ação.</t>
  </si>
  <si>
    <t>	Produto 11.2.a Manual “Como Pescar Petróleo”. De George Olavo e Miguel Accioly com colaboração de PCTs e Gestores do Estado da Bahia.
•	Link: https://cdn.jornalgrandebahia.com.br/2019/11/Manual-aborda-como-retirar-contamina%C3%A7%C3%A3o-por-petr%C3%B3leo-em-zona-costeira.pdf 
	Produto 11.2.b Guia sobre os cuidados e a forma segura para manipulação dos resíduos com petróleo -  Ibama
•	Link: http://www.ibama.gov.br/manchasdeoleo-orientacoes#guia 
	Produto 11.2.c Manual Ocorrência Fauna Oleada – IBAMA
•	Link: https://padlet-uploads.storage.googleapis.com/802653417/14e07872c45f71066b881e07e7beec0f/11_2___manual_comunicado_ocorrencia_fauna.pdf 
	Produto 11.2d Plano De Ação Emergencial Para Informação Da Sociedade E Minimização De Impactos Frente A Eminente Possibilidade De Contaminação Pela Mancha De Óleo Em Deslocamento Pela Costa Do Nordeste Brasileiro
•	Link: https://padlet-uploads.storage.googleapis.com/802653417/44407c25971cc0275353d0a8f56f2610/11_2___SOS_MangueMar_de_Canes_Plano_de_Ac_a_o.pdf</t>
  </si>
  <si>
    <t>(Bruno Gueiros) O volume de trabalho; a falta de diálogo entre os articuladores do PAN; a pandemia.</t>
  </si>
  <si>
    <t>Bruno de Brito Gueiros Souza / Breno; Seu Chico; Carol/ Gabrielle</t>
  </si>
  <si>
    <t>É uma ação com muitas atividades ocorrendo:
Sentinelas, Araruama, Pirajubaé  - Berbigão
Caranguejo uçá em são joão da ponta (tenica da basqueta), https://www.mamiraua.org.br/documentos/4268ba17380cd9ed047927e826fbd425.pdf
Cooperativa COOPEC, Organização e beneficiamento do camarão 
Estudo do Marco regulatório (doc está na ação 10.8),  
Seperagui – Cooperativa de mulheres – Beneficiamento do camarão, Rede de mulheres – site de venda de pescados
https://costadoscorais.gestororganico.com.br/
Grupo de mulheres de beneficiamento do pescado – Arraial do Cabo - https://www.mulheresnapesca.uenf.br/,  
Litoral do Paraná – Olha o peixe</t>
  </si>
  <si>
    <t>	Produto 11.7a ENTRE BOSQUES DE MANGUE: O Saber e o sabor do povo da Maré.
•	Link https://padlet-uploads.storage.googleapis.com/802653417/081b81d418a2ecceaa4355b8cd89d1dc/11_7___4268ba17380cd9ed047927e826fbd425.pdf 
	Produto 11.7b Rede de Mulheres Pescadores da Costa dos Corais
•	Link: https://costadoscorais.gestororganico.com.br/ 
	Produto 11.7c  Projeto Mulheres na Pesca
•	Link - https://www.mulheresnapesca.uenf.br</t>
  </si>
  <si>
    <t>Breno, Gabrielle, Carol, Seu Chico</t>
  </si>
  <si>
    <t>Sistematizar as ações em um relatório (CNPT e HabitatGEO)</t>
  </si>
  <si>
    <t>Ainda não iniciada no período previsto</t>
  </si>
  <si>
    <t>Esvaziamento do Gerco em âmbito estadual e nacional. Em razão desta conjuntura essa ação tornou-se dificultosa. O projeto Orla precisa ser revitalizado, em âmbito federal a agenda está parada.</t>
  </si>
  <si>
    <t>Carolina Mattosinho Alvite / Gabrielle/ Breno</t>
  </si>
  <si>
    <t>Entrar em contato com esse setor no MMA (CNPT)</t>
  </si>
  <si>
    <t>Ações peixe-boi.
Trabalho em curso Fauna acompanhante – em Cururupu – prof Caio
(recomendar ao prof caio a produção de cartilha de disseminação de conhecimento) _ Gabrielle
Marquinhos - Avaliação de dispositivos para redução da ictiofauna acompanhante na pesca de arrasto dirigida ao camarão setebarbas – no paraná, resultados preliminares mostraram grande eficiência e sugere que técnica seja replicada em todas as comunidades de pescadores para diminuição do impacto.</t>
  </si>
  <si>
    <t xml:space="preserve">Carolina Mattosinho Alvite/ Gabrielle/ Marquinhos </t>
  </si>
  <si>
    <t>Buscar com CEPSUL e UFPR sobre produção de material informativo sobre essas iniciativas – Carol
Buscar ações sobre captura acidental de tartarugas. - Carol</t>
  </si>
  <si>
    <t>	Produto 11.11a Cartilha sobre o Sistema de Cadastro do Acesso ao Patrimônio Genético e ao Conhecimento Tradicional Associado
•	Link https://www.ufpi.br/arquivos_download/arquivos/Cartilha_SISGen_UFPI_2018_10_0120181002082950.pdf 
	Produto 11.11b Cartilha A Governança do Acesso ao Patrimônio Genético e aos conhecimentos Tradicionais Associados no Cenário Nacional
•	https://www.crf-pr.o.rg.br/uploads/noticia/7268/A_Governanca_do_Acesso_ao_Patrimonio_Genetico_e_aos_Conhecimentos_Tradicionais_Associados.pdf 
	Produto 11.11c Cartilha Para A Academia Legislação De Acesso Ao Patrimônio Genético E Conhecimento Tradicional Associado E Repartição De Benefícios
•	Link http://pesquisa.inpa.gov.br/images/Arquivos_Downloads/cgen/cartilha_para_a_academia_lei_13123_maio_2018-2.pdf</t>
  </si>
  <si>
    <t xml:space="preserve">Esvaziamento do CGEN em âmbito estadual e nacional. Em razão desta conjuntura essa ação tornou-se dificultosa. </t>
  </si>
  <si>
    <t>Gabrielle, Carolina Alvite</t>
  </si>
  <si>
    <t>A redação da ação não está acessível a todos. Sugere que as ações tenham linguagem que todas as comunidades possam entender .(marquinhos)</t>
  </si>
  <si>
    <t>SITUAÇÃO ATUAL DAS AÇÕES - MONITORIA FINAL (2021)</t>
  </si>
  <si>
    <t>Não iniciada ou não concluída</t>
  </si>
  <si>
    <t>Iniciada e não concluída no período previsto</t>
  </si>
  <si>
    <t>Concluída</t>
  </si>
  <si>
    <t>TOTAL DE AÇÕES DO PAN</t>
  </si>
  <si>
    <t>Embora a ação tenha andado e tenham sido mapeadosos diversos instrumentos de gestão, nâo houve um esforço coordenado para sistematização e subídio a política nacioal de consolidação territorial no manguezal e áreas adjacentes.</t>
  </si>
  <si>
    <t>E uma ação que deve ser considerada continuamente. Dificuldade de engajamento municipal,  Auto gestão do território pelos comunitários não atendida com a criação de RESEX Guaraqueçaba. Fabio - Rediscussão de categoria de unidade de conservação da Rebio do Lago do Piratuba (Resex Sucuriju); Anna Karina - processo Resex Porto Rico com levantamento fundiário realizado, entretanto esta como ação parcialmente realizada em relação ao  estudo socioambiental da proposta. Criação da Resex Guaraqueçaba não foi considerada prioridade na elaboração do Plano de Ação do GT. (Maria Aparecida - CONFREM). (breno) Interrupção por parte do governo federal na criação de UCs federais depois de 2019</t>
  </si>
  <si>
    <t>Telmo/ Breno/Carol/ Marquinhos/ Gabrielle</t>
  </si>
  <si>
    <t>Embora tenha havido um avnaço na avaliação da vulnerabilidade de  áreas estratégicas às mudanças climáticas, não foram incçuídas em uma política nacional para tal fim. No período final da vigência do PAN houve o enfraquecimento das políticas de mudanças climáticas, dificultando a conclusão dessa ação.</t>
  </si>
  <si>
    <t>Carolina Alvite / Gustavo Almada / Seu Chico / Breno</t>
  </si>
  <si>
    <t>(Gustavo Almada) Concorrência com agendas internas do IBAMA e com CTBIO/CIF. (Carolina Alvite) Não foi formado o GT previsto na ação. Houve dificuldade de articulação da ação por parte dos responsáveis, impossiiblitando a conclusão da ação, embora tenham sido registrados avanços importantes.</t>
  </si>
  <si>
    <t>A interrupção das reuniões do Conselho em Paraty.
Temos poucas informações sobre a participação das comunidades em conselhos estaduais e municipai compromentendo o monitoramento da ação. Houve baixa articulação com atores dos estados e municípios para a conclusão da ação.</t>
  </si>
  <si>
    <t>Não foram realizados esforços coordenados em nível nacional para a conclusão da ação. Fragilização da política de proteção ambiental nos dois últimos anos de vigência do PAN.</t>
  </si>
  <si>
    <t>Com relação a operação verde Brasil está sendo planejada uma nova operação como essa. Ação de continuidade.</t>
  </si>
  <si>
    <t>A questão do Guaiamum é delicada por ser difícil atender a realidade em todo o Brasil, são ações que devem ser desenvolvidas em âmbito regional. Para o guaranguejo-uçá e guaiamum a questão está adiantada, mas para as outras espécies faltam estudos. (Fabiano) Insegurança jurídica no que tange ao marco regulatório do guaiamum. (Shanna) Apoio comunitário dos integrantes do MOPEAR. Submeter as ações aos protocolo de consulta vigentes na região. Retirar ação 3.4 por inviabilidade.</t>
  </si>
  <si>
    <t>(Nidia)Ano passado alta pluviosidade, disponibilidade de recursos humanos e financeiros. (Paulo) Falha em não envolver pesquisadores do Amapá. Compilação dos estudos no âmbito do PAN ainda se faz necessária.</t>
  </si>
  <si>
    <t>Celia Regina / Bruno Gueiros / Breno/ Carol</t>
  </si>
  <si>
    <t>Participação comunitária em Conselhos de Ucs, comprovado pela representação das comunidades nos conselhos gestores.</t>
  </si>
  <si>
    <t>*(Célia) Mobilização das comunidades em participar dos fóruns municipais e regionais no Pará (Bruno Gueiros) O Conselho Municipal do Meio Ambiente de Paraty está desativado, há cerca de 2 anos. A participação social nos conselhos municipais e estaduais é fraca, no entanto essa participação em conselhos de Ucs (entendidos como fóruns de ordenamento territorial) está bem avançada. – incluir docs que comprovem esse avanço.</t>
  </si>
  <si>
    <t>O MoMa nunca foi uma proposta oficial do ICMBio, foi uma consultoria independente paga pelo GEF Mangue  e que serviu de base para a construção do  SubPrograma marinho/costeiro do Programa Monitora.  (shanna) Recurso previsto somente até o corrente ano (2020).</t>
  </si>
  <si>
    <t xml:space="preserve"> Gustavo Almada / Nidia Fabré / Maximilano / Luis Maurício / Carol / Sergio/Breno</t>
  </si>
  <si>
    <t xml:space="preserve">(BRENO) Incluir CCDRUS e Termos de Compromisso firmados em áreas de manguezais </t>
  </si>
  <si>
    <t xml:space="preserve">(Nidia)Andamento esta conforme planejado, primeiro ano de coleta finalizando neste mês de julho de 2018, e planejamos continuar com monitoramento trimestral na APA costa dos Corais no âmbito do PELD APA CC conduzido na UFAL. Mapeamento de habitat costeiros e de territórios em andamento, previsão de resultados parciais no meio de 2019. (Maximiliano) Foram construídos, no ano de 2019, juntamente com as populações beneficiárias da UC mapas de utilização dos recursos naturais. (Luis Mauricio) A ação vem sendo implementada através de publicações de diversos atores da área da pesca no Amapá
Fabiano - Existe uma campanha nacional para reconhecimento dos territórios pesqueiros PL 131/2020
</t>
  </si>
  <si>
    <t>Falta de coleta de dados sobre a pesca. O Brasil ainda não possui um sistema efetivo de estatística pesqueira que permita saber quantos pescadores existem, o que é pescado, onde e quando. A situação piorou muito com a extinção do ministério da pesca e a transferência da pesca pata o Ministério da Agricultura Pecuária e Abastecimento (MAPA) Dificuldade de articulação. Dificuldade de mobilização dos atores para construção do mapa.</t>
  </si>
  <si>
    <t xml:space="preserve">Atlas dos Manguezais do Brasil – ICMBio
•	Link https://www.icmbio.gov.br/portal/images/stories/manguezais/atlas_dos_manguezais_do_brasil.pdf  </t>
  </si>
  <si>
    <t>Refinar a localização de onde no atlas se encontra a informação específica de cada ação. Recomenda-se quem organizadores do Atlas apontem as informações.  Bruno solicitará novos relatórios do PELD UFAL e faz a reflexão que é uma ação continuada.  CNPT devera fazer  interlocução com ICMBio em Brasília para solicitar os shapes-files.</t>
  </si>
  <si>
    <t>(Carolina Alvite) Levantar informação com TerraMar (Marcia) possível interface dessa ação com iniciativa implementada pelo Projeto.(willian) Inclusão do ICMBio como membro do comitê É uma ação que está em constante atualização, muitos comitaes foram criados desde a ultima discussão</t>
  </si>
  <si>
    <t>Carolina Alvite / Élio / Breno</t>
  </si>
  <si>
    <t xml:space="preserve">Buscar dados do PELD APA dos Corais </t>
  </si>
  <si>
    <t>	Produto 7.6a  GT RESEX Pirajubaé
	Documentação não recebida até o presente
	Produto 7.6b Atas Das Reuniões Ordinárias (2016 e 2018) dos Conselhos Consultivos da Área de Proteção Ambiental de Guapi-Mirim e da Estação Ecológica Da Guanabara tratando sobre o tema.
•	Links https://padlet-uploads.storage.googleapis.com/1069673684/898b18f235ae774c91499c016fefc23e/2016mar22_ATA_GUAPIGUANA.pdf https://padlet-uploads.storage.googleapis.com/1069673684/d613cd606066ceb2ee65a9c253fe4bc4/2018mai10_ATA__GUAPIGUANA.pdf  *Produtos Monitoria 3 que devem ser documentados</t>
  </si>
  <si>
    <t>Outros produtos serão associados a está ação. Seu chico - `a redinha é um crime contra a biodiversidade.”</t>
  </si>
  <si>
    <t>SITUAÇÃO ATUAL DAS AÇÕES - 1ª MONITORIA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</si>
</sst>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16]mmmm\-yy"/>
    <numFmt numFmtId="165" formatCode="&quot;R$&quot;\ #,##0.00"/>
    <numFmt numFmtId="168" formatCode="mmmm/yyyy"/>
  </numFmts>
  <fonts count="79">
    <font>
      <sz val="11"/>
      <color rgb="FF000000"/>
      <name val="Calibri"/>
    </font>
    <font>
      <b/>
      <sz val="16"/>
      <color rgb="FFFFFFFF"/>
      <name val="Calibri"/>
    </font>
    <font>
      <sz val="11"/>
      <name val="Calibri"/>
    </font>
    <font>
      <b/>
      <sz val="16"/>
      <color theme="1"/>
      <name val="Calibri"/>
    </font>
    <font>
      <b/>
      <sz val="14"/>
      <color rgb="FFFFFFFF"/>
      <name val="Calibri"/>
    </font>
    <font>
      <sz val="14"/>
      <color theme="1"/>
      <name val="Calibri"/>
    </font>
    <font>
      <sz val="14"/>
      <color rgb="FF000000"/>
      <name val="Calibri"/>
    </font>
    <font>
      <sz val="11"/>
      <color rgb="FFFFFFFF"/>
      <name val="Calibri"/>
    </font>
    <font>
      <b/>
      <sz val="12"/>
      <color rgb="FFFFFFFF"/>
      <name val="Calibri"/>
    </font>
    <font>
      <b/>
      <sz val="12"/>
      <color theme="1"/>
      <name val="Calibri"/>
    </font>
    <font>
      <sz val="12"/>
      <color rgb="FF000000"/>
      <name val="Calibri"/>
    </font>
    <font>
      <sz val="12"/>
      <color theme="1"/>
      <name val="Calibri"/>
    </font>
    <font>
      <sz val="11"/>
      <color theme="1"/>
      <name val="Calibri"/>
    </font>
    <font>
      <sz val="11"/>
      <color rgb="FFFF0000"/>
      <name val="Calibri"/>
    </font>
    <font>
      <b/>
      <sz val="16"/>
      <color rgb="FF000000"/>
      <name val="Calibri"/>
    </font>
    <font>
      <b/>
      <sz val="18"/>
      <color rgb="FF000000"/>
      <name val="Calibri"/>
    </font>
    <font>
      <b/>
      <sz val="12"/>
      <color rgb="FF000000"/>
      <name val="Calibri"/>
    </font>
    <font>
      <b/>
      <sz val="11"/>
      <color rgb="FFFFFFFF"/>
      <name val="Calibri"/>
    </font>
    <font>
      <b/>
      <sz val="11"/>
      <color rgb="FFFF0000"/>
      <name val="Calibri"/>
    </font>
    <font>
      <sz val="12"/>
      <color rgb="FFFFFFFF"/>
      <name val="Calibri"/>
    </font>
    <font>
      <b/>
      <sz val="11"/>
      <color rgb="FF000000"/>
      <name val="Calibri"/>
    </font>
    <font>
      <sz val="12"/>
      <color rgb="FFFF0000"/>
      <name val="Calibri"/>
    </font>
    <font>
      <sz val="12"/>
      <color rgb="FF548DD4"/>
      <name val="Calibri"/>
    </font>
    <font>
      <sz val="36"/>
      <color rgb="FF548DD4"/>
      <name val="Calibri"/>
    </font>
    <font>
      <sz val="20"/>
      <color rgb="FFFF0000"/>
      <name val="Calibri"/>
    </font>
    <font>
      <sz val="16"/>
      <color rgb="FF548DD4"/>
      <name val="Calibri"/>
    </font>
    <font>
      <b/>
      <sz val="22"/>
      <color rgb="FF548DD4"/>
      <name val="Calibri"/>
    </font>
    <font>
      <sz val="12"/>
      <color rgb="FFFF99CC"/>
      <name val="Calibri"/>
    </font>
    <font>
      <sz val="12"/>
      <color rgb="FFFFC000"/>
      <name val="Calibri"/>
    </font>
    <font>
      <sz val="12"/>
      <color rgb="FF006600"/>
      <name val="Calibri"/>
    </font>
    <font>
      <sz val="12"/>
      <color rgb="FF17365D"/>
      <name val="Calibri"/>
    </font>
    <font>
      <sz val="12"/>
      <color rgb="FF1F497D"/>
      <name val="Calibri"/>
    </font>
    <font>
      <sz val="12"/>
      <color rgb="FF002060"/>
      <name val="Calibri"/>
    </font>
    <font>
      <b/>
      <sz val="20"/>
      <color rgb="FF548DD4"/>
      <name val="Calibri"/>
    </font>
    <font>
      <b/>
      <sz val="20"/>
      <color rgb="FFFF0000"/>
      <name val="Calibri"/>
    </font>
    <font>
      <sz val="12"/>
      <color rgb="FF009900"/>
      <name val="Calibri"/>
    </font>
    <font>
      <b/>
      <sz val="11"/>
      <color theme="1"/>
      <name val="Calibri"/>
    </font>
    <font>
      <strike/>
      <sz val="11"/>
      <color theme="1"/>
      <name val="Calibri"/>
    </font>
    <font>
      <sz val="11"/>
      <color rgb="FF548DD4"/>
      <name val="Calibri"/>
    </font>
    <font>
      <sz val="11"/>
      <color rgb="FF000000"/>
      <name val="Arial"/>
    </font>
    <font>
      <b/>
      <sz val="16"/>
      <color theme="0"/>
      <name val="Calibri"/>
    </font>
    <font>
      <sz val="11"/>
      <color theme="0"/>
      <name val="Calibri"/>
    </font>
    <font>
      <b/>
      <sz val="11"/>
      <color theme="0"/>
      <name val="Calibri"/>
    </font>
    <font>
      <b/>
      <sz val="14"/>
      <color theme="0"/>
      <name val="Calibri"/>
    </font>
    <font>
      <sz val="12"/>
      <color theme="0"/>
      <name val="Calibri"/>
    </font>
    <font>
      <strike/>
      <sz val="11"/>
      <color rgb="FF000000"/>
      <name val="Calibri"/>
    </font>
    <font>
      <strike/>
      <sz val="12"/>
      <color rgb="FF000000"/>
      <name val="Calibri"/>
    </font>
    <font>
      <sz val="11"/>
      <color rgb="FFC00000"/>
      <name val="Calibri"/>
    </font>
    <font>
      <b/>
      <sz val="12"/>
      <color theme="0"/>
      <name val="Calibri"/>
    </font>
    <font>
      <sz val="10"/>
      <color rgb="FF000000"/>
      <name val="Calibri"/>
    </font>
    <font>
      <sz val="12"/>
      <color rgb="FF000000"/>
      <name val="Arial"/>
    </font>
    <font>
      <sz val="11"/>
      <color rgb="FF007800"/>
      <name val="Calibri"/>
    </font>
    <font>
      <sz val="11"/>
      <color rgb="FFE80606"/>
      <name val="Calibri"/>
    </font>
    <font>
      <sz val="10"/>
      <color theme="1"/>
      <name val="Arial"/>
    </font>
    <font>
      <i/>
      <sz val="14"/>
      <color rgb="FF000000"/>
      <name val="Calibri"/>
    </font>
    <font>
      <sz val="11"/>
      <color rgb="FF808000"/>
      <name val="Calibri"/>
    </font>
    <font>
      <sz val="12"/>
      <color rgb="FF808000"/>
      <name val="Calibri"/>
    </font>
    <font>
      <b/>
      <sz val="12"/>
      <color rgb="FF548DD4"/>
      <name val="Calibri"/>
    </font>
    <font>
      <strike/>
      <sz val="12"/>
      <color theme="1"/>
      <name val="Calibri"/>
    </font>
    <font>
      <b/>
      <i/>
      <sz val="12"/>
      <color theme="1"/>
      <name val="Calibri"/>
    </font>
    <font>
      <i/>
      <sz val="12"/>
      <color rgb="FF000000"/>
      <name val="Calibri"/>
    </font>
    <font>
      <b/>
      <sz val="12"/>
      <color rgb="FF17365D"/>
      <name val="Calibri"/>
    </font>
    <font>
      <b/>
      <sz val="12"/>
      <color rgb="FF006600"/>
      <name val="Calibri"/>
    </font>
    <font>
      <b/>
      <sz val="12"/>
      <color rgb="FF1F497D"/>
      <name val="Calibri"/>
    </font>
    <font>
      <b/>
      <sz val="12"/>
      <color rgb="FFFF99CC"/>
      <name val="Calibri"/>
    </font>
    <font>
      <b/>
      <i/>
      <u/>
      <sz val="11"/>
      <color theme="1"/>
      <name val="Calibri"/>
    </font>
    <font>
      <b/>
      <sz val="11"/>
      <color rgb="FF000000"/>
      <name val="Arial"/>
    </font>
    <font>
      <i/>
      <sz val="11"/>
      <color theme="1"/>
      <name val="Calibri"/>
    </font>
    <font>
      <b/>
      <strike/>
      <sz val="11"/>
      <color theme="1"/>
      <name val="Calibri"/>
    </font>
    <font>
      <b/>
      <sz val="14"/>
      <color rgb="FF000000"/>
      <name val="Calibri"/>
    </font>
    <font>
      <sz val="11"/>
      <color theme="1"/>
      <name val="Calibri"/>
      <family val="2"/>
    </font>
    <font>
      <sz val="12"/>
      <name val="Calibri"/>
      <family val="2"/>
    </font>
    <font>
      <sz val="12"/>
      <color theme="1"/>
      <name val="Calibri"/>
      <family val="2"/>
    </font>
    <font>
      <sz val="12"/>
      <color rgb="FF000000"/>
      <name val="Calibri"/>
      <family val="2"/>
    </font>
    <font>
      <sz val="11"/>
      <name val="Calibri"/>
      <family val="2"/>
    </font>
    <font>
      <sz val="12"/>
      <name val="Roboto"/>
    </font>
    <font>
      <sz val="14"/>
      <name val="Calibri"/>
      <family val="2"/>
    </font>
    <font>
      <sz val="11"/>
      <color rgb="FF000000"/>
      <name val="Calibri"/>
      <family val="2"/>
    </font>
    <font>
      <sz val="12"/>
      <name val="Arial"/>
      <family val="2"/>
    </font>
  </fonts>
  <fills count="25">
    <fill>
      <patternFill patternType="none"/>
    </fill>
    <fill>
      <patternFill patternType="gray125"/>
    </fill>
    <fill>
      <patternFill patternType="solid">
        <fgColor rgb="FF006600"/>
        <bgColor rgb="FF006600"/>
      </patternFill>
    </fill>
    <fill>
      <patternFill patternType="solid">
        <fgColor rgb="FFB15407"/>
        <bgColor rgb="FFB15407"/>
      </patternFill>
    </fill>
    <fill>
      <patternFill patternType="solid">
        <fgColor rgb="FF92CDDC"/>
        <bgColor rgb="FF92CDDC"/>
      </patternFill>
    </fill>
    <fill>
      <patternFill patternType="solid">
        <fgColor rgb="FFFBD4B4"/>
        <bgColor rgb="FFFBD4B4"/>
      </patternFill>
    </fill>
    <fill>
      <patternFill patternType="solid">
        <fgColor rgb="FFC2D69B"/>
        <bgColor rgb="FFC2D69B"/>
      </patternFill>
    </fill>
    <fill>
      <patternFill patternType="solid">
        <fgColor rgb="FFA5A5A5"/>
        <bgColor rgb="FFA5A5A5"/>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
      <patternFill patternType="solid">
        <fgColor rgb="FF0070C0"/>
        <bgColor rgb="FF0070C0"/>
      </patternFill>
    </fill>
    <fill>
      <patternFill patternType="solid">
        <fgColor rgb="FFDAEEF3"/>
        <bgColor rgb="FFDAEEF3"/>
      </patternFill>
    </fill>
    <fill>
      <patternFill patternType="solid">
        <fgColor rgb="FFFDE9D9"/>
        <bgColor rgb="FFFDE9D9"/>
      </patternFill>
    </fill>
    <fill>
      <patternFill patternType="solid">
        <fgColor rgb="FFFFFFFF"/>
        <bgColor rgb="FFFFFFFF"/>
      </patternFill>
    </fill>
    <fill>
      <patternFill patternType="solid">
        <fgColor rgb="FFEAF1DD"/>
        <bgColor rgb="FFEAF1DD"/>
      </patternFill>
    </fill>
    <fill>
      <patternFill patternType="solid">
        <fgColor rgb="FFEEECE1"/>
        <bgColor rgb="FFEEECE1"/>
      </patternFill>
    </fill>
    <fill>
      <patternFill patternType="solid">
        <fgColor rgb="FFFF99CC"/>
        <bgColor rgb="FFFF99CC"/>
      </patternFill>
    </fill>
    <fill>
      <patternFill patternType="solid">
        <fgColor rgb="FF00B050"/>
        <bgColor rgb="FF00B050"/>
      </patternFill>
    </fill>
    <fill>
      <patternFill patternType="solid">
        <fgColor rgb="FF366092"/>
        <bgColor rgb="FF366092"/>
      </patternFill>
    </fill>
    <fill>
      <patternFill patternType="solid">
        <fgColor rgb="FFF2F2F2"/>
        <bgColor rgb="FFF2F2F2"/>
      </patternFill>
    </fill>
    <fill>
      <patternFill patternType="solid">
        <fgColor rgb="FFFFFF00"/>
        <bgColor rgb="FFFFFF00"/>
      </patternFill>
    </fill>
    <fill>
      <patternFill patternType="solid">
        <fgColor rgb="FF007800"/>
        <bgColor rgb="FF007800"/>
      </patternFill>
    </fill>
    <fill>
      <patternFill patternType="solid">
        <fgColor theme="0"/>
        <bgColor theme="0"/>
      </patternFill>
    </fill>
    <fill>
      <patternFill patternType="solid">
        <fgColor rgb="FF7030A0"/>
        <bgColor rgb="FF7030A0"/>
      </patternFill>
    </fill>
  </fills>
  <borders count="67">
    <border>
      <left/>
      <right/>
      <top/>
      <bottom/>
      <diagonal/>
    </border>
    <border>
      <left/>
      <right/>
      <top style="thin">
        <color rgb="FF000000"/>
      </top>
      <bottom style="thin">
        <color rgb="FF000000"/>
      </bottom>
      <diagonal/>
    </border>
    <border>
      <left/>
      <right style="thin">
        <color rgb="FF000000"/>
      </right>
      <top style="medium">
        <color rgb="FF000000"/>
      </top>
      <bottom style="medium">
        <color rgb="FF000000"/>
      </bottom>
      <diagonal/>
    </border>
    <border>
      <left/>
      <right/>
      <top style="medium">
        <color rgb="FF000000"/>
      </top>
      <bottom/>
      <diagonal/>
    </border>
    <border>
      <left/>
      <right style="medium">
        <color rgb="FF000000"/>
      </right>
      <top style="medium">
        <color rgb="FF000000"/>
      </top>
      <bottom/>
      <diagonal/>
    </border>
    <border>
      <left style="thin">
        <color rgb="FF000000"/>
      </left>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diagonal/>
    </border>
    <border>
      <left/>
      <right style="thin">
        <color rgb="FF000000"/>
      </right>
      <top/>
      <bottom/>
      <diagonal/>
    </border>
    <border>
      <left/>
      <right style="thin">
        <color rgb="FF000000"/>
      </right>
      <top style="thin">
        <color rgb="FF000000"/>
      </top>
      <bottom style="thin">
        <color rgb="FF000000"/>
      </bottom>
      <diagonal/>
    </border>
    <border>
      <left/>
      <right/>
      <top style="thin">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top/>
      <bottom/>
      <diagonal/>
    </border>
    <border>
      <left/>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thin">
        <color rgb="FF000000"/>
      </top>
      <bottom/>
      <diagonal/>
    </border>
    <border>
      <left style="medium">
        <color rgb="FF000000"/>
      </left>
      <right/>
      <top style="medium">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bottom/>
      <diagonal/>
    </border>
    <border>
      <left style="thin">
        <color rgb="FF000000"/>
      </left>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style="double">
        <color rgb="FF000000"/>
      </bottom>
      <diagonal/>
    </border>
    <border>
      <left style="thin">
        <color rgb="FF000000"/>
      </left>
      <right style="thin">
        <color rgb="FF000000"/>
      </right>
      <top style="medium">
        <color rgb="FF000000"/>
      </top>
      <bottom/>
      <diagonal/>
    </border>
    <border>
      <left style="thin">
        <color rgb="FF000000"/>
      </left>
      <right/>
      <top/>
      <bottom style="thin">
        <color rgb="FF000000"/>
      </bottom>
      <diagonal/>
    </border>
    <border>
      <left style="medium">
        <color rgb="FF000000"/>
      </left>
      <right style="thin">
        <color rgb="FF000000"/>
      </right>
      <top/>
      <bottom style="thin">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style="thin">
        <color indexed="64"/>
      </left>
      <right style="thin">
        <color indexed="64"/>
      </right>
      <top style="thin">
        <color indexed="64"/>
      </top>
      <bottom/>
      <diagonal/>
    </border>
  </borders>
  <cellStyleXfs count="1">
    <xf numFmtId="0" fontId="0" fillId="0" borderId="0"/>
  </cellStyleXfs>
  <cellXfs count="708">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Alignment="1">
      <alignment vertical="center" wrapText="1"/>
    </xf>
    <xf numFmtId="0" fontId="5" fillId="0" borderId="0" xfId="0" applyFont="1" applyAlignment="1">
      <alignment horizontal="center" vertical="center" wrapText="1"/>
    </xf>
    <xf numFmtId="0" fontId="5" fillId="0" borderId="0" xfId="0" applyFont="1" applyAlignment="1">
      <alignment vertical="center" wrapText="1"/>
    </xf>
    <xf numFmtId="0" fontId="0" fillId="0" borderId="11" xfId="0" applyBorder="1" applyAlignment="1">
      <alignment horizontal="center" vertical="center" wrapText="1"/>
    </xf>
    <xf numFmtId="0" fontId="10" fillId="0" borderId="12" xfId="0" applyFont="1" applyBorder="1" applyAlignment="1">
      <alignment horizontal="center" vertical="center"/>
    </xf>
    <xf numFmtId="0" fontId="0" fillId="14" borderId="12" xfId="0" applyFill="1" applyBorder="1" applyAlignment="1">
      <alignment vertical="center" wrapText="1"/>
    </xf>
    <xf numFmtId="0" fontId="12" fillId="14" borderId="12" xfId="0" applyFont="1" applyFill="1" applyBorder="1" applyAlignment="1">
      <alignment vertical="center" wrapText="1"/>
    </xf>
    <xf numFmtId="0" fontId="0" fillId="14" borderId="12" xfId="0" applyFill="1" applyBorder="1" applyAlignment="1">
      <alignment vertical="center"/>
    </xf>
    <xf numFmtId="14" fontId="12" fillId="14" borderId="12" xfId="0" applyNumberFormat="1" applyFont="1" applyFill="1" applyBorder="1" applyAlignment="1">
      <alignment horizontal="center" vertical="center" wrapText="1"/>
    </xf>
    <xf numFmtId="0" fontId="12" fillId="14" borderId="12" xfId="0" applyFont="1" applyFill="1" applyBorder="1" applyAlignment="1">
      <alignment horizontal="center" vertical="center" wrapText="1"/>
    </xf>
    <xf numFmtId="165" fontId="12" fillId="14" borderId="12" xfId="0" applyNumberFormat="1" applyFont="1" applyFill="1" applyBorder="1" applyAlignment="1">
      <alignment horizontal="center" vertical="center" wrapText="1"/>
    </xf>
    <xf numFmtId="0" fontId="10" fillId="0" borderId="12" xfId="0" applyFont="1" applyBorder="1" applyAlignment="1">
      <alignment vertical="center"/>
    </xf>
    <xf numFmtId="0" fontId="0" fillId="0" borderId="12" xfId="0" applyBorder="1" applyAlignment="1">
      <alignment vertical="center" wrapText="1"/>
    </xf>
    <xf numFmtId="0" fontId="10" fillId="0" borderId="13" xfId="0" applyFont="1" applyBorder="1" applyAlignment="1">
      <alignment horizontal="center" vertical="center" wrapText="1"/>
    </xf>
    <xf numFmtId="0" fontId="0" fillId="16" borderId="12" xfId="0" applyFill="1" applyBorder="1" applyAlignment="1">
      <alignment vertical="center" wrapText="1"/>
    </xf>
    <xf numFmtId="0" fontId="0" fillId="12" borderId="12" xfId="0" applyFill="1" applyBorder="1" applyAlignment="1">
      <alignment horizontal="center" vertical="center" wrapText="1"/>
    </xf>
    <xf numFmtId="0" fontId="0" fillId="13" borderId="12" xfId="0" applyFill="1" applyBorder="1" applyAlignment="1">
      <alignment horizontal="center" vertical="center" wrapText="1"/>
    </xf>
    <xf numFmtId="17" fontId="0" fillId="13" borderId="12" xfId="0" applyNumberFormat="1" applyFill="1" applyBorder="1" applyAlignment="1">
      <alignment horizontal="center" vertical="center" wrapText="1"/>
    </xf>
    <xf numFmtId="0" fontId="10" fillId="13" borderId="12" xfId="0" applyFont="1" applyFill="1" applyBorder="1" applyAlignment="1">
      <alignment horizontal="center" vertical="center"/>
    </xf>
    <xf numFmtId="0" fontId="13" fillId="14" borderId="12" xfId="0" applyFont="1" applyFill="1" applyBorder="1" applyAlignment="1">
      <alignment horizontal="center" vertical="center" wrapText="1"/>
    </xf>
    <xf numFmtId="0" fontId="0" fillId="0" borderId="14" xfId="0" applyBorder="1" applyAlignment="1">
      <alignment vertical="center" wrapText="1"/>
    </xf>
    <xf numFmtId="0" fontId="0" fillId="0" borderId="13" xfId="0" applyBorder="1" applyAlignment="1">
      <alignment vertical="center" wrapText="1"/>
    </xf>
    <xf numFmtId="165" fontId="13" fillId="14" borderId="12" xfId="0" applyNumberFormat="1" applyFont="1" applyFill="1" applyBorder="1" applyAlignment="1">
      <alignment horizontal="center" vertical="center" wrapText="1"/>
    </xf>
    <xf numFmtId="0" fontId="0" fillId="0" borderId="12" xfId="0" applyBorder="1" applyAlignment="1">
      <alignment vertical="center"/>
    </xf>
    <xf numFmtId="0" fontId="10" fillId="0" borderId="13" xfId="0" applyFont="1" applyBorder="1" applyAlignment="1">
      <alignment horizontal="center" vertical="center"/>
    </xf>
    <xf numFmtId="0" fontId="9" fillId="7" borderId="15" xfId="0" applyFont="1" applyFill="1" applyBorder="1" applyAlignment="1">
      <alignment horizontal="center" vertical="center" wrapText="1"/>
    </xf>
    <xf numFmtId="0" fontId="0" fillId="0" borderId="14" xfId="0" applyBorder="1" applyAlignment="1">
      <alignment vertical="center"/>
    </xf>
    <xf numFmtId="0" fontId="12" fillId="13" borderId="12" xfId="0" applyFont="1" applyFill="1" applyBorder="1" applyAlignment="1">
      <alignment horizontal="center" vertical="center" wrapText="1"/>
    </xf>
    <xf numFmtId="0" fontId="0" fillId="14" borderId="12" xfId="0" applyFill="1" applyBorder="1" applyAlignment="1">
      <alignment horizontal="center" vertical="center" wrapText="1"/>
    </xf>
    <xf numFmtId="0" fontId="12" fillId="16" borderId="12" xfId="0" applyFont="1" applyFill="1" applyBorder="1" applyAlignment="1">
      <alignment vertical="center" wrapText="1"/>
    </xf>
    <xf numFmtId="0" fontId="0" fillId="15" borderId="17" xfId="0" applyFill="1" applyBorder="1" applyAlignment="1">
      <alignment vertical="center"/>
    </xf>
    <xf numFmtId="0" fontId="0" fillId="15" borderId="18" xfId="0" applyFill="1" applyBorder="1" applyAlignment="1">
      <alignment vertical="center"/>
    </xf>
    <xf numFmtId="0" fontId="0" fillId="15" borderId="18" xfId="0" applyFill="1" applyBorder="1" applyAlignment="1">
      <alignment vertical="center" wrapText="1"/>
    </xf>
    <xf numFmtId="14" fontId="13" fillId="14" borderId="12" xfId="0" applyNumberFormat="1" applyFont="1" applyFill="1" applyBorder="1" applyAlignment="1">
      <alignment horizontal="center" vertical="center" wrapText="1"/>
    </xf>
    <xf numFmtId="0" fontId="0" fillId="0" borderId="19" xfId="0" applyBorder="1" applyAlignment="1">
      <alignment vertical="center"/>
    </xf>
    <xf numFmtId="0" fontId="10" fillId="0" borderId="0" xfId="0" applyFont="1" applyAlignment="1">
      <alignment horizontal="center" vertical="center"/>
    </xf>
    <xf numFmtId="0" fontId="14" fillId="17" borderId="20" xfId="0" applyFont="1" applyFill="1" applyBorder="1" applyAlignment="1">
      <alignment vertical="center"/>
    </xf>
    <xf numFmtId="0" fontId="14" fillId="17" borderId="21" xfId="0" applyFont="1" applyFill="1" applyBorder="1" applyAlignment="1">
      <alignment vertical="center"/>
    </xf>
    <xf numFmtId="0" fontId="14" fillId="17" borderId="21" xfId="0" applyFont="1" applyFill="1" applyBorder="1" applyAlignment="1">
      <alignment horizontal="center" vertical="center"/>
    </xf>
    <xf numFmtId="0" fontId="14" fillId="17" borderId="22" xfId="0" applyFont="1" applyFill="1" applyBorder="1" applyAlignment="1">
      <alignment vertical="center"/>
    </xf>
    <xf numFmtId="0" fontId="14" fillId="0" borderId="23" xfId="0" applyFont="1" applyBorder="1" applyAlignment="1">
      <alignment horizontal="left" vertical="center"/>
    </xf>
    <xf numFmtId="0" fontId="14" fillId="0" borderId="24" xfId="0" applyFont="1" applyBorder="1" applyAlignment="1">
      <alignment horizontal="left" vertical="center"/>
    </xf>
    <xf numFmtId="0" fontId="14" fillId="0" borderId="0" xfId="0" applyFont="1" applyAlignment="1">
      <alignment horizontal="left" vertical="center"/>
    </xf>
    <xf numFmtId="0" fontId="14" fillId="0" borderId="0" xfId="0" applyFont="1" applyAlignment="1">
      <alignment horizontal="center" vertical="center"/>
    </xf>
    <xf numFmtId="0" fontId="15" fillId="17" borderId="25" xfId="0" applyFont="1" applyFill="1" applyBorder="1" applyAlignment="1">
      <alignment horizontal="center" vertical="center"/>
    </xf>
    <xf numFmtId="0" fontId="15" fillId="0" borderId="24" xfId="0" applyFont="1" applyBorder="1" applyAlignment="1">
      <alignment horizontal="center" vertical="center"/>
    </xf>
    <xf numFmtId="0" fontId="15" fillId="0" borderId="26" xfId="0" applyFont="1" applyBorder="1" applyAlignment="1">
      <alignment horizontal="center" vertical="center"/>
    </xf>
    <xf numFmtId="0" fontId="16" fillId="0" borderId="0" xfId="0" applyFont="1" applyAlignment="1">
      <alignment horizontal="center" vertical="center"/>
    </xf>
    <xf numFmtId="0" fontId="0" fillId="6" borderId="12" xfId="0" applyFill="1" applyBorder="1" applyAlignment="1">
      <alignment horizontal="center" vertical="center"/>
    </xf>
    <xf numFmtId="164" fontId="11" fillId="6" borderId="12" xfId="0" applyNumberFormat="1" applyFont="1" applyFill="1" applyBorder="1" applyAlignment="1">
      <alignment horizontal="center"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3" xfId="0" applyBorder="1" applyAlignment="1">
      <alignment vertical="center"/>
    </xf>
    <xf numFmtId="0" fontId="0" fillId="0" borderId="0" xfId="0" applyAlignment="1">
      <alignment horizontal="center" vertical="center" wrapText="1"/>
    </xf>
    <xf numFmtId="0" fontId="0" fillId="0" borderId="0" xfId="0" applyAlignment="1">
      <alignment horizontal="center"/>
    </xf>
    <xf numFmtId="0" fontId="7" fillId="0" borderId="0" xfId="0" applyFont="1"/>
    <xf numFmtId="0" fontId="0" fillId="0" borderId="0" xfId="0" applyAlignment="1">
      <alignment wrapText="1"/>
    </xf>
    <xf numFmtId="0" fontId="0" fillId="0" borderId="0" xfId="0" applyAlignment="1">
      <alignment horizontal="left" vertical="center"/>
    </xf>
    <xf numFmtId="0" fontId="13" fillId="0" borderId="0" xfId="0" applyFont="1"/>
    <xf numFmtId="0" fontId="10" fillId="0" borderId="0" xfId="0" applyFont="1" applyAlignment="1">
      <alignment vertical="center"/>
    </xf>
    <xf numFmtId="0" fontId="18" fillId="0" borderId="0" xfId="0" applyFont="1" applyAlignment="1">
      <alignment horizontal="center"/>
    </xf>
    <xf numFmtId="0" fontId="13" fillId="0" borderId="0" xfId="0" applyFont="1" applyAlignment="1">
      <alignment horizontal="center" wrapText="1"/>
    </xf>
    <xf numFmtId="0" fontId="17" fillId="18" borderId="29" xfId="0" applyFont="1" applyFill="1" applyBorder="1" applyAlignment="1">
      <alignment horizontal="center" vertical="center"/>
    </xf>
    <xf numFmtId="0" fontId="17" fillId="18" borderId="30" xfId="0" applyFont="1" applyFill="1" applyBorder="1" applyAlignment="1">
      <alignment horizontal="center" vertical="center" wrapText="1"/>
    </xf>
    <xf numFmtId="0" fontId="17" fillId="18" borderId="30" xfId="0" applyFont="1" applyFill="1" applyBorder="1" applyAlignment="1">
      <alignment horizontal="center" vertical="center"/>
    </xf>
    <xf numFmtId="0" fontId="17" fillId="18" borderId="31" xfId="0" applyFont="1" applyFill="1" applyBorder="1" applyAlignment="1">
      <alignment horizontal="center" vertical="center"/>
    </xf>
    <xf numFmtId="0" fontId="17" fillId="0" borderId="0" xfId="0" applyFont="1" applyAlignment="1">
      <alignment horizontal="center" vertical="center"/>
    </xf>
    <xf numFmtId="0" fontId="7" fillId="3" borderId="32" xfId="0" applyFont="1" applyFill="1" applyBorder="1" applyAlignment="1">
      <alignment horizontal="left" vertical="center"/>
    </xf>
    <xf numFmtId="0" fontId="11" fillId="0" borderId="33" xfId="0" applyFont="1" applyBorder="1" applyAlignment="1">
      <alignment horizontal="center" vertical="center"/>
    </xf>
    <xf numFmtId="9" fontId="11" fillId="0" borderId="34" xfId="0" applyNumberFormat="1" applyFont="1" applyBorder="1" applyAlignment="1">
      <alignment horizontal="center" vertical="center"/>
    </xf>
    <xf numFmtId="0" fontId="11" fillId="0" borderId="14" xfId="0" applyFont="1" applyBorder="1" applyAlignment="1">
      <alignment horizontal="center" vertical="center"/>
    </xf>
    <xf numFmtId="9" fontId="10" fillId="0" borderId="0" xfId="0" applyNumberFormat="1" applyFont="1" applyAlignment="1">
      <alignment horizontal="center"/>
    </xf>
    <xf numFmtId="0" fontId="0" fillId="7" borderId="35" xfId="0" applyFill="1" applyBorder="1" applyAlignment="1">
      <alignment horizontal="left" vertical="center"/>
    </xf>
    <xf numFmtId="0" fontId="11" fillId="0" borderId="36" xfId="0" applyFont="1" applyBorder="1" applyAlignment="1">
      <alignment horizontal="center" vertical="center"/>
    </xf>
    <xf numFmtId="9" fontId="11" fillId="0" borderId="37" xfId="0" applyNumberFormat="1" applyFont="1" applyBorder="1" applyAlignment="1">
      <alignment horizontal="center" vertical="center"/>
    </xf>
    <xf numFmtId="0" fontId="0" fillId="8" borderId="35" xfId="0" applyFill="1" applyBorder="1" applyAlignment="1">
      <alignment horizontal="left" vertical="center"/>
    </xf>
    <xf numFmtId="0" fontId="0" fillId="9" borderId="35" xfId="0" applyFill="1" applyBorder="1" applyAlignment="1">
      <alignment horizontal="left" vertical="center"/>
    </xf>
    <xf numFmtId="0" fontId="0" fillId="10" borderId="35" xfId="0" applyFill="1" applyBorder="1" applyAlignment="1">
      <alignment horizontal="left" vertical="center"/>
    </xf>
    <xf numFmtId="0" fontId="0" fillId="11" borderId="35" xfId="0" applyFill="1" applyBorder="1" applyAlignment="1">
      <alignment horizontal="left" vertical="center"/>
    </xf>
    <xf numFmtId="0" fontId="0" fillId="17" borderId="38" xfId="0" applyFill="1" applyBorder="1" applyAlignment="1">
      <alignment horizontal="left" vertical="center"/>
    </xf>
    <xf numFmtId="0" fontId="11" fillId="0" borderId="39" xfId="0" applyFont="1" applyBorder="1" applyAlignment="1">
      <alignment horizontal="center" vertical="center"/>
    </xf>
    <xf numFmtId="9" fontId="11" fillId="0" borderId="40" xfId="0" applyNumberFormat="1" applyFont="1" applyBorder="1" applyAlignment="1">
      <alignment horizontal="center" vertical="center"/>
    </xf>
    <xf numFmtId="0" fontId="11" fillId="0" borderId="16" xfId="0" applyFont="1" applyBorder="1" applyAlignment="1">
      <alignment horizontal="center" vertical="center"/>
    </xf>
    <xf numFmtId="9" fontId="11" fillId="0" borderId="41" xfId="0" applyNumberFormat="1" applyFont="1" applyBorder="1" applyAlignment="1">
      <alignment horizontal="center" vertical="center"/>
    </xf>
    <xf numFmtId="0" fontId="7" fillId="19" borderId="20" xfId="0" applyFont="1" applyFill="1" applyBorder="1" applyAlignment="1">
      <alignment horizontal="left" vertical="center" wrapText="1"/>
    </xf>
    <xf numFmtId="0" fontId="12" fillId="0" borderId="29" xfId="0" applyFont="1" applyBorder="1" applyAlignment="1">
      <alignment horizontal="center" vertical="center"/>
    </xf>
    <xf numFmtId="9" fontId="12" fillId="0" borderId="31" xfId="0" applyNumberFormat="1" applyFont="1" applyBorder="1" applyAlignment="1">
      <alignment horizontal="center" vertical="center"/>
    </xf>
    <xf numFmtId="0" fontId="12" fillId="0" borderId="2" xfId="0" applyFont="1" applyBorder="1" applyAlignment="1">
      <alignment horizontal="center" vertical="center"/>
    </xf>
    <xf numFmtId="0" fontId="7" fillId="3" borderId="42" xfId="0" applyFont="1" applyFill="1" applyBorder="1" applyAlignment="1">
      <alignment horizontal="left" vertical="center"/>
    </xf>
    <xf numFmtId="9" fontId="0" fillId="0" borderId="0" xfId="0" applyNumberFormat="1" applyAlignment="1">
      <alignment horizontal="center"/>
    </xf>
    <xf numFmtId="0" fontId="7" fillId="3" borderId="43" xfId="0" applyFont="1" applyFill="1" applyBorder="1" applyAlignment="1">
      <alignment horizontal="left" vertical="center"/>
    </xf>
    <xf numFmtId="0" fontId="19" fillId="0" borderId="0" xfId="0" applyFont="1" applyAlignment="1">
      <alignment horizontal="left" vertical="center"/>
    </xf>
    <xf numFmtId="0" fontId="17" fillId="19" borderId="20" xfId="0" applyFont="1" applyFill="1" applyBorder="1" applyAlignment="1">
      <alignment horizontal="center" vertical="center" wrapText="1"/>
    </xf>
    <xf numFmtId="0" fontId="20" fillId="0" borderId="44" xfId="0" applyFont="1" applyBorder="1" applyAlignment="1">
      <alignment horizontal="center" vertical="center"/>
    </xf>
    <xf numFmtId="0" fontId="17" fillId="19" borderId="44" xfId="0" applyFont="1" applyFill="1" applyBorder="1" applyAlignment="1">
      <alignment horizontal="center" vertical="center" wrapText="1"/>
    </xf>
    <xf numFmtId="0" fontId="0" fillId="3" borderId="21" xfId="0" applyFill="1" applyBorder="1"/>
    <xf numFmtId="0" fontId="0" fillId="7" borderId="21" xfId="0" applyFill="1" applyBorder="1"/>
    <xf numFmtId="0" fontId="0" fillId="8" borderId="21" xfId="0" applyFill="1" applyBorder="1"/>
    <xf numFmtId="0" fontId="0" fillId="9" borderId="21" xfId="0" applyFill="1" applyBorder="1"/>
    <xf numFmtId="0" fontId="0" fillId="10" borderId="21" xfId="0" applyFill="1" applyBorder="1"/>
    <xf numFmtId="0" fontId="0" fillId="11" borderId="22" xfId="0" applyFill="1" applyBorder="1"/>
    <xf numFmtId="0" fontId="0" fillId="20" borderId="45" xfId="0" applyFill="1" applyBorder="1" applyAlignment="1">
      <alignment horizontal="center"/>
    </xf>
    <xf numFmtId="0" fontId="0" fillId="20" borderId="46" xfId="0" applyFill="1" applyBorder="1" applyAlignment="1">
      <alignment horizontal="center"/>
    </xf>
    <xf numFmtId="0" fontId="0" fillId="20" borderId="47" xfId="0" applyFill="1" applyBorder="1" applyAlignment="1">
      <alignment horizontal="center"/>
    </xf>
    <xf numFmtId="0" fontId="0" fillId="20" borderId="48" xfId="0" applyFill="1" applyBorder="1" applyAlignment="1">
      <alignment horizontal="center"/>
    </xf>
    <xf numFmtId="0" fontId="0" fillId="20" borderId="18" xfId="0" applyFill="1" applyBorder="1" applyAlignment="1">
      <alignment horizontal="center"/>
    </xf>
    <xf numFmtId="0" fontId="0" fillId="20" borderId="12" xfId="0" applyFill="1" applyBorder="1" applyAlignment="1">
      <alignment horizontal="center"/>
    </xf>
    <xf numFmtId="0" fontId="0" fillId="20" borderId="37" xfId="0" applyFill="1" applyBorder="1" applyAlignment="1">
      <alignment horizontal="center"/>
    </xf>
    <xf numFmtId="0" fontId="0" fillId="20" borderId="49" xfId="0" applyFill="1" applyBorder="1" applyAlignment="1">
      <alignment horizontal="center"/>
    </xf>
    <xf numFmtId="0" fontId="0" fillId="20" borderId="25" xfId="0" applyFill="1" applyBorder="1" applyAlignment="1">
      <alignment horizontal="center"/>
    </xf>
    <xf numFmtId="0" fontId="0" fillId="20" borderId="50" xfId="0" applyFill="1" applyBorder="1" applyAlignment="1">
      <alignment horizontal="center"/>
    </xf>
    <xf numFmtId="0" fontId="0" fillId="20" borderId="51" xfId="0" applyFill="1" applyBorder="1" applyAlignment="1">
      <alignment horizontal="center"/>
    </xf>
    <xf numFmtId="0" fontId="0" fillId="20" borderId="40" xfId="0" applyFill="1" applyBorder="1" applyAlignment="1">
      <alignment horizontal="center"/>
    </xf>
    <xf numFmtId="0" fontId="12" fillId="0" borderId="0" xfId="0" applyFont="1" applyAlignment="1">
      <alignment horizontal="center"/>
    </xf>
    <xf numFmtId="0" fontId="12" fillId="0" borderId="0" xfId="0" applyFont="1"/>
    <xf numFmtId="0" fontId="0" fillId="6" borderId="51" xfId="0" applyFill="1" applyBorder="1" applyAlignment="1">
      <alignment horizontal="center" vertical="center"/>
    </xf>
    <xf numFmtId="164" fontId="11" fillId="6" borderId="51" xfId="0" applyNumberFormat="1" applyFont="1" applyFill="1" applyBorder="1" applyAlignment="1">
      <alignment horizontal="center" vertical="center" wrapText="1"/>
    </xf>
    <xf numFmtId="0" fontId="10" fillId="0" borderId="11" xfId="0" applyFont="1" applyBorder="1" applyAlignment="1">
      <alignment horizontal="left" vertical="center" wrapText="1"/>
    </xf>
    <xf numFmtId="0" fontId="10" fillId="14" borderId="12" xfId="0" applyFont="1" applyFill="1" applyBorder="1" applyAlignment="1">
      <alignment horizontal="left" vertical="center" wrapText="1"/>
    </xf>
    <xf numFmtId="0" fontId="11" fillId="14" borderId="12" xfId="0" applyFont="1" applyFill="1" applyBorder="1" applyAlignment="1">
      <alignment horizontal="left" vertical="center" wrapText="1"/>
    </xf>
    <xf numFmtId="14" fontId="11" fillId="14" borderId="12" xfId="0" applyNumberFormat="1" applyFont="1" applyFill="1" applyBorder="1" applyAlignment="1">
      <alignment horizontal="center" vertical="center" wrapText="1"/>
    </xf>
    <xf numFmtId="0" fontId="11" fillId="14" borderId="12" xfId="0" applyFont="1" applyFill="1" applyBorder="1" applyAlignment="1">
      <alignment horizontal="center" vertical="center" wrapText="1"/>
    </xf>
    <xf numFmtId="165" fontId="11" fillId="14" borderId="12" xfId="0" applyNumberFormat="1" applyFont="1" applyFill="1" applyBorder="1" applyAlignment="1">
      <alignment horizontal="center" vertical="center" wrapText="1"/>
    </xf>
    <xf numFmtId="0" fontId="9" fillId="14" borderId="12" xfId="0" applyFont="1" applyFill="1" applyBorder="1" applyAlignment="1">
      <alignment horizontal="left" vertical="center" wrapText="1"/>
    </xf>
    <xf numFmtId="0" fontId="0" fillId="14" borderId="12" xfId="0" applyFill="1" applyBorder="1" applyAlignment="1">
      <alignment horizontal="left" vertical="center"/>
    </xf>
    <xf numFmtId="0" fontId="10" fillId="14" borderId="12" xfId="0" applyFont="1" applyFill="1" applyBorder="1" applyAlignment="1">
      <alignment horizontal="left" vertical="center"/>
    </xf>
    <xf numFmtId="17" fontId="10" fillId="14" borderId="12" xfId="0" applyNumberFormat="1" applyFont="1" applyFill="1" applyBorder="1" applyAlignment="1">
      <alignment horizontal="center" vertical="center" wrapText="1"/>
    </xf>
    <xf numFmtId="0" fontId="10" fillId="0" borderId="12" xfId="0" applyFont="1" applyBorder="1" applyAlignment="1">
      <alignment horizontal="center" vertical="center" wrapText="1"/>
    </xf>
    <xf numFmtId="0" fontId="10" fillId="14" borderId="12" xfId="0" applyFont="1" applyFill="1" applyBorder="1" applyAlignment="1">
      <alignment horizontal="center" vertical="center"/>
    </xf>
    <xf numFmtId="0" fontId="10" fillId="0" borderId="13" xfId="0" applyFont="1" applyBorder="1" applyAlignment="1">
      <alignment horizontal="left" vertical="center" wrapText="1"/>
    </xf>
    <xf numFmtId="0" fontId="11" fillId="0" borderId="12" xfId="0" applyFont="1" applyBorder="1" applyAlignment="1">
      <alignment horizontal="left" vertical="center" wrapText="1"/>
    </xf>
    <xf numFmtId="17" fontId="10" fillId="14" borderId="12" xfId="0" applyNumberFormat="1" applyFont="1" applyFill="1" applyBorder="1" applyAlignment="1">
      <alignment horizontal="left" vertical="center" wrapText="1"/>
    </xf>
    <xf numFmtId="49" fontId="11" fillId="14" borderId="12" xfId="0" applyNumberFormat="1" applyFont="1" applyFill="1" applyBorder="1" applyAlignment="1">
      <alignment horizontal="left" vertical="center" wrapText="1"/>
    </xf>
    <xf numFmtId="0" fontId="10" fillId="0" borderId="12" xfId="0" applyFont="1" applyBorder="1" applyAlignment="1">
      <alignment horizontal="left" vertical="center" wrapText="1"/>
    </xf>
    <xf numFmtId="0" fontId="10" fillId="14" borderId="12" xfId="0" applyFont="1" applyFill="1" applyBorder="1" applyAlignment="1">
      <alignment horizontal="center" vertical="center" wrapText="1"/>
    </xf>
    <xf numFmtId="0" fontId="16" fillId="14" borderId="12" xfId="0" applyFont="1" applyFill="1" applyBorder="1" applyAlignment="1">
      <alignment horizontal="left" vertical="center" wrapText="1"/>
    </xf>
    <xf numFmtId="49" fontId="11" fillId="0" borderId="12" xfId="0" applyNumberFormat="1" applyFont="1" applyBorder="1" applyAlignment="1">
      <alignment horizontal="left" vertical="center" wrapText="1"/>
    </xf>
    <xf numFmtId="0" fontId="10" fillId="0" borderId="12" xfId="0" applyFont="1" applyBorder="1" applyAlignment="1">
      <alignment horizontal="left" vertical="center"/>
    </xf>
    <xf numFmtId="0" fontId="10" fillId="21" borderId="12" xfId="0" applyFont="1" applyFill="1" applyBorder="1" applyAlignment="1">
      <alignment horizontal="left" vertical="center" wrapText="1"/>
    </xf>
    <xf numFmtId="165" fontId="21" fillId="14" borderId="12" xfId="0" applyNumberFormat="1" applyFont="1" applyFill="1" applyBorder="1" applyAlignment="1">
      <alignment horizontal="center" vertical="center" wrapText="1"/>
    </xf>
    <xf numFmtId="0" fontId="21" fillId="14" borderId="12" xfId="0" applyFont="1" applyFill="1" applyBorder="1" applyAlignment="1">
      <alignment horizontal="left" vertical="center" wrapText="1"/>
    </xf>
    <xf numFmtId="0" fontId="11" fillId="14" borderId="53" xfId="0" applyFont="1" applyFill="1" applyBorder="1" applyAlignment="1">
      <alignment horizontal="center" vertical="center" wrapText="1"/>
    </xf>
    <xf numFmtId="0" fontId="10" fillId="14" borderId="18" xfId="0" applyFont="1" applyFill="1" applyBorder="1" applyAlignment="1">
      <alignment horizontal="center" vertical="center"/>
    </xf>
    <xf numFmtId="0" fontId="22" fillId="14" borderId="12" xfId="0" applyFont="1" applyFill="1" applyBorder="1" applyAlignment="1">
      <alignment horizontal="left" vertical="center" wrapText="1"/>
    </xf>
    <xf numFmtId="0" fontId="21" fillId="14" borderId="12" xfId="0" applyFont="1" applyFill="1" applyBorder="1" applyAlignment="1">
      <alignment horizontal="center" vertical="center" wrapText="1"/>
    </xf>
    <xf numFmtId="0" fontId="9" fillId="0" borderId="12" xfId="0" applyFont="1" applyBorder="1" applyAlignment="1">
      <alignment horizontal="left" vertical="center" wrapText="1"/>
    </xf>
    <xf numFmtId="17" fontId="11" fillId="14" borderId="12" xfId="0" applyNumberFormat="1" applyFont="1" applyFill="1" applyBorder="1" applyAlignment="1">
      <alignment horizontal="left" vertical="center" wrapText="1"/>
    </xf>
    <xf numFmtId="49" fontId="11" fillId="14" borderId="12" xfId="0" applyNumberFormat="1" applyFont="1" applyFill="1" applyBorder="1" applyAlignment="1">
      <alignment horizontal="left" vertical="center"/>
    </xf>
    <xf numFmtId="0" fontId="22" fillId="21" borderId="12" xfId="0" applyFont="1" applyFill="1" applyBorder="1" applyAlignment="1">
      <alignment horizontal="left" vertical="center" wrapText="1"/>
    </xf>
    <xf numFmtId="0" fontId="27" fillId="14" borderId="12" xfId="0" applyFont="1" applyFill="1" applyBorder="1" applyAlignment="1">
      <alignment horizontal="left" vertical="center" wrapText="1"/>
    </xf>
    <xf numFmtId="17" fontId="21" fillId="14" borderId="12" xfId="0" applyNumberFormat="1" applyFont="1" applyFill="1" applyBorder="1" applyAlignment="1">
      <alignment horizontal="left" vertical="center" wrapText="1"/>
    </xf>
    <xf numFmtId="0" fontId="10" fillId="0" borderId="0" xfId="0" applyFont="1" applyAlignment="1">
      <alignment horizontal="center" vertical="center" wrapText="1"/>
    </xf>
    <xf numFmtId="0" fontId="12" fillId="14" borderId="12" xfId="0" applyFont="1" applyFill="1" applyBorder="1" applyAlignment="1">
      <alignment horizontal="left" vertical="center"/>
    </xf>
    <xf numFmtId="0" fontId="11" fillId="14" borderId="12" xfId="0" applyFont="1" applyFill="1" applyBorder="1" applyAlignment="1">
      <alignment horizontal="left" vertical="center"/>
    </xf>
    <xf numFmtId="0" fontId="11" fillId="14" borderId="12" xfId="0" applyFont="1" applyFill="1" applyBorder="1" applyAlignment="1">
      <alignment horizontal="center" vertical="center"/>
    </xf>
    <xf numFmtId="49" fontId="12" fillId="0" borderId="0" xfId="0" applyNumberFormat="1" applyFont="1" applyAlignment="1">
      <alignment vertical="center" wrapText="1"/>
    </xf>
    <xf numFmtId="0" fontId="9" fillId="14" borderId="15" xfId="0" applyFont="1" applyFill="1" applyBorder="1" applyAlignment="1">
      <alignment horizontal="left" vertical="center" wrapText="1"/>
    </xf>
    <xf numFmtId="0" fontId="12" fillId="0" borderId="0" xfId="0" applyFont="1" applyAlignment="1">
      <alignment vertical="center"/>
    </xf>
    <xf numFmtId="0" fontId="11" fillId="14" borderId="12" xfId="0" applyFont="1" applyFill="1" applyBorder="1" applyAlignment="1">
      <alignment vertical="center" wrapText="1"/>
    </xf>
    <xf numFmtId="0" fontId="10" fillId="14" borderId="12" xfId="0" applyFont="1" applyFill="1" applyBorder="1" applyAlignment="1">
      <alignment vertical="center"/>
    </xf>
    <xf numFmtId="0" fontId="0" fillId="0" borderId="12" xfId="0" applyBorder="1" applyAlignment="1">
      <alignment wrapText="1"/>
    </xf>
    <xf numFmtId="0" fontId="12" fillId="14" borderId="12" xfId="0" applyFont="1" applyFill="1" applyBorder="1" applyAlignment="1">
      <alignment horizontal="left" vertical="center" wrapText="1"/>
    </xf>
    <xf numFmtId="0" fontId="29" fillId="14" borderId="12" xfId="0" applyFont="1" applyFill="1" applyBorder="1" applyAlignment="1">
      <alignment horizontal="left" vertical="center" wrapText="1"/>
    </xf>
    <xf numFmtId="0" fontId="30" fillId="14" borderId="12" xfId="0" applyFont="1" applyFill="1" applyBorder="1" applyAlignment="1">
      <alignment horizontal="left" vertical="center" wrapText="1"/>
    </xf>
    <xf numFmtId="0" fontId="21" fillId="21" borderId="12" xfId="0" applyFont="1" applyFill="1" applyBorder="1" applyAlignment="1">
      <alignment horizontal="left" vertical="center" wrapText="1"/>
    </xf>
    <xf numFmtId="0" fontId="10" fillId="0" borderId="13" xfId="0" applyFont="1" applyBorder="1" applyAlignment="1">
      <alignment horizontal="left" vertical="center"/>
    </xf>
    <xf numFmtId="0" fontId="0" fillId="12" borderId="12" xfId="0" applyFill="1" applyBorder="1" applyAlignment="1">
      <alignment wrapText="1"/>
    </xf>
    <xf numFmtId="0" fontId="10" fillId="14" borderId="18" xfId="0" applyFont="1" applyFill="1" applyBorder="1" applyAlignment="1">
      <alignment horizontal="left" vertical="center"/>
    </xf>
    <xf numFmtId="0" fontId="29" fillId="14" borderId="12" xfId="0" applyFont="1" applyFill="1" applyBorder="1" applyAlignment="1">
      <alignment horizontal="center" vertical="center" wrapText="1"/>
    </xf>
    <xf numFmtId="49" fontId="10" fillId="14" borderId="12" xfId="0" applyNumberFormat="1" applyFont="1" applyFill="1" applyBorder="1" applyAlignment="1">
      <alignment horizontal="left" vertical="center" wrapText="1"/>
    </xf>
    <xf numFmtId="0" fontId="0" fillId="0" borderId="12" xfId="0" applyBorder="1" applyAlignment="1">
      <alignment horizontal="left" vertical="center"/>
    </xf>
    <xf numFmtId="14" fontId="11" fillId="0" borderId="12" xfId="0" applyNumberFormat="1" applyFont="1" applyBorder="1" applyAlignment="1">
      <alignment horizontal="center" vertical="center" wrapText="1"/>
    </xf>
    <xf numFmtId="0" fontId="11" fillId="0" borderId="12" xfId="0" applyFont="1" applyBorder="1" applyAlignment="1">
      <alignment horizontal="center" vertical="center" wrapText="1"/>
    </xf>
    <xf numFmtId="165" fontId="11" fillId="0" borderId="12" xfId="0" applyNumberFormat="1" applyFont="1" applyBorder="1" applyAlignment="1">
      <alignment horizontal="center" vertical="center" wrapText="1"/>
    </xf>
    <xf numFmtId="0" fontId="10" fillId="0" borderId="14" xfId="0" applyFont="1" applyBorder="1" applyAlignment="1">
      <alignment horizontal="left" vertical="center"/>
    </xf>
    <xf numFmtId="165" fontId="11" fillId="14" borderId="12" xfId="0" applyNumberFormat="1" applyFont="1" applyFill="1" applyBorder="1" applyAlignment="1">
      <alignment horizontal="left" vertical="center" wrapText="1"/>
    </xf>
    <xf numFmtId="0" fontId="31" fillId="14" borderId="12" xfId="0" applyFont="1" applyFill="1" applyBorder="1" applyAlignment="1">
      <alignment horizontal="left" vertical="center" wrapText="1"/>
    </xf>
    <xf numFmtId="0" fontId="21" fillId="0" borderId="12" xfId="0" applyFont="1" applyBorder="1" applyAlignment="1">
      <alignment horizontal="left" vertical="center" wrapText="1"/>
    </xf>
    <xf numFmtId="0" fontId="29" fillId="0" borderId="12" xfId="0" applyFont="1" applyBorder="1" applyAlignment="1">
      <alignment horizontal="left" vertical="center" wrapText="1"/>
    </xf>
    <xf numFmtId="0" fontId="10" fillId="14" borderId="18" xfId="0" applyFont="1" applyFill="1" applyBorder="1" applyAlignment="1">
      <alignment horizontal="left" vertical="center" wrapText="1"/>
    </xf>
    <xf numFmtId="0" fontId="10" fillId="14" borderId="17" xfId="0" applyFont="1" applyFill="1" applyBorder="1" applyAlignment="1">
      <alignment horizontal="left" vertical="center"/>
    </xf>
    <xf numFmtId="0" fontId="10" fillId="14" borderId="15" xfId="0" applyFont="1" applyFill="1" applyBorder="1" applyAlignment="1">
      <alignment horizontal="left" vertical="center"/>
    </xf>
    <xf numFmtId="17" fontId="10" fillId="0" borderId="12" xfId="0" applyNumberFormat="1" applyFont="1" applyBorder="1" applyAlignment="1">
      <alignment horizontal="left" vertical="center" wrapText="1"/>
    </xf>
    <xf numFmtId="0" fontId="32" fillId="14" borderId="12" xfId="0" applyFont="1" applyFill="1" applyBorder="1" applyAlignment="1">
      <alignment horizontal="left" vertical="center" wrapText="1"/>
    </xf>
    <xf numFmtId="0" fontId="0" fillId="0" borderId="12" xfId="0" applyBorder="1" applyAlignment="1">
      <alignment horizontal="left" vertical="center" wrapText="1"/>
    </xf>
    <xf numFmtId="0" fontId="28" fillId="0" borderId="12" xfId="0" applyFont="1" applyBorder="1" applyAlignment="1">
      <alignment horizontal="left" vertical="center" wrapText="1"/>
    </xf>
    <xf numFmtId="14" fontId="12" fillId="14" borderId="12" xfId="0" applyNumberFormat="1" applyFont="1" applyFill="1" applyBorder="1" applyAlignment="1">
      <alignment vertical="center" wrapText="1"/>
    </xf>
    <xf numFmtId="0" fontId="20" fillId="12" borderId="12" xfId="0" applyFont="1" applyFill="1" applyBorder="1" applyAlignment="1">
      <alignment horizontal="center" vertical="center" wrapText="1"/>
    </xf>
    <xf numFmtId="0" fontId="32" fillId="0" borderId="12" xfId="0" applyFont="1" applyBorder="1" applyAlignment="1">
      <alignment horizontal="left" vertical="center" wrapText="1"/>
    </xf>
    <xf numFmtId="0" fontId="10" fillId="14" borderId="15" xfId="0" applyFont="1" applyFill="1" applyBorder="1" applyAlignment="1">
      <alignment horizontal="left" vertical="center" wrapText="1"/>
    </xf>
    <xf numFmtId="0" fontId="11" fillId="21" borderId="12" xfId="0" applyFont="1" applyFill="1" applyBorder="1" applyAlignment="1">
      <alignment horizontal="left" vertical="center" wrapText="1"/>
    </xf>
    <xf numFmtId="0" fontId="10" fillId="14" borderId="53" xfId="0" applyFont="1" applyFill="1" applyBorder="1" applyAlignment="1">
      <alignment horizontal="left" vertical="center" wrapText="1"/>
    </xf>
    <xf numFmtId="0" fontId="12" fillId="0" borderId="12" xfId="0" applyFont="1" applyBorder="1" applyAlignment="1">
      <alignment horizontal="left" vertical="center"/>
    </xf>
    <xf numFmtId="0" fontId="35" fillId="0" borderId="13" xfId="0" applyFont="1" applyBorder="1" applyAlignment="1">
      <alignment horizontal="left" vertical="center" wrapText="1"/>
    </xf>
    <xf numFmtId="0" fontId="11" fillId="14" borderId="18" xfId="0" applyFont="1" applyFill="1" applyBorder="1" applyAlignment="1">
      <alignment horizontal="left" vertical="center" wrapText="1"/>
    </xf>
    <xf numFmtId="0" fontId="35" fillId="14" borderId="12" xfId="0" applyFont="1" applyFill="1" applyBorder="1" applyAlignment="1">
      <alignment horizontal="left" vertical="center" wrapText="1"/>
    </xf>
    <xf numFmtId="14" fontId="21" fillId="14" borderId="12" xfId="0" applyNumberFormat="1" applyFont="1" applyFill="1" applyBorder="1" applyAlignment="1">
      <alignment horizontal="center" vertical="center" wrapText="1"/>
    </xf>
    <xf numFmtId="0" fontId="10" fillId="14" borderId="54" xfId="0" applyFont="1" applyFill="1" applyBorder="1" applyAlignment="1">
      <alignment horizontal="left" vertical="center" wrapText="1"/>
    </xf>
    <xf numFmtId="0" fontId="10" fillId="0" borderId="0" xfId="0" applyFont="1" applyAlignment="1">
      <alignment horizontal="left" vertical="center" wrapText="1"/>
    </xf>
    <xf numFmtId="0" fontId="20" fillId="17" borderId="21" xfId="0" applyFont="1" applyFill="1" applyBorder="1" applyAlignment="1">
      <alignment vertical="center"/>
    </xf>
    <xf numFmtId="0" fontId="20" fillId="0" borderId="24" xfId="0" applyFont="1" applyBorder="1" applyAlignment="1">
      <alignment horizontal="left" vertical="center"/>
    </xf>
    <xf numFmtId="0" fontId="20" fillId="0" borderId="24" xfId="0" applyFont="1" applyBorder="1" applyAlignment="1">
      <alignment horizontal="center" vertical="center"/>
    </xf>
    <xf numFmtId="0" fontId="0" fillId="20" borderId="55" xfId="0" applyFill="1" applyBorder="1" applyAlignment="1">
      <alignment horizontal="center"/>
    </xf>
    <xf numFmtId="0" fontId="0" fillId="20" borderId="56" xfId="0" applyFill="1" applyBorder="1" applyAlignment="1">
      <alignment horizontal="center"/>
    </xf>
    <xf numFmtId="0" fontId="0" fillId="20" borderId="57" xfId="0" applyFill="1" applyBorder="1" applyAlignment="1">
      <alignment horizontal="center"/>
    </xf>
    <xf numFmtId="0" fontId="36" fillId="23" borderId="58" xfId="0" applyFont="1" applyFill="1" applyBorder="1" applyAlignment="1">
      <alignment horizontal="left" vertical="center"/>
    </xf>
    <xf numFmtId="0" fontId="12" fillId="23" borderId="58" xfId="0" applyFont="1" applyFill="1" applyBorder="1" applyAlignment="1">
      <alignment horizontal="center"/>
    </xf>
    <xf numFmtId="0" fontId="12" fillId="23" borderId="58" xfId="0" applyFont="1" applyFill="1" applyBorder="1" applyAlignment="1">
      <alignment vertical="center"/>
    </xf>
    <xf numFmtId="0" fontId="12" fillId="23" borderId="58" xfId="0" applyFont="1" applyFill="1" applyBorder="1"/>
    <xf numFmtId="0" fontId="12" fillId="23" borderId="58" xfId="0" applyFont="1" applyFill="1" applyBorder="1" applyAlignment="1">
      <alignment wrapText="1"/>
    </xf>
    <xf numFmtId="0" fontId="17" fillId="2" borderId="20" xfId="0" applyFont="1" applyFill="1" applyBorder="1" applyAlignment="1">
      <alignment horizontal="center" vertical="center"/>
    </xf>
    <xf numFmtId="0" fontId="17" fillId="2" borderId="21" xfId="0" applyFont="1" applyFill="1" applyBorder="1" applyAlignment="1">
      <alignment horizontal="center" vertical="center"/>
    </xf>
    <xf numFmtId="0" fontId="17" fillId="2" borderId="22" xfId="0" applyFont="1" applyFill="1" applyBorder="1" applyAlignment="1">
      <alignment horizontal="center" vertical="center"/>
    </xf>
    <xf numFmtId="0" fontId="0" fillId="6" borderId="59" xfId="0" applyFill="1" applyBorder="1" applyAlignment="1">
      <alignment horizontal="center" vertical="center"/>
    </xf>
    <xf numFmtId="0" fontId="0" fillId="6" borderId="56" xfId="0" applyFill="1" applyBorder="1" applyAlignment="1">
      <alignment horizontal="center" vertical="center"/>
    </xf>
    <xf numFmtId="164" fontId="12" fillId="6" borderId="51" xfId="0" applyNumberFormat="1" applyFont="1" applyFill="1" applyBorder="1" applyAlignment="1">
      <alignment horizontal="center" vertical="center" wrapText="1"/>
    </xf>
    <xf numFmtId="0" fontId="0" fillId="0" borderId="11" xfId="0" applyBorder="1" applyAlignment="1">
      <alignment horizontal="left" vertical="center" wrapText="1"/>
    </xf>
    <xf numFmtId="0" fontId="0" fillId="0" borderId="14" xfId="0" applyBorder="1" applyAlignment="1">
      <alignment horizontal="center" vertical="center"/>
    </xf>
    <xf numFmtId="0" fontId="20" fillId="0" borderId="12" xfId="0" applyFont="1" applyBorder="1" applyAlignment="1">
      <alignment horizontal="left" vertical="center" wrapText="1"/>
    </xf>
    <xf numFmtId="0" fontId="12" fillId="0" borderId="12" xfId="0" applyFont="1" applyBorder="1" applyAlignment="1">
      <alignment horizontal="left" vertical="center" wrapText="1"/>
    </xf>
    <xf numFmtId="14" fontId="12" fillId="0" borderId="12" xfId="0" applyNumberFormat="1" applyFont="1" applyBorder="1" applyAlignment="1">
      <alignment horizontal="center" vertical="center" wrapText="1"/>
    </xf>
    <xf numFmtId="0" fontId="12" fillId="0" borderId="12" xfId="0" applyFont="1" applyBorder="1" applyAlignment="1">
      <alignment horizontal="center" vertical="center" wrapText="1"/>
    </xf>
    <xf numFmtId="165" fontId="12" fillId="0" borderId="12" xfId="0" applyNumberFormat="1" applyFont="1" applyBorder="1" applyAlignment="1">
      <alignment horizontal="center" vertical="center" wrapText="1"/>
    </xf>
    <xf numFmtId="0" fontId="0" fillId="0" borderId="14" xfId="0" applyBorder="1" applyAlignment="1">
      <alignment horizontal="left" vertical="center" wrapText="1"/>
    </xf>
    <xf numFmtId="0" fontId="0" fillId="0" borderId="13" xfId="0" applyBorder="1" applyAlignment="1">
      <alignment horizontal="left" vertical="center" wrapText="1"/>
    </xf>
    <xf numFmtId="0" fontId="0" fillId="0" borderId="13" xfId="0" applyBorder="1" applyAlignment="1">
      <alignment horizontal="left" vertical="center"/>
    </xf>
    <xf numFmtId="17" fontId="0" fillId="0" borderId="12" xfId="0" applyNumberFormat="1" applyBorder="1" applyAlignment="1">
      <alignment horizontal="center" vertical="center" wrapText="1"/>
    </xf>
    <xf numFmtId="165" fontId="12" fillId="0" borderId="11" xfId="0" applyNumberFormat="1" applyFont="1" applyBorder="1" applyAlignment="1">
      <alignment horizontal="center" vertical="center" wrapText="1"/>
    </xf>
    <xf numFmtId="0" fontId="0" fillId="0" borderId="12" xfId="0" applyBorder="1" applyAlignment="1">
      <alignment horizontal="center" vertical="center" wrapText="1"/>
    </xf>
    <xf numFmtId="17" fontId="12" fillId="0" borderId="12" xfId="0" applyNumberFormat="1" applyFont="1" applyBorder="1" applyAlignment="1">
      <alignment horizontal="left" vertical="center" wrapText="1"/>
    </xf>
    <xf numFmtId="0" fontId="0" fillId="0" borderId="1" xfId="0" applyBorder="1" applyAlignment="1">
      <alignment horizontal="center" vertical="center"/>
    </xf>
    <xf numFmtId="0" fontId="20" fillId="0" borderId="12" xfId="0" applyFont="1" applyBorder="1" applyAlignment="1">
      <alignment vertical="center"/>
    </xf>
    <xf numFmtId="0" fontId="36" fillId="0" borderId="12" xfId="0" applyFont="1" applyBorder="1" applyAlignment="1">
      <alignment horizontal="left" vertical="center" wrapText="1"/>
    </xf>
    <xf numFmtId="0" fontId="12" fillId="0" borderId="13" xfId="0" applyFont="1" applyBorder="1" applyAlignment="1">
      <alignment horizontal="left" vertical="center" wrapText="1"/>
    </xf>
    <xf numFmtId="165" fontId="12" fillId="0" borderId="13" xfId="0" applyNumberFormat="1" applyFont="1" applyBorder="1" applyAlignment="1">
      <alignment horizontal="center" vertical="center" wrapText="1"/>
    </xf>
    <xf numFmtId="0" fontId="37" fillId="0" borderId="12" xfId="0" applyFont="1" applyBorder="1" applyAlignment="1">
      <alignment horizontal="center" vertical="center" wrapText="1"/>
    </xf>
    <xf numFmtId="0" fontId="0" fillId="0" borderId="13" xfId="0" applyBorder="1" applyAlignment="1">
      <alignment horizontal="center" vertical="center" wrapText="1"/>
    </xf>
    <xf numFmtId="0" fontId="12" fillId="0" borderId="13" xfId="0" applyFont="1" applyBorder="1" applyAlignment="1">
      <alignment horizontal="left" vertical="center"/>
    </xf>
    <xf numFmtId="0" fontId="12" fillId="0" borderId="12" xfId="0" applyFont="1" applyBorder="1" applyAlignment="1">
      <alignment vertical="center"/>
    </xf>
    <xf numFmtId="165" fontId="13" fillId="0" borderId="12" xfId="0" applyNumberFormat="1" applyFont="1" applyBorder="1" applyAlignment="1">
      <alignment horizontal="center" vertical="center" wrapText="1"/>
    </xf>
    <xf numFmtId="0" fontId="13" fillId="0" borderId="12" xfId="0" applyFont="1" applyBorder="1" applyAlignment="1">
      <alignment horizontal="center" vertical="center" wrapText="1"/>
    </xf>
    <xf numFmtId="17" fontId="0" fillId="0" borderId="13" xfId="0" applyNumberFormat="1" applyBorder="1" applyAlignment="1">
      <alignment horizontal="center" vertical="center" wrapText="1"/>
    </xf>
    <xf numFmtId="0" fontId="0" fillId="0" borderId="60" xfId="0" applyBorder="1" applyAlignment="1">
      <alignment horizontal="left" vertical="center" wrapText="1"/>
    </xf>
    <xf numFmtId="0" fontId="38" fillId="0" borderId="12" xfId="0" applyFont="1" applyBorder="1" applyAlignment="1">
      <alignment horizontal="center" vertical="center" wrapText="1"/>
    </xf>
    <xf numFmtId="0" fontId="12" fillId="0" borderId="12" xfId="0" applyFont="1" applyBorder="1" applyAlignment="1">
      <alignment horizontal="left" vertical="top" wrapText="1"/>
    </xf>
    <xf numFmtId="0" fontId="22" fillId="0" borderId="12" xfId="0" applyFont="1" applyBorder="1" applyAlignment="1">
      <alignment horizontal="center" vertical="center" wrapText="1"/>
    </xf>
    <xf numFmtId="0" fontId="0" fillId="0" borderId="14" xfId="0" applyBorder="1" applyAlignment="1">
      <alignment horizontal="left" vertical="center"/>
    </xf>
    <xf numFmtId="0" fontId="37" fillId="0" borderId="12" xfId="0" applyFont="1" applyBorder="1" applyAlignment="1">
      <alignment horizontal="left" vertical="center" wrapText="1"/>
    </xf>
    <xf numFmtId="14" fontId="12" fillId="0" borderId="12" xfId="0" applyNumberFormat="1" applyFont="1" applyBorder="1" applyAlignment="1">
      <alignment horizontal="left" vertical="center" wrapText="1"/>
    </xf>
    <xf numFmtId="0" fontId="39" fillId="0" borderId="12" xfId="0" applyFont="1" applyBorder="1" applyAlignment="1">
      <alignment wrapText="1"/>
    </xf>
    <xf numFmtId="0" fontId="36" fillId="0" borderId="12" xfId="0" applyFont="1" applyBorder="1" applyAlignment="1">
      <alignment vertical="center" wrapText="1"/>
    </xf>
    <xf numFmtId="0" fontId="12" fillId="0" borderId="12" xfId="0" applyFont="1" applyBorder="1" applyAlignment="1">
      <alignment vertical="center" wrapText="1"/>
    </xf>
    <xf numFmtId="0" fontId="12" fillId="0" borderId="12" xfId="0" applyFont="1" applyBorder="1" applyAlignment="1">
      <alignment wrapText="1"/>
    </xf>
    <xf numFmtId="0" fontId="0" fillId="0" borderId="60" xfId="0" applyBorder="1" applyAlignment="1">
      <alignment horizontal="left" vertical="center"/>
    </xf>
    <xf numFmtId="0" fontId="12" fillId="0" borderId="0" xfId="0" applyFont="1" applyAlignment="1">
      <alignment vertical="center" wrapText="1"/>
    </xf>
    <xf numFmtId="0" fontId="12" fillId="0" borderId="60" xfId="0" applyFont="1" applyBorder="1" applyAlignment="1">
      <alignment horizontal="left" vertical="center" wrapText="1"/>
    </xf>
    <xf numFmtId="0" fontId="12" fillId="0" borderId="60" xfId="0" applyFont="1" applyBorder="1" applyAlignment="1">
      <alignment horizontal="left" vertical="center"/>
    </xf>
    <xf numFmtId="17" fontId="12" fillId="0" borderId="12" xfId="0" applyNumberFormat="1" applyFont="1" applyBorder="1" applyAlignment="1">
      <alignment horizontal="center" vertical="center" wrapText="1"/>
    </xf>
    <xf numFmtId="0" fontId="0" fillId="22" borderId="12" xfId="0" applyFill="1" applyBorder="1" applyAlignment="1">
      <alignment horizontal="left" vertical="center" wrapText="1"/>
    </xf>
    <xf numFmtId="0" fontId="0" fillId="22" borderId="12" xfId="0" applyFill="1" applyBorder="1" applyAlignment="1">
      <alignment horizontal="left" vertical="center"/>
    </xf>
    <xf numFmtId="0" fontId="0" fillId="0" borderId="11" xfId="0" applyBorder="1" applyAlignment="1">
      <alignment horizontal="center" vertical="center"/>
    </xf>
    <xf numFmtId="0" fontId="12" fillId="0" borderId="11" xfId="0" applyFont="1" applyBorder="1" applyAlignment="1">
      <alignment horizontal="left" vertical="center" wrapText="1"/>
    </xf>
    <xf numFmtId="14" fontId="13" fillId="0" borderId="12" xfId="0" applyNumberFormat="1" applyFont="1" applyBorder="1" applyAlignment="1">
      <alignment horizontal="center" vertical="center" wrapText="1"/>
    </xf>
    <xf numFmtId="0" fontId="0" fillId="0" borderId="0" xfId="0" applyAlignment="1">
      <alignment horizontal="left" vertical="center" wrapText="1"/>
    </xf>
    <xf numFmtId="0" fontId="20" fillId="17" borderId="20" xfId="0" applyFont="1" applyFill="1" applyBorder="1" applyAlignment="1">
      <alignment vertical="center"/>
    </xf>
    <xf numFmtId="0" fontId="20" fillId="17" borderId="21" xfId="0" applyFont="1" applyFill="1" applyBorder="1" applyAlignment="1">
      <alignment horizontal="center" vertical="center"/>
    </xf>
    <xf numFmtId="0" fontId="20" fillId="17" borderId="22" xfId="0" applyFont="1" applyFill="1" applyBorder="1" applyAlignment="1">
      <alignment horizontal="center" vertical="center"/>
    </xf>
    <xf numFmtId="0" fontId="20" fillId="0" borderId="23" xfId="0" applyFont="1" applyBorder="1" applyAlignment="1">
      <alignment horizontal="left" vertical="center"/>
    </xf>
    <xf numFmtId="0" fontId="20" fillId="0" borderId="0" xfId="0" applyFont="1" applyAlignment="1">
      <alignment horizontal="left" vertical="center"/>
    </xf>
    <xf numFmtId="0" fontId="20" fillId="0" borderId="0" xfId="0" applyFont="1" applyAlignment="1">
      <alignment horizontal="center" vertical="center"/>
    </xf>
    <xf numFmtId="0" fontId="20" fillId="17" borderId="25" xfId="0" applyFont="1" applyFill="1" applyBorder="1" applyAlignment="1">
      <alignment horizontal="center" vertical="center"/>
    </xf>
    <xf numFmtId="0" fontId="20" fillId="0" borderId="26" xfId="0" applyFont="1" applyBorder="1" applyAlignment="1">
      <alignment horizontal="center" vertical="center"/>
    </xf>
    <xf numFmtId="164" fontId="12" fillId="6" borderId="12" xfId="0" applyNumberFormat="1" applyFont="1" applyFill="1" applyBorder="1" applyAlignment="1">
      <alignment horizontal="center" vertical="center" wrapText="1"/>
    </xf>
    <xf numFmtId="0" fontId="41" fillId="0" borderId="0" xfId="0" applyFont="1"/>
    <xf numFmtId="0" fontId="12" fillId="0" borderId="0" xfId="0" applyFont="1" applyAlignment="1">
      <alignment wrapText="1"/>
    </xf>
    <xf numFmtId="0" fontId="12" fillId="0" borderId="0" xfId="0" applyFont="1" applyAlignment="1">
      <alignment horizontal="left" vertical="center"/>
    </xf>
    <xf numFmtId="0" fontId="11" fillId="0" borderId="0" xfId="0" applyFont="1" applyAlignment="1">
      <alignment vertical="center"/>
    </xf>
    <xf numFmtId="0" fontId="42" fillId="18" borderId="29" xfId="0" applyFont="1" applyFill="1" applyBorder="1" applyAlignment="1">
      <alignment horizontal="center" vertical="center"/>
    </xf>
    <xf numFmtId="0" fontId="42" fillId="18" borderId="30" xfId="0" applyFont="1" applyFill="1" applyBorder="1" applyAlignment="1">
      <alignment horizontal="center" vertical="center" wrapText="1"/>
    </xf>
    <xf numFmtId="0" fontId="42" fillId="18" borderId="30" xfId="0" applyFont="1" applyFill="1" applyBorder="1" applyAlignment="1">
      <alignment horizontal="center" vertical="center"/>
    </xf>
    <xf numFmtId="0" fontId="42" fillId="18" borderId="31" xfId="0" applyFont="1" applyFill="1" applyBorder="1" applyAlignment="1">
      <alignment horizontal="center" vertical="center"/>
    </xf>
    <xf numFmtId="0" fontId="42" fillId="0" borderId="0" xfId="0" applyFont="1" applyAlignment="1">
      <alignment horizontal="center" vertical="center"/>
    </xf>
    <xf numFmtId="0" fontId="41" fillId="3" borderId="32" xfId="0" applyFont="1" applyFill="1" applyBorder="1" applyAlignment="1">
      <alignment horizontal="left" vertical="center"/>
    </xf>
    <xf numFmtId="9" fontId="11" fillId="0" borderId="0" xfId="0" applyNumberFormat="1" applyFont="1" applyAlignment="1">
      <alignment horizontal="center"/>
    </xf>
    <xf numFmtId="0" fontId="12" fillId="7" borderId="35" xfId="0" applyFont="1" applyFill="1" applyBorder="1" applyAlignment="1">
      <alignment horizontal="left" vertical="center"/>
    </xf>
    <xf numFmtId="0" fontId="12" fillId="8" borderId="35" xfId="0" applyFont="1" applyFill="1" applyBorder="1" applyAlignment="1">
      <alignment horizontal="left" vertical="center"/>
    </xf>
    <xf numFmtId="0" fontId="12" fillId="9" borderId="35" xfId="0" applyFont="1" applyFill="1" applyBorder="1" applyAlignment="1">
      <alignment horizontal="left" vertical="center"/>
    </xf>
    <xf numFmtId="0" fontId="12" fillId="10" borderId="35" xfId="0" applyFont="1" applyFill="1" applyBorder="1" applyAlignment="1">
      <alignment horizontal="left" vertical="center"/>
    </xf>
    <xf numFmtId="0" fontId="12" fillId="11" borderId="35" xfId="0" applyFont="1" applyFill="1" applyBorder="1" applyAlignment="1">
      <alignment horizontal="left" vertical="center"/>
    </xf>
    <xf numFmtId="0" fontId="12" fillId="17" borderId="38" xfId="0" applyFont="1" applyFill="1" applyBorder="1" applyAlignment="1">
      <alignment horizontal="left" vertical="center"/>
    </xf>
    <xf numFmtId="0" fontId="41" fillId="19" borderId="20" xfId="0" applyFont="1" applyFill="1" applyBorder="1" applyAlignment="1">
      <alignment horizontal="left" vertical="center" wrapText="1"/>
    </xf>
    <xf numFmtId="0" fontId="41" fillId="3" borderId="42" xfId="0" applyFont="1" applyFill="1" applyBorder="1" applyAlignment="1">
      <alignment horizontal="left" vertical="center"/>
    </xf>
    <xf numFmtId="9" fontId="12" fillId="0" borderId="0" xfId="0" applyNumberFormat="1" applyFont="1" applyAlignment="1">
      <alignment horizontal="center"/>
    </xf>
    <xf numFmtId="0" fontId="41" fillId="3" borderId="43" xfId="0" applyFont="1" applyFill="1" applyBorder="1" applyAlignment="1">
      <alignment horizontal="left" vertical="center"/>
    </xf>
    <xf numFmtId="0" fontId="44" fillId="0" borderId="0" xfId="0" applyFont="1" applyAlignment="1">
      <alignment horizontal="left" vertical="center"/>
    </xf>
    <xf numFmtId="0" fontId="42" fillId="19" borderId="20" xfId="0" applyFont="1" applyFill="1" applyBorder="1" applyAlignment="1">
      <alignment horizontal="center" vertical="center" wrapText="1"/>
    </xf>
    <xf numFmtId="0" fontId="36" fillId="0" borderId="44" xfId="0" applyFont="1" applyBorder="1" applyAlignment="1">
      <alignment horizontal="center" vertical="center"/>
    </xf>
    <xf numFmtId="0" fontId="42" fillId="19" borderId="44" xfId="0" applyFont="1" applyFill="1" applyBorder="1" applyAlignment="1">
      <alignment horizontal="center" vertical="center" wrapText="1"/>
    </xf>
    <xf numFmtId="0" fontId="12" fillId="3" borderId="21" xfId="0" applyFont="1" applyFill="1" applyBorder="1"/>
    <xf numFmtId="0" fontId="12" fillId="7" borderId="21" xfId="0" applyFont="1" applyFill="1" applyBorder="1"/>
    <xf numFmtId="0" fontId="12" fillId="8" borderId="21" xfId="0" applyFont="1" applyFill="1" applyBorder="1"/>
    <xf numFmtId="0" fontId="12" fillId="9" borderId="21" xfId="0" applyFont="1" applyFill="1" applyBorder="1"/>
    <xf numFmtId="0" fontId="12" fillId="10" borderId="21" xfId="0" applyFont="1" applyFill="1" applyBorder="1"/>
    <xf numFmtId="0" fontId="12" fillId="11" borderId="22" xfId="0" applyFont="1" applyFill="1" applyBorder="1"/>
    <xf numFmtId="0" fontId="12" fillId="20" borderId="45" xfId="0" applyFont="1" applyFill="1" applyBorder="1" applyAlignment="1">
      <alignment horizontal="center"/>
    </xf>
    <xf numFmtId="0" fontId="12" fillId="20" borderId="46" xfId="0" applyFont="1" applyFill="1" applyBorder="1" applyAlignment="1">
      <alignment horizontal="center"/>
    </xf>
    <xf numFmtId="0" fontId="12" fillId="20" borderId="47" xfId="0" applyFont="1" applyFill="1" applyBorder="1" applyAlignment="1">
      <alignment horizontal="center"/>
    </xf>
    <xf numFmtId="0" fontId="12" fillId="20" borderId="48" xfId="0" applyFont="1" applyFill="1" applyBorder="1" applyAlignment="1">
      <alignment horizontal="center"/>
    </xf>
    <xf numFmtId="0" fontId="12" fillId="20" borderId="18" xfId="0" applyFont="1" applyFill="1" applyBorder="1" applyAlignment="1">
      <alignment horizontal="center"/>
    </xf>
    <xf numFmtId="0" fontId="12" fillId="20" borderId="12" xfId="0" applyFont="1" applyFill="1" applyBorder="1" applyAlignment="1">
      <alignment horizontal="center"/>
    </xf>
    <xf numFmtId="0" fontId="12" fillId="20" borderId="37" xfId="0" applyFont="1" applyFill="1" applyBorder="1" applyAlignment="1">
      <alignment horizontal="center"/>
    </xf>
    <xf numFmtId="0" fontId="12" fillId="20" borderId="49" xfId="0" applyFont="1" applyFill="1" applyBorder="1" applyAlignment="1">
      <alignment horizontal="center"/>
    </xf>
    <xf numFmtId="0" fontId="12" fillId="20" borderId="25" xfId="0" applyFont="1" applyFill="1" applyBorder="1" applyAlignment="1">
      <alignment horizontal="center"/>
    </xf>
    <xf numFmtId="0" fontId="12" fillId="20" borderId="50" xfId="0" applyFont="1" applyFill="1" applyBorder="1" applyAlignment="1">
      <alignment horizontal="center"/>
    </xf>
    <xf numFmtId="0" fontId="12" fillId="20" borderId="51" xfId="0" applyFont="1" applyFill="1" applyBorder="1" applyAlignment="1">
      <alignment horizontal="center"/>
    </xf>
    <xf numFmtId="0" fontId="12" fillId="20" borderId="40" xfId="0" applyFont="1" applyFill="1" applyBorder="1" applyAlignment="1">
      <alignment horizontal="center"/>
    </xf>
    <xf numFmtId="0" fontId="1" fillId="2" borderId="12" xfId="0" applyFont="1" applyFill="1" applyBorder="1" applyAlignment="1">
      <alignment horizontal="center" vertical="center"/>
    </xf>
    <xf numFmtId="0" fontId="12" fillId="0" borderId="12" xfId="0" applyFont="1" applyBorder="1" applyAlignment="1">
      <alignment horizontal="center" vertical="center"/>
    </xf>
    <xf numFmtId="0" fontId="3" fillId="0" borderId="12" xfId="0" applyFont="1" applyBorder="1" applyAlignment="1">
      <alignment horizontal="center" vertical="center"/>
    </xf>
    <xf numFmtId="0" fontId="4" fillId="2" borderId="12" xfId="0" applyFont="1" applyFill="1" applyBorder="1" applyAlignment="1">
      <alignment horizontal="center" vertical="center"/>
    </xf>
    <xf numFmtId="0" fontId="5" fillId="0" borderId="12" xfId="0" applyFont="1" applyBorder="1" applyAlignment="1">
      <alignment horizontal="center" vertical="center" wrapText="1"/>
    </xf>
    <xf numFmtId="0" fontId="6" fillId="0" borderId="12" xfId="0" applyFont="1" applyBorder="1" applyAlignment="1">
      <alignment horizontal="center" vertical="center"/>
    </xf>
    <xf numFmtId="0" fontId="8" fillId="2" borderId="12" xfId="0" applyFont="1" applyFill="1" applyBorder="1" applyAlignment="1">
      <alignment horizontal="center" vertical="center"/>
    </xf>
    <xf numFmtId="0" fontId="10" fillId="6" borderId="12" xfId="0" applyFont="1" applyFill="1" applyBorder="1" applyAlignment="1">
      <alignment horizontal="center" vertical="center"/>
    </xf>
    <xf numFmtId="0" fontId="20" fillId="0" borderId="12" xfId="0" applyFont="1" applyBorder="1" applyAlignment="1">
      <alignment horizontal="center" vertical="center" wrapText="1"/>
    </xf>
    <xf numFmtId="0" fontId="20" fillId="0" borderId="0" xfId="0" applyFont="1" applyAlignment="1">
      <alignment horizontal="center" vertical="center" wrapText="1"/>
    </xf>
    <xf numFmtId="0" fontId="20" fillId="0" borderId="0" xfId="0" applyFont="1" applyAlignment="1">
      <alignment horizontal="left"/>
    </xf>
    <xf numFmtId="0" fontId="20" fillId="0" borderId="0" xfId="0" applyFont="1" applyAlignment="1">
      <alignment wrapText="1"/>
    </xf>
    <xf numFmtId="0" fontId="20" fillId="0" borderId="12" xfId="0" applyFont="1" applyBorder="1" applyAlignment="1">
      <alignment horizontal="center" vertical="center"/>
    </xf>
    <xf numFmtId="0" fontId="36" fillId="0" borderId="12" xfId="0" applyFont="1" applyBorder="1" applyAlignment="1">
      <alignment horizontal="center" vertical="center" wrapText="1"/>
    </xf>
    <xf numFmtId="0" fontId="20" fillId="0" borderId="0" xfId="0" applyFont="1"/>
    <xf numFmtId="0" fontId="0" fillId="23" borderId="12" xfId="0" applyFill="1" applyBorder="1" applyAlignment="1">
      <alignment horizontal="center" vertical="center"/>
    </xf>
    <xf numFmtId="0" fontId="12" fillId="23" borderId="12" xfId="0" applyFont="1" applyFill="1" applyBorder="1" applyAlignment="1">
      <alignment horizontal="center" vertical="center" wrapText="1"/>
    </xf>
    <xf numFmtId="14" fontId="12" fillId="23" borderId="12" xfId="0" applyNumberFormat="1" applyFont="1" applyFill="1" applyBorder="1" applyAlignment="1">
      <alignment horizontal="center" vertical="center" wrapText="1"/>
    </xf>
    <xf numFmtId="165" fontId="12" fillId="23" borderId="12" xfId="0" applyNumberFormat="1" applyFont="1" applyFill="1" applyBorder="1" applyAlignment="1">
      <alignment horizontal="center" vertical="center" wrapText="1"/>
    </xf>
    <xf numFmtId="0" fontId="0" fillId="23" borderId="12" xfId="0" applyFill="1" applyBorder="1" applyAlignment="1">
      <alignment horizontal="center" vertical="center" wrapText="1"/>
    </xf>
    <xf numFmtId="0" fontId="10" fillId="23" borderId="12" xfId="0" applyFont="1" applyFill="1" applyBorder="1" applyAlignment="1">
      <alignment horizontal="center" vertical="center" wrapText="1"/>
    </xf>
    <xf numFmtId="17" fontId="12" fillId="23" borderId="12" xfId="0" applyNumberFormat="1" applyFont="1" applyFill="1" applyBorder="1" applyAlignment="1">
      <alignment horizontal="center" vertical="center" wrapText="1"/>
    </xf>
    <xf numFmtId="0" fontId="12" fillId="23" borderId="12" xfId="0" applyFont="1" applyFill="1" applyBorder="1" applyAlignment="1">
      <alignment horizontal="center" vertical="center"/>
    </xf>
    <xf numFmtId="0" fontId="6" fillId="0" borderId="0" xfId="0" applyFont="1" applyAlignment="1">
      <alignment horizontal="center" vertical="center" wrapText="1"/>
    </xf>
    <xf numFmtId="0" fontId="9" fillId="0" borderId="12" xfId="0" applyFont="1" applyBorder="1" applyAlignment="1">
      <alignment horizontal="center" vertical="center" wrapText="1"/>
    </xf>
    <xf numFmtId="0" fontId="45" fillId="0" borderId="12" xfId="0" applyFont="1" applyBorder="1" applyAlignment="1">
      <alignment horizontal="center" vertical="center"/>
    </xf>
    <xf numFmtId="0" fontId="45" fillId="0" borderId="12" xfId="0" applyFont="1" applyBorder="1" applyAlignment="1">
      <alignment horizontal="center" vertical="center" wrapText="1"/>
    </xf>
    <xf numFmtId="14" fontId="37" fillId="0" borderId="12" xfId="0" applyNumberFormat="1" applyFont="1" applyBorder="1" applyAlignment="1">
      <alignment horizontal="center" vertical="center" wrapText="1"/>
    </xf>
    <xf numFmtId="17" fontId="45" fillId="0" borderId="12" xfId="0" applyNumberFormat="1" applyFont="1" applyBorder="1" applyAlignment="1">
      <alignment horizontal="center" vertical="center" wrapText="1"/>
    </xf>
    <xf numFmtId="165" fontId="37" fillId="0" borderId="12" xfId="0" applyNumberFormat="1" applyFont="1" applyBorder="1" applyAlignment="1">
      <alignment horizontal="center" vertical="center" wrapText="1"/>
    </xf>
    <xf numFmtId="0" fontId="46" fillId="0" borderId="12" xfId="0" applyFont="1" applyBorder="1" applyAlignment="1">
      <alignment horizontal="center" vertical="center" wrapText="1"/>
    </xf>
    <xf numFmtId="0" fontId="46" fillId="0" borderId="12" xfId="0" applyFont="1" applyBorder="1" applyAlignment="1">
      <alignment horizontal="center" vertical="center"/>
    </xf>
    <xf numFmtId="0" fontId="37" fillId="0" borderId="12" xfId="0" applyFont="1" applyBorder="1" applyAlignment="1">
      <alignment horizontal="center" vertical="center"/>
    </xf>
    <xf numFmtId="17" fontId="37" fillId="0" borderId="12" xfId="0" applyNumberFormat="1" applyFont="1" applyBorder="1" applyAlignment="1">
      <alignment horizontal="center" vertical="center" wrapText="1"/>
    </xf>
    <xf numFmtId="0" fontId="45" fillId="0" borderId="0" xfId="0" applyFont="1" applyAlignment="1">
      <alignment horizontal="center" vertical="center"/>
    </xf>
    <xf numFmtId="0" fontId="14" fillId="17" borderId="20" xfId="0" applyFont="1" applyFill="1" applyBorder="1" applyAlignment="1">
      <alignment horizontal="center" vertical="center"/>
    </xf>
    <xf numFmtId="0" fontId="14" fillId="17" borderId="22" xfId="0"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2" fillId="0" borderId="13" xfId="0" applyFont="1" applyBorder="1" applyAlignment="1">
      <alignment horizontal="center" vertical="center"/>
    </xf>
    <xf numFmtId="0" fontId="5" fillId="0" borderId="28" xfId="0" applyFont="1" applyBorder="1" applyAlignment="1">
      <alignment vertical="center"/>
    </xf>
    <xf numFmtId="0" fontId="5" fillId="0" borderId="28" xfId="0" applyFont="1" applyBorder="1" applyAlignment="1">
      <alignment vertical="center" wrapText="1"/>
    </xf>
    <xf numFmtId="0" fontId="5" fillId="0" borderId="14" xfId="0" applyFont="1" applyBorder="1" applyAlignment="1">
      <alignment vertical="center" wrapText="1"/>
    </xf>
    <xf numFmtId="0" fontId="41" fillId="0" borderId="0" xfId="0" applyFont="1" applyAlignment="1">
      <alignment vertical="center" wrapText="1"/>
    </xf>
    <xf numFmtId="0" fontId="48" fillId="2" borderId="20" xfId="0" applyFont="1" applyFill="1" applyBorder="1" applyAlignment="1">
      <alignment vertical="center" wrapText="1"/>
    </xf>
    <xf numFmtId="0" fontId="48" fillId="2" borderId="21" xfId="0" applyFont="1" applyFill="1" applyBorder="1" applyAlignment="1">
      <alignment vertical="center" wrapText="1"/>
    </xf>
    <xf numFmtId="0" fontId="48" fillId="2" borderId="22" xfId="0" applyFont="1" applyFill="1" applyBorder="1" applyAlignment="1">
      <alignment vertical="center" wrapText="1"/>
    </xf>
    <xf numFmtId="0" fontId="11" fillId="6" borderId="61" xfId="0" applyFont="1" applyFill="1" applyBorder="1" applyAlignment="1">
      <alignment vertical="center" wrapText="1"/>
    </xf>
    <xf numFmtId="0" fontId="11" fillId="6" borderId="62" xfId="0" applyFont="1" applyFill="1" applyBorder="1" applyAlignment="1">
      <alignment vertical="center" wrapText="1"/>
    </xf>
    <xf numFmtId="0" fontId="11" fillId="6" borderId="63" xfId="0" applyFont="1" applyFill="1" applyBorder="1" applyAlignment="1">
      <alignment vertical="center" wrapText="1"/>
    </xf>
    <xf numFmtId="0" fontId="11" fillId="6" borderId="39" xfId="0" applyFont="1" applyFill="1" applyBorder="1" applyAlignment="1">
      <alignment vertical="center" wrapText="1"/>
    </xf>
    <xf numFmtId="0" fontId="11" fillId="6" borderId="51" xfId="0" applyFont="1" applyFill="1" applyBorder="1" applyAlignment="1">
      <alignment vertical="center" wrapText="1"/>
    </xf>
    <xf numFmtId="0" fontId="12" fillId="6" borderId="51" xfId="0" applyFont="1" applyFill="1" applyBorder="1" applyAlignment="1">
      <alignment horizontal="center" vertical="center" wrapText="1"/>
    </xf>
    <xf numFmtId="0" fontId="12" fillId="0" borderId="13" xfId="0" applyFont="1" applyBorder="1" applyAlignment="1">
      <alignment vertical="center" wrapText="1"/>
    </xf>
    <xf numFmtId="0" fontId="6" fillId="0" borderId="0" xfId="0" applyFont="1" applyAlignment="1">
      <alignment horizontal="left" vertical="center" readingOrder="1"/>
    </xf>
    <xf numFmtId="0" fontId="6" fillId="0" borderId="12" xfId="0" applyFont="1" applyBorder="1" applyAlignment="1">
      <alignment horizontal="left" vertical="center" wrapText="1"/>
    </xf>
    <xf numFmtId="0" fontId="10" fillId="0" borderId="0" xfId="0" applyFont="1" applyAlignment="1">
      <alignment horizontal="left" vertical="center" readingOrder="1"/>
    </xf>
    <xf numFmtId="0" fontId="12" fillId="23" borderId="12" xfId="0" applyFont="1" applyFill="1" applyBorder="1" applyAlignment="1">
      <alignment horizontal="left" vertical="center" wrapText="1"/>
    </xf>
    <xf numFmtId="0" fontId="21" fillId="0" borderId="0" xfId="0" applyFont="1" applyAlignment="1">
      <alignment horizontal="left" vertical="center" readingOrder="1"/>
    </xf>
    <xf numFmtId="0" fontId="0" fillId="0" borderId="0" xfId="0" applyAlignment="1">
      <alignment horizontal="left" vertical="center" wrapText="1" readingOrder="1"/>
    </xf>
    <xf numFmtId="0" fontId="50" fillId="0" borderId="0" xfId="0" applyFont="1" applyAlignment="1">
      <alignment horizontal="left" vertical="center" readingOrder="1"/>
    </xf>
    <xf numFmtId="0" fontId="51" fillId="0" borderId="12" xfId="0" applyFont="1" applyBorder="1" applyAlignment="1">
      <alignment horizontal="center" vertical="center" wrapText="1"/>
    </xf>
    <xf numFmtId="0" fontId="51" fillId="0" borderId="0" xfId="0" applyFont="1" applyAlignment="1">
      <alignment wrapText="1"/>
    </xf>
    <xf numFmtId="0" fontId="53" fillId="0" borderId="12" xfId="0" applyFont="1" applyBorder="1" applyAlignment="1">
      <alignment wrapText="1"/>
    </xf>
    <xf numFmtId="0" fontId="54" fillId="0" borderId="0" xfId="0" applyFont="1" applyAlignment="1">
      <alignment vertical="top" wrapText="1"/>
    </xf>
    <xf numFmtId="0" fontId="0" fillId="8" borderId="36" xfId="0" applyFill="1" applyBorder="1" applyAlignment="1">
      <alignment horizontal="left" vertical="center"/>
    </xf>
    <xf numFmtId="0" fontId="11" fillId="0" borderId="12" xfId="0" applyFont="1" applyBorder="1" applyAlignment="1">
      <alignment horizontal="center" vertical="center"/>
    </xf>
    <xf numFmtId="0" fontId="7" fillId="24" borderId="36" xfId="0" applyFont="1" applyFill="1" applyBorder="1" applyAlignment="1">
      <alignment horizontal="left" vertical="center"/>
    </xf>
    <xf numFmtId="0" fontId="0" fillId="11" borderId="36" xfId="0" applyFill="1" applyBorder="1" applyAlignment="1">
      <alignment horizontal="left" vertical="center"/>
    </xf>
    <xf numFmtId="0" fontId="7" fillId="19" borderId="29" xfId="0" applyFont="1" applyFill="1" applyBorder="1" applyAlignment="1">
      <alignment horizontal="left" vertical="center" wrapText="1"/>
    </xf>
    <xf numFmtId="0" fontId="12" fillId="0" borderId="30" xfId="0" applyFont="1" applyBorder="1" applyAlignment="1">
      <alignment horizontal="center" vertical="center"/>
    </xf>
    <xf numFmtId="0" fontId="10" fillId="0" borderId="28" xfId="0" applyFont="1" applyBorder="1" applyAlignment="1">
      <alignment vertical="center"/>
    </xf>
    <xf numFmtId="0" fontId="10" fillId="0" borderId="14" xfId="0" applyFont="1" applyBorder="1" applyAlignment="1">
      <alignment vertical="center"/>
    </xf>
    <xf numFmtId="0" fontId="17" fillId="19" borderId="33" xfId="0" applyFont="1" applyFill="1" applyBorder="1" applyAlignment="1">
      <alignment horizontal="center" vertical="center" wrapText="1"/>
    </xf>
    <xf numFmtId="0" fontId="17" fillId="19" borderId="54" xfId="0" applyFont="1" applyFill="1" applyBorder="1" applyAlignment="1">
      <alignment horizontal="center" vertical="center" wrapText="1"/>
    </xf>
    <xf numFmtId="0" fontId="0" fillId="8" borderId="54" xfId="0" applyFill="1" applyBorder="1"/>
    <xf numFmtId="0" fontId="0" fillId="24" borderId="54" xfId="0" applyFill="1" applyBorder="1"/>
    <xf numFmtId="0" fontId="0" fillId="11" borderId="34" xfId="0" applyFill="1" applyBorder="1"/>
    <xf numFmtId="0" fontId="0" fillId="20" borderId="36" xfId="0" applyFill="1" applyBorder="1" applyAlignment="1">
      <alignment horizontal="center"/>
    </xf>
    <xf numFmtId="0" fontId="0" fillId="20" borderId="39" xfId="0" applyFill="1" applyBorder="1" applyAlignment="1">
      <alignment horizontal="center"/>
    </xf>
    <xf numFmtId="0" fontId="10" fillId="6"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27" xfId="0" applyFill="1" applyBorder="1" applyAlignment="1">
      <alignment vertical="center"/>
    </xf>
    <xf numFmtId="0" fontId="3" fillId="0" borderId="58" xfId="0" applyFont="1" applyBorder="1" applyAlignment="1">
      <alignment horizontal="left" vertical="center"/>
    </xf>
    <xf numFmtId="0" fontId="4" fillId="2" borderId="27" xfId="0" applyFont="1" applyFill="1" applyBorder="1" applyAlignment="1">
      <alignment horizontal="right" vertical="center"/>
    </xf>
    <xf numFmtId="0" fontId="7" fillId="3" borderId="27" xfId="0" applyFont="1" applyFill="1" applyBorder="1" applyAlignment="1">
      <alignment vertical="center"/>
    </xf>
    <xf numFmtId="164" fontId="11" fillId="6" borderId="11" xfId="0" applyNumberFormat="1" applyFont="1" applyFill="1" applyBorder="1" applyAlignment="1">
      <alignment horizontal="center" vertical="center" wrapText="1"/>
    </xf>
    <xf numFmtId="0" fontId="0" fillId="15" borderId="14" xfId="0" applyFill="1" applyBorder="1" applyAlignment="1">
      <alignment vertical="center" wrapText="1"/>
    </xf>
    <xf numFmtId="0" fontId="0" fillId="15" borderId="13" xfId="0" applyFill="1" applyBorder="1" applyAlignment="1">
      <alignment vertical="center" wrapText="1"/>
    </xf>
    <xf numFmtId="0" fontId="0" fillId="12" borderId="13" xfId="0" applyFill="1" applyBorder="1" applyAlignment="1">
      <alignment horizontal="center" vertical="center" wrapText="1"/>
    </xf>
    <xf numFmtId="0" fontId="0" fillId="13" borderId="13" xfId="0" applyFill="1" applyBorder="1" applyAlignment="1">
      <alignment horizontal="center" vertical="center" wrapText="1"/>
    </xf>
    <xf numFmtId="0" fontId="10" fillId="13" borderId="13" xfId="0" applyFont="1" applyFill="1" applyBorder="1" applyAlignment="1">
      <alignment horizontal="center" vertical="center"/>
    </xf>
    <xf numFmtId="17" fontId="0" fillId="13" borderId="13" xfId="0" applyNumberFormat="1" applyFill="1" applyBorder="1" applyAlignment="1">
      <alignment horizontal="center" vertical="center" wrapText="1"/>
    </xf>
    <xf numFmtId="0" fontId="12" fillId="13" borderId="13" xfId="0" applyFont="1" applyFill="1" applyBorder="1" applyAlignment="1">
      <alignment horizontal="center" vertical="center" wrapText="1"/>
    </xf>
    <xf numFmtId="0" fontId="0" fillId="15" borderId="14" xfId="0" applyFill="1" applyBorder="1" applyAlignment="1">
      <alignment vertical="center"/>
    </xf>
    <xf numFmtId="0" fontId="0" fillId="15" borderId="13" xfId="0" applyFill="1" applyBorder="1" applyAlignment="1">
      <alignment vertical="center"/>
    </xf>
    <xf numFmtId="0" fontId="10" fillId="0" borderId="18" xfId="0" applyFont="1" applyBorder="1" applyAlignment="1">
      <alignment horizontal="center" vertical="center"/>
    </xf>
    <xf numFmtId="0" fontId="14" fillId="17" borderId="24" xfId="0" applyFont="1" applyFill="1" applyBorder="1" applyAlignment="1">
      <alignment vertical="center"/>
    </xf>
    <xf numFmtId="0" fontId="0" fillId="2" borderId="27" xfId="0" applyFill="1" applyBorder="1" applyAlignment="1">
      <alignment horizontal="center" vertical="center"/>
    </xf>
    <xf numFmtId="0" fontId="0" fillId="2" borderId="27" xfId="0" applyFill="1" applyBorder="1" applyAlignment="1">
      <alignment vertical="center" wrapText="1"/>
    </xf>
    <xf numFmtId="0" fontId="0" fillId="2" borderId="27" xfId="0" applyFill="1" applyBorder="1"/>
    <xf numFmtId="0" fontId="7" fillId="2" borderId="27" xfId="0" applyFont="1" applyFill="1" applyBorder="1"/>
    <xf numFmtId="0" fontId="12" fillId="0" borderId="53" xfId="0" applyFont="1" applyBorder="1" applyAlignment="1">
      <alignment horizontal="left" vertical="center" wrapText="1"/>
    </xf>
    <xf numFmtId="9" fontId="11" fillId="0" borderId="47" xfId="0" applyNumberFormat="1" applyFont="1" applyBorder="1" applyAlignment="1">
      <alignment horizontal="center" vertical="center"/>
    </xf>
    <xf numFmtId="0" fontId="11" fillId="0" borderId="18" xfId="0" applyFont="1" applyBorder="1" applyAlignment="1">
      <alignment horizontal="center" vertical="center"/>
    </xf>
    <xf numFmtId="0" fontId="0" fillId="14" borderId="27" xfId="0" applyFill="1" applyBorder="1"/>
    <xf numFmtId="0" fontId="0" fillId="20" borderId="14" xfId="0" applyFill="1" applyBorder="1" applyAlignment="1">
      <alignment horizontal="center"/>
    </xf>
    <xf numFmtId="0" fontId="0" fillId="20" borderId="13" xfId="0" applyFill="1" applyBorder="1" applyAlignment="1">
      <alignment horizontal="center"/>
    </xf>
    <xf numFmtId="0" fontId="12" fillId="0" borderId="58" xfId="0" applyFont="1" applyBorder="1"/>
    <xf numFmtId="0" fontId="12" fillId="0" borderId="58" xfId="0" applyFont="1" applyBorder="1" applyAlignment="1">
      <alignment horizontal="center"/>
    </xf>
    <xf numFmtId="0" fontId="0" fillId="14" borderId="13" xfId="0" applyFill="1" applyBorder="1" applyAlignment="1">
      <alignment horizontal="left" vertical="center"/>
    </xf>
    <xf numFmtId="0" fontId="10" fillId="14" borderId="27" xfId="0" applyFont="1" applyFill="1" applyBorder="1" applyAlignment="1">
      <alignment horizontal="left" vertical="center"/>
    </xf>
    <xf numFmtId="0" fontId="10" fillId="14" borderId="13" xfId="0" applyFont="1" applyFill="1" applyBorder="1" applyAlignment="1">
      <alignment horizontal="center" vertical="center"/>
    </xf>
    <xf numFmtId="0" fontId="10" fillId="14" borderId="13" xfId="0" applyFont="1" applyFill="1" applyBorder="1" applyAlignment="1">
      <alignment horizontal="left" vertical="center"/>
    </xf>
    <xf numFmtId="0" fontId="10" fillId="14" borderId="14" xfId="0" applyFont="1" applyFill="1" applyBorder="1" applyAlignment="1">
      <alignment horizontal="left" vertical="center" wrapText="1"/>
    </xf>
    <xf numFmtId="0" fontId="10" fillId="14" borderId="13" xfId="0" applyFont="1" applyFill="1" applyBorder="1" applyAlignment="1">
      <alignment horizontal="left" vertical="center" wrapText="1"/>
    </xf>
    <xf numFmtId="0" fontId="10" fillId="14" borderId="13" xfId="0" applyFont="1" applyFill="1" applyBorder="1" applyAlignment="1">
      <alignment horizontal="center" vertical="center" wrapText="1"/>
    </xf>
    <xf numFmtId="0" fontId="10" fillId="14" borderId="11" xfId="0" applyFont="1" applyFill="1" applyBorder="1" applyAlignment="1">
      <alignment horizontal="center" vertical="center"/>
    </xf>
    <xf numFmtId="14" fontId="10" fillId="14" borderId="13" xfId="0" applyNumberFormat="1" applyFont="1" applyFill="1" applyBorder="1" applyAlignment="1">
      <alignment horizontal="center" vertical="center" wrapText="1"/>
    </xf>
    <xf numFmtId="0" fontId="0" fillId="14" borderId="27" xfId="0" applyFill="1" applyBorder="1" applyAlignment="1">
      <alignment vertical="center" wrapText="1"/>
    </xf>
    <xf numFmtId="0" fontId="11" fillId="14" borderId="13" xfId="0" applyFont="1" applyFill="1" applyBorder="1" applyAlignment="1">
      <alignment horizontal="left" vertical="center" wrapText="1"/>
    </xf>
    <xf numFmtId="0" fontId="23" fillId="14" borderId="14" xfId="0" applyFont="1" applyFill="1" applyBorder="1" applyAlignment="1">
      <alignment horizontal="center" vertical="center" wrapText="1"/>
    </xf>
    <xf numFmtId="0" fontId="24" fillId="14" borderId="13" xfId="0" applyFont="1" applyFill="1" applyBorder="1" applyAlignment="1">
      <alignment horizontal="center" vertical="center" wrapText="1"/>
    </xf>
    <xf numFmtId="17" fontId="10" fillId="14" borderId="13" xfId="0" applyNumberFormat="1" applyFont="1" applyFill="1" applyBorder="1" applyAlignment="1">
      <alignment horizontal="center" vertical="center" wrapText="1"/>
    </xf>
    <xf numFmtId="0" fontId="25" fillId="14" borderId="13" xfId="0" applyFont="1" applyFill="1" applyBorder="1" applyAlignment="1">
      <alignment horizontal="left" vertical="center" wrapText="1"/>
    </xf>
    <xf numFmtId="0" fontId="26" fillId="14" borderId="13" xfId="0" applyFont="1" applyFill="1" applyBorder="1" applyAlignment="1">
      <alignment horizontal="left" vertical="center" wrapText="1"/>
    </xf>
    <xf numFmtId="0" fontId="21" fillId="14" borderId="13" xfId="0" applyFont="1" applyFill="1" applyBorder="1" applyAlignment="1">
      <alignment horizontal="left" vertical="center" wrapText="1"/>
    </xf>
    <xf numFmtId="0" fontId="11" fillId="14" borderId="14" xfId="0" applyFont="1" applyFill="1" applyBorder="1" applyAlignment="1">
      <alignment horizontal="left" vertical="center" wrapText="1"/>
    </xf>
    <xf numFmtId="0" fontId="11" fillId="14" borderId="27" xfId="0" applyFont="1" applyFill="1" applyBorder="1" applyAlignment="1">
      <alignment horizontal="center" vertical="center" wrapText="1"/>
    </xf>
    <xf numFmtId="0" fontId="10" fillId="14" borderId="14" xfId="0" applyFont="1" applyFill="1" applyBorder="1" applyAlignment="1">
      <alignment horizontal="left" vertical="center"/>
    </xf>
    <xf numFmtId="0" fontId="28" fillId="3" borderId="13"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14" borderId="11" xfId="0" applyFont="1" applyFill="1" applyBorder="1" applyAlignment="1">
      <alignment horizontal="left" vertical="center" wrapText="1"/>
    </xf>
    <xf numFmtId="0" fontId="29" fillId="14" borderId="13" xfId="0" applyFont="1" applyFill="1" applyBorder="1" applyAlignment="1">
      <alignment horizontal="center" vertical="center" wrapText="1"/>
    </xf>
    <xf numFmtId="0" fontId="10" fillId="0" borderId="15" xfId="0" applyFont="1" applyBorder="1" applyAlignment="1">
      <alignment horizontal="center" vertical="center"/>
    </xf>
    <xf numFmtId="0" fontId="10" fillId="0" borderId="15" xfId="0" applyFont="1" applyBorder="1" applyAlignment="1">
      <alignment horizontal="left" vertical="center" wrapText="1"/>
    </xf>
    <xf numFmtId="0" fontId="10" fillId="0" borderId="17" xfId="0" applyFont="1" applyBorder="1" applyAlignment="1">
      <alignment horizontal="left" vertical="center"/>
    </xf>
    <xf numFmtId="0" fontId="10" fillId="0" borderId="15" xfId="0" applyFont="1" applyBorder="1" applyAlignment="1">
      <alignment horizontal="left" vertical="center"/>
    </xf>
    <xf numFmtId="0" fontId="16" fillId="14" borderId="11" xfId="0" applyFont="1" applyFill="1" applyBorder="1" applyAlignment="1">
      <alignment horizontal="left" vertical="center" wrapText="1"/>
    </xf>
    <xf numFmtId="0" fontId="10" fillId="0" borderId="53" xfId="0" applyFont="1" applyBorder="1" applyAlignment="1">
      <alignment horizontal="left" vertical="center" wrapText="1"/>
    </xf>
    <xf numFmtId="0" fontId="11" fillId="0" borderId="53" xfId="0" applyFont="1" applyBorder="1" applyAlignment="1">
      <alignment horizontal="left" vertical="center" wrapText="1"/>
    </xf>
    <xf numFmtId="0" fontId="32" fillId="14" borderId="13" xfId="0" applyFont="1" applyFill="1" applyBorder="1" applyAlignment="1">
      <alignment horizontal="left" vertical="center"/>
    </xf>
    <xf numFmtId="0" fontId="33" fillId="14" borderId="14" xfId="0" applyFont="1" applyFill="1" applyBorder="1" applyAlignment="1">
      <alignment horizontal="left" vertical="center"/>
    </xf>
    <xf numFmtId="0" fontId="34" fillId="14" borderId="13" xfId="0" applyFont="1" applyFill="1" applyBorder="1" applyAlignment="1">
      <alignment horizontal="left" vertical="center"/>
    </xf>
    <xf numFmtId="0" fontId="11" fillId="14" borderId="11" xfId="0" applyFont="1" applyFill="1" applyBorder="1" applyAlignment="1">
      <alignment horizontal="left" vertical="center" wrapText="1"/>
    </xf>
    <xf numFmtId="0" fontId="11" fillId="14" borderId="14" xfId="0" applyFont="1" applyFill="1" applyBorder="1" applyAlignment="1">
      <alignment horizontal="left" vertical="center"/>
    </xf>
    <xf numFmtId="0" fontId="11" fillId="14" borderId="13" xfId="0" applyFont="1" applyFill="1" applyBorder="1" applyAlignment="1">
      <alignment horizontal="left" vertical="center"/>
    </xf>
    <xf numFmtId="0" fontId="0" fillId="14" borderId="27" xfId="0" applyFill="1" applyBorder="1" applyAlignment="1">
      <alignment horizontal="left" vertical="center"/>
    </xf>
    <xf numFmtId="0" fontId="11" fillId="14" borderId="27" xfId="0" applyFont="1" applyFill="1" applyBorder="1" applyAlignment="1">
      <alignment horizontal="left" vertical="center" wrapText="1"/>
    </xf>
    <xf numFmtId="14" fontId="11" fillId="14" borderId="27" xfId="0" applyNumberFormat="1" applyFont="1" applyFill="1" applyBorder="1" applyAlignment="1">
      <alignment horizontal="center" vertical="center" wrapText="1"/>
    </xf>
    <xf numFmtId="165" fontId="11" fillId="14" borderId="27" xfId="0" applyNumberFormat="1" applyFont="1" applyFill="1" applyBorder="1" applyAlignment="1">
      <alignment horizontal="center" vertical="center" wrapText="1"/>
    </xf>
    <xf numFmtId="0" fontId="10" fillId="14" borderId="27" xfId="0" applyFont="1" applyFill="1" applyBorder="1" applyAlignment="1">
      <alignment horizontal="center" vertical="center"/>
    </xf>
    <xf numFmtId="0" fontId="10" fillId="14" borderId="27" xfId="0" applyFont="1" applyFill="1" applyBorder="1" applyAlignment="1">
      <alignment horizontal="left" vertical="center" wrapText="1"/>
    </xf>
    <xf numFmtId="0" fontId="12" fillId="23" borderId="27" xfId="0" applyFont="1" applyFill="1" applyBorder="1" applyAlignment="1">
      <alignment horizontal="center"/>
    </xf>
    <xf numFmtId="0" fontId="12" fillId="23" borderId="27" xfId="0" applyFont="1" applyFill="1" applyBorder="1"/>
    <xf numFmtId="0" fontId="12" fillId="23" borderId="27" xfId="0" applyFont="1" applyFill="1" applyBorder="1" applyAlignment="1">
      <alignment wrapText="1"/>
    </xf>
    <xf numFmtId="0" fontId="0" fillId="23" borderId="27" xfId="0" applyFill="1" applyBorder="1" applyAlignment="1">
      <alignment vertical="center"/>
    </xf>
    <xf numFmtId="0" fontId="0" fillId="23" borderId="27" xfId="0" applyFill="1" applyBorder="1"/>
    <xf numFmtId="0" fontId="0" fillId="23" borderId="27" xfId="0" applyFill="1" applyBorder="1" applyAlignment="1">
      <alignment horizontal="center" vertical="center"/>
    </xf>
    <xf numFmtId="0" fontId="0" fillId="23" borderId="27" xfId="0" applyFill="1" applyBorder="1" applyAlignment="1">
      <alignment vertical="center" wrapText="1"/>
    </xf>
    <xf numFmtId="0" fontId="17" fillId="22" borderId="27" xfId="0" applyFont="1" applyFill="1" applyBorder="1" applyAlignment="1">
      <alignment horizontal="right" vertical="center"/>
    </xf>
    <xf numFmtId="0" fontId="12" fillId="23" borderId="27" xfId="0" applyFont="1" applyFill="1" applyBorder="1" applyAlignment="1">
      <alignment horizontal="center" vertical="center" wrapText="1"/>
    </xf>
    <xf numFmtId="0" fontId="12" fillId="23" borderId="27" xfId="0" applyFont="1" applyFill="1" applyBorder="1" applyAlignment="1">
      <alignment vertical="center" wrapText="1"/>
    </xf>
    <xf numFmtId="0" fontId="0" fillId="23" borderId="27" xfId="0" applyFill="1" applyBorder="1" applyAlignment="1">
      <alignment horizontal="center" vertical="center" wrapText="1"/>
    </xf>
    <xf numFmtId="0" fontId="7" fillId="23" borderId="27" xfId="0" applyFont="1" applyFill="1" applyBorder="1" applyAlignment="1">
      <alignment vertical="center"/>
    </xf>
    <xf numFmtId="0" fontId="0" fillId="22" borderId="27" xfId="0" applyFill="1" applyBorder="1" applyAlignment="1">
      <alignment vertical="center"/>
    </xf>
    <xf numFmtId="0" fontId="0" fillId="0" borderId="18" xfId="0" applyBorder="1" applyAlignment="1">
      <alignment horizontal="center" vertical="center"/>
    </xf>
    <xf numFmtId="0" fontId="12" fillId="0" borderId="53"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8" xfId="0" applyFont="1" applyBorder="1" applyAlignment="1">
      <alignment horizontal="left" vertical="center" wrapText="1"/>
    </xf>
    <xf numFmtId="0" fontId="36" fillId="0" borderId="15" xfId="0" applyFont="1" applyBorder="1" applyAlignment="1">
      <alignment horizontal="left" vertical="center" wrapText="1"/>
    </xf>
    <xf numFmtId="0" fontId="0" fillId="0" borderId="15" xfId="0" applyBorder="1" applyAlignment="1">
      <alignment horizontal="center" vertical="center"/>
    </xf>
    <xf numFmtId="0" fontId="0" fillId="0" borderId="15" xfId="0" applyBorder="1" applyAlignment="1">
      <alignment horizontal="center" vertical="center" wrapText="1"/>
    </xf>
    <xf numFmtId="0" fontId="0" fillId="0" borderId="17" xfId="0" applyBorder="1" applyAlignment="1">
      <alignment horizontal="left" vertical="center"/>
    </xf>
    <xf numFmtId="0" fontId="0" fillId="0" borderId="15" xfId="0" applyBorder="1" applyAlignment="1">
      <alignment horizontal="left" vertical="center"/>
    </xf>
    <xf numFmtId="0" fontId="12" fillId="0" borderId="15" xfId="0" applyFont="1" applyBorder="1" applyAlignment="1">
      <alignment horizontal="left" vertical="center" wrapText="1"/>
    </xf>
    <xf numFmtId="0" fontId="12" fillId="0" borderId="53" xfId="0" applyFont="1" applyBorder="1" applyAlignment="1">
      <alignment horizontal="left" vertical="center"/>
    </xf>
    <xf numFmtId="0" fontId="0" fillId="0" borderId="18" xfId="0" applyBorder="1" applyAlignment="1">
      <alignment horizontal="left" vertical="center" wrapText="1"/>
    </xf>
    <xf numFmtId="0" fontId="0" fillId="0" borderId="18" xfId="0" applyBorder="1" applyAlignment="1">
      <alignment horizontal="left" vertical="center"/>
    </xf>
    <xf numFmtId="0" fontId="0" fillId="14" borderId="27" xfId="0" applyFill="1" applyBorder="1" applyAlignment="1">
      <alignment horizontal="center" vertical="center"/>
    </xf>
    <xf numFmtId="0" fontId="12" fillId="14" borderId="27" xfId="0" applyFont="1" applyFill="1" applyBorder="1" applyAlignment="1">
      <alignment horizontal="left" vertical="center" wrapText="1"/>
    </xf>
    <xf numFmtId="14" fontId="12" fillId="14" borderId="27" xfId="0" applyNumberFormat="1" applyFont="1" applyFill="1" applyBorder="1" applyAlignment="1">
      <alignment horizontal="center" vertical="center" wrapText="1"/>
    </xf>
    <xf numFmtId="0" fontId="12" fillId="14" borderId="27" xfId="0" applyFont="1" applyFill="1" applyBorder="1" applyAlignment="1">
      <alignment horizontal="center" vertical="center" wrapText="1"/>
    </xf>
    <xf numFmtId="165" fontId="12" fillId="14" borderId="27" xfId="0" applyNumberFormat="1" applyFont="1" applyFill="1" applyBorder="1" applyAlignment="1">
      <alignment horizontal="center" vertical="center" wrapText="1"/>
    </xf>
    <xf numFmtId="0" fontId="0" fillId="14" borderId="27" xfId="0" applyFill="1" applyBorder="1" applyAlignment="1">
      <alignment horizontal="center" vertical="center" wrapText="1"/>
    </xf>
    <xf numFmtId="0" fontId="0" fillId="14" borderId="27" xfId="0" applyFill="1" applyBorder="1" applyAlignment="1">
      <alignment horizontal="left" vertical="center" wrapText="1"/>
    </xf>
    <xf numFmtId="0" fontId="20" fillId="17" borderId="24" xfId="0" applyFont="1" applyFill="1" applyBorder="1" applyAlignment="1">
      <alignment horizontal="center" vertical="center"/>
    </xf>
    <xf numFmtId="0" fontId="0" fillId="6" borderId="13" xfId="0" applyFill="1" applyBorder="1" applyAlignment="1">
      <alignment horizontal="center" vertical="center"/>
    </xf>
    <xf numFmtId="0" fontId="12" fillId="2" borderId="27" xfId="0" applyFont="1" applyFill="1" applyBorder="1"/>
    <xf numFmtId="0" fontId="41" fillId="2" borderId="27" xfId="0" applyFont="1" applyFill="1" applyBorder="1"/>
    <xf numFmtId="0" fontId="12" fillId="2" borderId="27" xfId="0" applyFont="1" applyFill="1" applyBorder="1" applyAlignment="1">
      <alignment vertical="center"/>
    </xf>
    <xf numFmtId="0" fontId="12" fillId="20" borderId="14" xfId="0" applyFont="1" applyFill="1" applyBorder="1" applyAlignment="1">
      <alignment horizontal="center"/>
    </xf>
    <xf numFmtId="0" fontId="12" fillId="20" borderId="13" xfId="0" applyFont="1" applyFill="1" applyBorder="1" applyAlignment="1">
      <alignment horizontal="center"/>
    </xf>
    <xf numFmtId="0" fontId="0" fillId="22" borderId="27" xfId="0" applyFill="1" applyBorder="1" applyAlignment="1">
      <alignment horizontal="center" vertical="center"/>
    </xf>
    <xf numFmtId="0" fontId="7" fillId="3" borderId="27" xfId="0" applyFont="1" applyFill="1" applyBorder="1" applyAlignment="1">
      <alignment horizontal="center" vertical="center"/>
    </xf>
    <xf numFmtId="0" fontId="20" fillId="23" borderId="27" xfId="0" applyFont="1" applyFill="1" applyBorder="1" applyAlignment="1">
      <alignment horizontal="center" vertical="center" wrapText="1"/>
    </xf>
    <xf numFmtId="0" fontId="45" fillId="22" borderId="27" xfId="0" applyFont="1" applyFill="1" applyBorder="1" applyAlignment="1">
      <alignment horizontal="center" vertical="center"/>
    </xf>
    <xf numFmtId="0" fontId="10" fillId="14" borderId="27" xfId="0" applyFont="1" applyFill="1" applyBorder="1" applyAlignment="1">
      <alignment horizontal="center" vertical="center" wrapText="1"/>
    </xf>
    <xf numFmtId="0" fontId="14" fillId="17" borderId="24" xfId="0" applyFont="1" applyFill="1" applyBorder="1" applyAlignment="1">
      <alignment horizontal="center" vertical="center"/>
    </xf>
    <xf numFmtId="0" fontId="0" fillId="2" borderId="27" xfId="0" applyFill="1" applyBorder="1" applyAlignment="1">
      <alignment horizontal="center" vertical="center" wrapText="1"/>
    </xf>
    <xf numFmtId="0" fontId="40" fillId="2" borderId="27" xfId="0" applyFont="1" applyFill="1" applyBorder="1" applyAlignment="1">
      <alignment vertical="center" wrapText="1"/>
    </xf>
    <xf numFmtId="0" fontId="12" fillId="2" borderId="27" xfId="0" applyFont="1" applyFill="1" applyBorder="1" applyAlignment="1">
      <alignment vertical="center" wrapText="1"/>
    </xf>
    <xf numFmtId="0" fontId="3" fillId="0" borderId="58" xfId="0" applyFont="1" applyBorder="1" applyAlignment="1">
      <alignment vertical="center"/>
    </xf>
    <xf numFmtId="0" fontId="3" fillId="0" borderId="58" xfId="0" applyFont="1" applyBorder="1" applyAlignment="1">
      <alignment vertical="center" wrapText="1"/>
    </xf>
    <xf numFmtId="0" fontId="47" fillId="0" borderId="58" xfId="0" applyFont="1" applyBorder="1" applyAlignment="1">
      <alignment horizontal="left" vertical="center" wrapText="1"/>
    </xf>
    <xf numFmtId="0" fontId="12" fillId="0" borderId="58" xfId="0" applyFont="1" applyBorder="1" applyAlignment="1">
      <alignment vertical="center" wrapText="1"/>
    </xf>
    <xf numFmtId="0" fontId="43" fillId="2" borderId="27" xfId="0" applyFont="1" applyFill="1" applyBorder="1" applyAlignment="1">
      <alignment horizontal="right" vertical="center" wrapText="1"/>
    </xf>
    <xf numFmtId="0" fontId="11" fillId="6" borderId="13" xfId="0" applyFont="1" applyFill="1" applyBorder="1" applyAlignment="1">
      <alignment vertical="center" wrapText="1"/>
    </xf>
    <xf numFmtId="0" fontId="54" fillId="0" borderId="0" xfId="0" applyFont="1" applyAlignment="1">
      <alignment horizontal="left" vertical="center" readingOrder="1"/>
    </xf>
    <xf numFmtId="0" fontId="0" fillId="0" borderId="11" xfId="0" applyBorder="1" applyAlignment="1">
      <alignment horizontal="center" vertical="center" wrapText="1"/>
    </xf>
    <xf numFmtId="0" fontId="12" fillId="0" borderId="53" xfId="0" applyFont="1" applyBorder="1" applyAlignment="1">
      <alignment horizontal="left" vertical="center" wrapText="1"/>
    </xf>
    <xf numFmtId="0" fontId="12" fillId="0" borderId="11" xfId="0" applyFont="1" applyBorder="1" applyAlignment="1">
      <alignment horizontal="center" vertical="center" wrapText="1"/>
    </xf>
    <xf numFmtId="0" fontId="12" fillId="0" borderId="11" xfId="0" applyFont="1" applyBorder="1" applyAlignment="1">
      <alignment vertical="center" wrapText="1"/>
    </xf>
    <xf numFmtId="0" fontId="12" fillId="0" borderId="11" xfId="0" applyFont="1" applyBorder="1" applyAlignment="1">
      <alignment horizontal="center" vertical="center" wrapText="1"/>
    </xf>
    <xf numFmtId="0" fontId="71" fillId="0" borderId="0" xfId="0" applyFont="1" applyAlignment="1">
      <alignment horizontal="left" vertical="center" wrapText="1" readingOrder="1"/>
    </xf>
    <xf numFmtId="0" fontId="70" fillId="0" borderId="12" xfId="0" applyFont="1" applyBorder="1" applyAlignment="1">
      <alignment horizontal="center" vertical="center" wrapText="1"/>
    </xf>
    <xf numFmtId="0" fontId="12" fillId="0" borderId="13" xfId="0" applyFont="1" applyBorder="1" applyAlignment="1">
      <alignment horizontal="center" vertical="center" wrapText="1"/>
    </xf>
    <xf numFmtId="0" fontId="71" fillId="0" borderId="64" xfId="0" applyFont="1" applyBorder="1" applyAlignment="1">
      <alignment horizontal="left" vertical="center" wrapText="1" readingOrder="1"/>
    </xf>
    <xf numFmtId="0" fontId="70" fillId="0" borderId="53" xfId="0" applyFont="1" applyBorder="1" applyAlignment="1">
      <alignment horizontal="center" vertical="center" wrapText="1"/>
    </xf>
    <xf numFmtId="0" fontId="71" fillId="0" borderId="64" xfId="0" applyFont="1" applyBorder="1" applyAlignment="1">
      <alignment vertical="center" wrapText="1"/>
    </xf>
    <xf numFmtId="0" fontId="0" fillId="0" borderId="53" xfId="0" applyBorder="1" applyAlignment="1">
      <alignment horizontal="center" vertical="center" wrapText="1"/>
    </xf>
    <xf numFmtId="14" fontId="12" fillId="0" borderId="11" xfId="0" applyNumberFormat="1" applyFont="1" applyBorder="1" applyAlignment="1">
      <alignment horizontal="center" vertical="center" wrapText="1"/>
    </xf>
    <xf numFmtId="0" fontId="12" fillId="0" borderId="15" xfId="0" applyFont="1" applyBorder="1" applyAlignment="1">
      <alignment vertical="center" wrapText="1"/>
    </xf>
    <xf numFmtId="0" fontId="12" fillId="0" borderId="65" xfId="0" applyFont="1" applyBorder="1" applyAlignment="1">
      <alignment horizontal="center" vertical="center" wrapText="1"/>
    </xf>
    <xf numFmtId="0" fontId="71" fillId="0" borderId="66" xfId="0" applyFont="1" applyBorder="1" applyAlignment="1">
      <alignment horizontal="left" vertical="center" wrapText="1" readingOrder="1"/>
    </xf>
    <xf numFmtId="14" fontId="12" fillId="0" borderId="13" xfId="0" applyNumberFormat="1" applyFont="1" applyBorder="1" applyAlignment="1">
      <alignment horizontal="center" vertical="center" wrapText="1"/>
    </xf>
    <xf numFmtId="0" fontId="72" fillId="0" borderId="64" xfId="0" applyFont="1" applyBorder="1" applyAlignment="1">
      <alignment horizontal="center" vertical="center" wrapText="1"/>
    </xf>
    <xf numFmtId="0" fontId="73" fillId="0" borderId="64" xfId="0" applyFont="1" applyBorder="1" applyAlignment="1">
      <alignment horizontal="center" vertical="center" wrapText="1"/>
    </xf>
    <xf numFmtId="14" fontId="72" fillId="0" borderId="64" xfId="0" applyNumberFormat="1" applyFont="1" applyBorder="1" applyAlignment="1">
      <alignment horizontal="center" vertical="center" wrapText="1"/>
    </xf>
    <xf numFmtId="165" fontId="72" fillId="0" borderId="64" xfId="0" applyNumberFormat="1" applyFont="1" applyBorder="1" applyAlignment="1">
      <alignment horizontal="center" vertical="center" wrapText="1"/>
    </xf>
    <xf numFmtId="0" fontId="72" fillId="0" borderId="64" xfId="0" applyFont="1" applyBorder="1" applyAlignment="1">
      <alignment vertical="center" wrapText="1"/>
    </xf>
    <xf numFmtId="0" fontId="73" fillId="0" borderId="64" xfId="0" applyFont="1" applyBorder="1" applyAlignment="1">
      <alignment horizontal="left" vertical="center" wrapText="1" readingOrder="1"/>
    </xf>
    <xf numFmtId="0" fontId="12" fillId="0" borderId="60" xfId="0" applyFont="1" applyBorder="1" applyAlignment="1">
      <alignment vertical="center" wrapText="1"/>
    </xf>
    <xf numFmtId="0" fontId="6" fillId="0" borderId="27" xfId="0" applyFont="1" applyBorder="1" applyAlignment="1">
      <alignment horizontal="left" vertical="center" wrapText="1" readingOrder="1"/>
    </xf>
    <xf numFmtId="0" fontId="71" fillId="0" borderId="64" xfId="0" applyFont="1" applyBorder="1" applyAlignment="1">
      <alignment horizontal="left" vertical="center" wrapText="1"/>
    </xf>
    <xf numFmtId="0" fontId="71" fillId="0" borderId="64" xfId="0" applyFont="1" applyBorder="1" applyAlignment="1">
      <alignment horizontal="center" vertical="center" wrapText="1"/>
    </xf>
    <xf numFmtId="0" fontId="12" fillId="0" borderId="60" xfId="0" applyFont="1" applyBorder="1" applyAlignment="1">
      <alignment horizontal="center" vertical="center" wrapText="1"/>
    </xf>
    <xf numFmtId="0" fontId="12" fillId="0" borderId="15" xfId="0" applyFont="1" applyBorder="1" applyAlignment="1">
      <alignment horizontal="center" vertical="center" wrapText="1"/>
    </xf>
    <xf numFmtId="0" fontId="71" fillId="0" borderId="64" xfId="0" applyFont="1" applyBorder="1" applyAlignment="1">
      <alignment horizontal="center" vertical="center" wrapText="1" readingOrder="1"/>
    </xf>
    <xf numFmtId="0" fontId="74" fillId="0" borderId="12" xfId="0" applyFont="1" applyBorder="1" applyAlignment="1">
      <alignment horizontal="center" vertical="center" wrapText="1"/>
    </xf>
    <xf numFmtId="0" fontId="75" fillId="0" borderId="0" xfId="0" applyFont="1" applyAlignment="1">
      <alignment horizontal="left" vertical="center" wrapText="1" readingOrder="1"/>
    </xf>
    <xf numFmtId="0" fontId="6" fillId="0" borderId="27" xfId="0" applyFont="1" applyBorder="1" applyAlignment="1">
      <alignment horizontal="left" vertical="center" readingOrder="1"/>
    </xf>
    <xf numFmtId="0" fontId="74" fillId="23" borderId="64" xfId="0" applyFont="1" applyFill="1" applyBorder="1" applyAlignment="1">
      <alignment horizontal="left" vertical="center" wrapText="1"/>
    </xf>
    <xf numFmtId="0" fontId="74" fillId="23" borderId="64" xfId="0" applyFont="1" applyFill="1" applyBorder="1" applyAlignment="1">
      <alignment vertical="center" wrapText="1"/>
    </xf>
    <xf numFmtId="0" fontId="71" fillId="0" borderId="64" xfId="0" applyFont="1" applyBorder="1" applyAlignment="1">
      <alignment horizontal="center" vertical="center" readingOrder="1"/>
    </xf>
    <xf numFmtId="0" fontId="76" fillId="0" borderId="64" xfId="0" applyFont="1" applyBorder="1" applyAlignment="1">
      <alignment horizontal="center" vertical="center" wrapText="1" readingOrder="1"/>
    </xf>
    <xf numFmtId="0" fontId="74" fillId="23" borderId="64" xfId="0" applyFont="1" applyFill="1" applyBorder="1" applyAlignment="1">
      <alignment horizontal="center" vertical="center" wrapText="1"/>
    </xf>
    <xf numFmtId="0" fontId="76" fillId="0" borderId="0" xfId="0" applyFont="1" applyAlignment="1">
      <alignment horizontal="left" vertical="center" wrapText="1" readingOrder="1"/>
    </xf>
    <xf numFmtId="0" fontId="74" fillId="0" borderId="53" xfId="0" applyFont="1" applyBorder="1" applyAlignment="1">
      <alignment horizontal="left" wrapText="1"/>
    </xf>
    <xf numFmtId="0" fontId="74" fillId="0" borderId="18" xfId="0" applyFont="1" applyBorder="1" applyAlignment="1">
      <alignment wrapText="1"/>
    </xf>
    <xf numFmtId="0" fontId="6" fillId="0" borderId="13" xfId="0" applyFont="1" applyBorder="1" applyAlignment="1">
      <alignment horizontal="left" vertical="center" readingOrder="1"/>
    </xf>
    <xf numFmtId="0" fontId="74" fillId="0" borderId="64" xfId="0" applyFont="1" applyBorder="1" applyAlignment="1">
      <alignment horizontal="left" vertical="center" wrapText="1" readingOrder="1"/>
    </xf>
    <xf numFmtId="0" fontId="77" fillId="0" borderId="13" xfId="0" applyFont="1" applyBorder="1" applyAlignment="1">
      <alignment horizontal="center" vertical="center" wrapText="1"/>
    </xf>
    <xf numFmtId="0" fontId="77" fillId="0" borderId="60" xfId="0" applyFont="1" applyBorder="1" applyAlignment="1">
      <alignment wrapText="1"/>
    </xf>
    <xf numFmtId="0" fontId="12" fillId="0" borderId="64" xfId="0" applyFont="1" applyBorder="1" applyAlignment="1">
      <alignment horizontal="center" vertical="center" wrapText="1"/>
    </xf>
    <xf numFmtId="0" fontId="6" fillId="0" borderId="64" xfId="0" applyFont="1" applyBorder="1" applyAlignment="1">
      <alignment horizontal="left" vertical="center" wrapText="1" readingOrder="1"/>
    </xf>
    <xf numFmtId="0" fontId="10" fillId="0" borderId="64" xfId="0" applyFont="1" applyBorder="1" applyAlignment="1">
      <alignment horizontal="left" vertical="center" readingOrder="1"/>
    </xf>
    <xf numFmtId="0" fontId="0" fillId="0" borderId="64" xfId="0" applyBorder="1" applyAlignment="1">
      <alignment horizontal="center" vertical="center" wrapText="1"/>
    </xf>
    <xf numFmtId="0" fontId="16" fillId="0" borderId="64" xfId="0" applyFont="1" applyBorder="1" applyAlignment="1">
      <alignment horizontal="left" vertical="center" readingOrder="1"/>
    </xf>
    <xf numFmtId="0" fontId="76" fillId="0" borderId="27" xfId="0" applyFont="1" applyBorder="1" applyAlignment="1">
      <alignment horizontal="left" vertical="center" readingOrder="1"/>
    </xf>
    <xf numFmtId="0" fontId="71" fillId="0" borderId="0" xfId="0" applyFont="1" applyAlignment="1">
      <alignment wrapText="1"/>
    </xf>
    <xf numFmtId="0" fontId="71" fillId="0" borderId="0" xfId="0" applyFont="1" applyAlignment="1">
      <alignment horizontal="center" vertical="center" wrapText="1" readingOrder="1"/>
    </xf>
    <xf numFmtId="0" fontId="77" fillId="0" borderId="64" xfId="0" applyFont="1" applyBorder="1" applyAlignment="1">
      <alignment wrapText="1"/>
    </xf>
    <xf numFmtId="0" fontId="77" fillId="0" borderId="64" xfId="0" applyFont="1" applyBorder="1" applyAlignment="1">
      <alignment horizontal="left" vertical="center" wrapText="1" readingOrder="1"/>
    </xf>
    <xf numFmtId="0" fontId="78" fillId="0" borderId="0" xfId="0" applyFont="1" applyAlignment="1">
      <alignment horizontal="center" vertical="center"/>
    </xf>
    <xf numFmtId="0" fontId="10" fillId="6" borderId="53" xfId="0" applyFont="1" applyFill="1" applyBorder="1" applyAlignment="1">
      <alignment horizontal="center" vertical="center"/>
    </xf>
    <xf numFmtId="0" fontId="2" fillId="0" borderId="18" xfId="0" applyFont="1" applyBorder="1" applyAlignment="1"/>
    <xf numFmtId="0" fontId="10" fillId="6" borderId="11" xfId="0" applyFont="1" applyFill="1" applyBorder="1" applyAlignment="1">
      <alignment horizontal="center" vertical="center"/>
    </xf>
    <xf numFmtId="0" fontId="2" fillId="0" borderId="13" xfId="0" applyFont="1" applyBorder="1" applyAlignment="1"/>
    <xf numFmtId="0" fontId="11" fillId="6" borderId="11" xfId="0" applyFont="1" applyFill="1" applyBorder="1" applyAlignment="1">
      <alignment horizontal="center" vertical="center"/>
    </xf>
    <xf numFmtId="0" fontId="11" fillId="6" borderId="53" xfId="0" applyFont="1" applyFill="1" applyBorder="1" applyAlignment="1">
      <alignment horizontal="center" vertical="center"/>
    </xf>
    <xf numFmtId="0" fontId="0" fillId="0" borderId="11" xfId="0" applyBorder="1" applyAlignment="1">
      <alignment horizontal="center" vertical="center" wrapText="1"/>
    </xf>
    <xf numFmtId="0" fontId="2" fillId="0" borderId="15" xfId="0" applyFont="1" applyBorder="1" applyAlignment="1"/>
    <xf numFmtId="0" fontId="0" fillId="0" borderId="16" xfId="0" applyBorder="1" applyAlignment="1">
      <alignment horizontal="center" vertical="center" wrapText="1"/>
    </xf>
    <xf numFmtId="0" fontId="2" fillId="0" borderId="17" xfId="0" applyFont="1" applyBorder="1" applyAlignment="1"/>
    <xf numFmtId="0" fontId="16" fillId="6" borderId="11" xfId="0" applyFont="1" applyFill="1" applyBorder="1" applyAlignment="1">
      <alignment horizontal="center" vertical="center"/>
    </xf>
    <xf numFmtId="0" fontId="10" fillId="6" borderId="11" xfId="0" applyFont="1" applyFill="1" applyBorder="1" applyAlignment="1">
      <alignment horizontal="center" vertical="center" wrapText="1"/>
    </xf>
    <xf numFmtId="0" fontId="1" fillId="2" borderId="27" xfId="0" applyFont="1" applyFill="1" applyBorder="1" applyAlignment="1">
      <alignment horizontal="left" vertical="center"/>
    </xf>
    <xf numFmtId="0" fontId="2" fillId="0" borderId="27" xfId="0" applyFont="1" applyBorder="1" applyAlignment="1"/>
    <xf numFmtId="0" fontId="3" fillId="0" borderId="58" xfId="0" applyFont="1" applyBorder="1" applyAlignment="1">
      <alignment horizontal="left" vertical="center"/>
    </xf>
    <xf numFmtId="0" fontId="2" fillId="0" borderId="58" xfId="0" applyFont="1" applyBorder="1" applyAlignment="1"/>
    <xf numFmtId="0" fontId="5" fillId="0" borderId="53" xfId="0" applyFont="1" applyBorder="1" applyAlignment="1">
      <alignment horizontal="left" vertical="center" wrapText="1"/>
    </xf>
    <xf numFmtId="0" fontId="2" fillId="0" borderId="1" xfId="0" applyFont="1" applyBorder="1" applyAlignment="1"/>
    <xf numFmtId="0" fontId="6" fillId="0" borderId="53" xfId="0" applyFont="1" applyBorder="1" applyAlignment="1">
      <alignment horizontal="left" vertical="center"/>
    </xf>
    <xf numFmtId="0" fontId="8" fillId="2" borderId="20" xfId="0" applyFont="1" applyFill="1" applyBorder="1" applyAlignment="1">
      <alignment horizontal="center" vertical="center"/>
    </xf>
    <xf numFmtId="0" fontId="2" fillId="0" borderId="21" xfId="0" applyFont="1" applyBorder="1" applyAlignment="1"/>
    <xf numFmtId="0" fontId="2" fillId="0" borderId="22" xfId="0" applyFont="1" applyBorder="1" applyAlignment="1"/>
    <xf numFmtId="0" fontId="9" fillId="4" borderId="20" xfId="0" applyFont="1" applyFill="1" applyBorder="1" applyAlignment="1">
      <alignment horizontal="center" vertical="center"/>
    </xf>
    <xf numFmtId="0" fontId="2" fillId="0" borderId="2" xfId="0" applyFont="1" applyBorder="1" applyAlignment="1"/>
    <xf numFmtId="0" fontId="9" fillId="5" borderId="5" xfId="0" applyFont="1" applyFill="1" applyBorder="1" applyAlignment="1">
      <alignment horizontal="center" vertical="center"/>
    </xf>
    <xf numFmtId="0" fontId="2" fillId="0" borderId="3" xfId="0" applyFont="1" applyBorder="1" applyAlignment="1"/>
    <xf numFmtId="0" fontId="2" fillId="0" borderId="4" xfId="0" applyFont="1" applyBorder="1" applyAlignment="1"/>
    <xf numFmtId="0" fontId="10" fillId="6" borderId="15" xfId="0" applyFont="1" applyFill="1" applyBorder="1" applyAlignment="1">
      <alignment horizontal="center" vertical="center"/>
    </xf>
    <xf numFmtId="0" fontId="11" fillId="6" borderId="62" xfId="0" applyFont="1" applyFill="1" applyBorder="1" applyAlignment="1">
      <alignment horizontal="center" vertical="center"/>
    </xf>
    <xf numFmtId="0" fontId="2" fillId="0" borderId="63" xfId="0" applyFont="1" applyBorder="1" applyAlignment="1"/>
    <xf numFmtId="0" fontId="9" fillId="7" borderId="59" xfId="0" applyFont="1" applyFill="1" applyBorder="1" applyAlignment="1">
      <alignment horizontal="center" vertical="center" wrapText="1"/>
    </xf>
    <xf numFmtId="0" fontId="9" fillId="8" borderId="59" xfId="0" applyFont="1" applyFill="1" applyBorder="1" applyAlignment="1">
      <alignment horizontal="center" vertical="center" wrapText="1"/>
    </xf>
    <xf numFmtId="0" fontId="2" fillId="0" borderId="56" xfId="0" applyFont="1" applyBorder="1" applyAlignment="1"/>
    <xf numFmtId="0" fontId="9" fillId="9" borderId="59" xfId="0" applyFont="1" applyFill="1" applyBorder="1" applyAlignment="1">
      <alignment horizontal="center" vertical="center" wrapText="1"/>
    </xf>
    <xf numFmtId="1" fontId="9" fillId="10" borderId="59" xfId="0" applyNumberFormat="1" applyFont="1" applyFill="1" applyBorder="1" applyAlignment="1">
      <alignment horizontal="center" vertical="center" wrapText="1"/>
    </xf>
    <xf numFmtId="0" fontId="9" fillId="11" borderId="59" xfId="0" applyFont="1" applyFill="1" applyBorder="1" applyAlignment="1">
      <alignment horizontal="center" vertical="center" wrapText="1"/>
    </xf>
    <xf numFmtId="0" fontId="9" fillId="3" borderId="59" xfId="0" applyFont="1" applyFill="1" applyBorder="1" applyAlignment="1">
      <alignment horizontal="center" vertical="center" wrapText="1"/>
    </xf>
    <xf numFmtId="0" fontId="10" fillId="12" borderId="59" xfId="0" applyFont="1" applyFill="1" applyBorder="1" applyAlignment="1">
      <alignment horizontal="center" vertical="center" wrapText="1"/>
    </xf>
    <xf numFmtId="0" fontId="10" fillId="13" borderId="59" xfId="0" applyFont="1" applyFill="1" applyBorder="1" applyAlignment="1">
      <alignment horizontal="center" vertical="center" wrapText="1"/>
    </xf>
    <xf numFmtId="0" fontId="10" fillId="13" borderId="5" xfId="0" applyFont="1" applyFill="1" applyBorder="1" applyAlignment="1">
      <alignment horizontal="center" vertical="center" wrapText="1"/>
    </xf>
    <xf numFmtId="0" fontId="2" fillId="0" borderId="9" xfId="0" applyFont="1" applyBorder="1" applyAlignment="1"/>
    <xf numFmtId="0" fontId="10" fillId="13" borderId="7" xfId="0" applyFont="1" applyFill="1" applyBorder="1" applyAlignment="1">
      <alignment horizontal="center" vertical="center" wrapText="1"/>
    </xf>
    <xf numFmtId="0" fontId="2" fillId="0" borderId="57" xfId="0" applyFont="1" applyBorder="1" applyAlignment="1"/>
    <xf numFmtId="0" fontId="10" fillId="12" borderId="5" xfId="0" applyFont="1" applyFill="1" applyBorder="1" applyAlignment="1">
      <alignment horizontal="center" vertical="center" wrapText="1"/>
    </xf>
    <xf numFmtId="0" fontId="10" fillId="13" borderId="6" xfId="0" applyFont="1" applyFill="1" applyBorder="1" applyAlignment="1">
      <alignment horizontal="center" vertical="center" wrapText="1"/>
    </xf>
    <xf numFmtId="0" fontId="2" fillId="0" borderId="10" xfId="0" applyFont="1" applyBorder="1" applyAlignment="1"/>
    <xf numFmtId="0" fontId="10" fillId="6" borderId="8" xfId="0" applyFont="1" applyFill="1" applyBorder="1" applyAlignment="1">
      <alignment horizontal="center" vertical="center"/>
    </xf>
    <xf numFmtId="0" fontId="2" fillId="0" borderId="8" xfId="0" applyFont="1" applyBorder="1" applyAlignment="1"/>
    <xf numFmtId="0" fontId="10" fillId="6" borderId="15" xfId="0" applyFont="1" applyFill="1" applyBorder="1" applyAlignment="1">
      <alignment horizontal="center" vertical="center" wrapText="1"/>
    </xf>
    <xf numFmtId="0" fontId="10" fillId="6" borderId="60" xfId="0" applyFont="1" applyFill="1" applyBorder="1" applyAlignment="1">
      <alignment horizontal="center" vertical="center"/>
    </xf>
    <xf numFmtId="0" fontId="2" fillId="0" borderId="14" xfId="0" applyFont="1" applyBorder="1" applyAlignment="1"/>
    <xf numFmtId="0" fontId="10" fillId="0" borderId="28" xfId="0" applyFont="1" applyBorder="1" applyAlignment="1">
      <alignment horizontal="center" vertical="center"/>
    </xf>
    <xf numFmtId="0" fontId="1" fillId="2" borderId="27" xfId="0" applyFont="1" applyFill="1" applyBorder="1" applyAlignment="1">
      <alignment horizontal="center" vertical="center"/>
    </xf>
    <xf numFmtId="0" fontId="14" fillId="0" borderId="28" xfId="0" applyFont="1" applyBorder="1" applyAlignment="1">
      <alignment horizontal="center"/>
    </xf>
    <xf numFmtId="0" fontId="2" fillId="0" borderId="28" xfId="0" applyFont="1" applyBorder="1" applyAlignment="1"/>
    <xf numFmtId="0" fontId="17" fillId="2" borderId="27" xfId="0" applyFont="1" applyFill="1" applyBorder="1" applyAlignment="1">
      <alignment horizontal="center" vertical="center"/>
    </xf>
    <xf numFmtId="0" fontId="12" fillId="0" borderId="53" xfId="0" applyFont="1" applyBorder="1" applyAlignment="1">
      <alignment horizontal="left" vertical="center" wrapText="1"/>
    </xf>
    <xf numFmtId="0" fontId="18" fillId="0" borderId="0" xfId="0" applyFont="1" applyAlignment="1">
      <alignment horizontal="center"/>
    </xf>
    <xf numFmtId="0" fontId="0" fillId="0" borderId="0" xfId="0" applyAlignment="1"/>
    <xf numFmtId="0" fontId="4" fillId="2" borderId="20" xfId="0" applyFont="1" applyFill="1" applyBorder="1" applyAlignment="1">
      <alignment horizontal="center" vertical="center" wrapText="1"/>
    </xf>
    <xf numFmtId="0" fontId="12" fillId="0" borderId="20" xfId="0" applyFont="1" applyBorder="1" applyAlignment="1">
      <alignment horizontal="center" vertical="center"/>
    </xf>
    <xf numFmtId="0" fontId="2" fillId="0" borderId="52" xfId="0" applyFont="1" applyBorder="1" applyAlignment="1"/>
    <xf numFmtId="0" fontId="5" fillId="0" borderId="53" xfId="0" applyFont="1" applyBorder="1" applyAlignment="1">
      <alignment horizontal="center" vertical="center" wrapText="1"/>
    </xf>
    <xf numFmtId="0" fontId="10" fillId="6" borderId="59" xfId="0" applyFont="1" applyFill="1" applyBorder="1" applyAlignment="1">
      <alignment horizontal="center" vertical="center"/>
    </xf>
    <xf numFmtId="0" fontId="0" fillId="6" borderId="15" xfId="0" applyFill="1" applyBorder="1" applyAlignment="1">
      <alignment horizontal="center" vertical="center"/>
    </xf>
    <xf numFmtId="0" fontId="10" fillId="0" borderId="11" xfId="0" applyFont="1" applyBorder="1" applyAlignment="1">
      <alignment horizontal="left" vertical="center" wrapText="1"/>
    </xf>
    <xf numFmtId="0" fontId="0" fillId="6" borderId="11" xfId="0" applyFill="1" applyBorder="1" applyAlignment="1">
      <alignment horizontal="center" vertical="center"/>
    </xf>
    <xf numFmtId="0" fontId="0" fillId="6" borderId="53" xfId="0" applyFill="1" applyBorder="1" applyAlignment="1">
      <alignment horizontal="center" vertical="center"/>
    </xf>
    <xf numFmtId="0" fontId="10" fillId="0" borderId="11" xfId="0" applyFont="1" applyBorder="1" applyAlignment="1">
      <alignment horizontal="center" vertical="center" wrapText="1"/>
    </xf>
    <xf numFmtId="0" fontId="0" fillId="0" borderId="53" xfId="0" applyBorder="1" applyAlignment="1">
      <alignment horizontal="left" vertical="center"/>
    </xf>
    <xf numFmtId="0" fontId="17" fillId="22" borderId="27" xfId="0" applyFont="1" applyFill="1" applyBorder="1" applyAlignment="1">
      <alignment horizontal="left" vertical="center"/>
    </xf>
    <xf numFmtId="0" fontId="12" fillId="23" borderId="53" xfId="0" applyFont="1" applyFill="1" applyBorder="1" applyAlignment="1">
      <alignment horizontal="left" vertical="center" wrapText="1"/>
    </xf>
    <xf numFmtId="0" fontId="0" fillId="23" borderId="53" xfId="0" applyFill="1" applyBorder="1" applyAlignment="1">
      <alignment horizontal="left" vertical="center"/>
    </xf>
    <xf numFmtId="0" fontId="36" fillId="4" borderId="20" xfId="0" applyFont="1" applyFill="1" applyBorder="1" applyAlignment="1">
      <alignment horizontal="center" vertical="center"/>
    </xf>
    <xf numFmtId="0" fontId="36" fillId="5" borderId="5" xfId="0" applyFont="1" applyFill="1" applyBorder="1" applyAlignment="1">
      <alignment horizontal="center" vertical="center"/>
    </xf>
    <xf numFmtId="0" fontId="0" fillId="6" borderId="8" xfId="0" applyFill="1" applyBorder="1" applyAlignment="1">
      <alignment horizontal="center" vertical="center"/>
    </xf>
    <xf numFmtId="0" fontId="0" fillId="12" borderId="59" xfId="0" applyFill="1" applyBorder="1" applyAlignment="1">
      <alignment horizontal="center" vertical="center" wrapText="1"/>
    </xf>
    <xf numFmtId="0" fontId="0" fillId="12" borderId="5" xfId="0" applyFill="1" applyBorder="1" applyAlignment="1">
      <alignment horizontal="center" vertical="center" wrapText="1"/>
    </xf>
    <xf numFmtId="0" fontId="0" fillId="13" borderId="6" xfId="0" applyFill="1" applyBorder="1" applyAlignment="1">
      <alignment horizontal="center" vertical="center" wrapText="1"/>
    </xf>
    <xf numFmtId="0" fontId="0" fillId="13" borderId="59" xfId="0" applyFill="1" applyBorder="1" applyAlignment="1">
      <alignment horizontal="center" vertical="center" wrapText="1"/>
    </xf>
    <xf numFmtId="0" fontId="0" fillId="13" borderId="5" xfId="0" applyFill="1" applyBorder="1" applyAlignment="1">
      <alignment horizontal="center" vertical="center" wrapText="1"/>
    </xf>
    <xf numFmtId="0" fontId="0" fillId="13" borderId="7" xfId="0" applyFill="1" applyBorder="1" applyAlignment="1">
      <alignment horizontal="center" vertical="center" wrapText="1"/>
    </xf>
    <xf numFmtId="0" fontId="0" fillId="6" borderId="15" xfId="0" applyFill="1" applyBorder="1" applyAlignment="1">
      <alignment horizontal="center" vertical="center" wrapText="1"/>
    </xf>
    <xf numFmtId="0" fontId="0" fillId="6" borderId="60" xfId="0" applyFill="1" applyBorder="1" applyAlignment="1">
      <alignment horizontal="center" vertical="center"/>
    </xf>
    <xf numFmtId="0" fontId="36" fillId="7" borderId="59" xfId="0" applyFont="1" applyFill="1" applyBorder="1" applyAlignment="1">
      <alignment horizontal="center" vertical="center" wrapText="1"/>
    </xf>
    <xf numFmtId="0" fontId="36" fillId="8" borderId="59" xfId="0" applyFont="1" applyFill="1" applyBorder="1" applyAlignment="1">
      <alignment horizontal="center" vertical="center" wrapText="1"/>
    </xf>
    <xf numFmtId="0" fontId="36" fillId="9" borderId="59" xfId="0" applyFont="1" applyFill="1" applyBorder="1" applyAlignment="1">
      <alignment horizontal="center" vertical="center" wrapText="1"/>
    </xf>
    <xf numFmtId="1" fontId="36" fillId="10" borderId="59" xfId="0" applyNumberFormat="1" applyFont="1" applyFill="1" applyBorder="1" applyAlignment="1">
      <alignment horizontal="center" vertical="center" wrapText="1"/>
    </xf>
    <xf numFmtId="0" fontId="36" fillId="11" borderId="59" xfId="0" applyFont="1" applyFill="1" applyBorder="1" applyAlignment="1">
      <alignment horizontal="center" vertical="center" wrapText="1"/>
    </xf>
    <xf numFmtId="0" fontId="36" fillId="3" borderId="59" xfId="0" applyFont="1" applyFill="1" applyBorder="1" applyAlignment="1">
      <alignment horizontal="center" vertical="center" wrapText="1"/>
    </xf>
    <xf numFmtId="0" fontId="12" fillId="6" borderId="62" xfId="0" applyFont="1" applyFill="1" applyBorder="1" applyAlignment="1">
      <alignment horizontal="center" vertical="center"/>
    </xf>
    <xf numFmtId="0" fontId="0" fillId="0" borderId="11" xfId="0" applyBorder="1" applyAlignment="1">
      <alignment horizontal="left" vertical="center" wrapText="1"/>
    </xf>
    <xf numFmtId="0" fontId="12" fillId="6" borderId="53" xfId="0" applyFont="1" applyFill="1" applyBorder="1" applyAlignment="1">
      <alignment horizontal="center" vertical="center"/>
    </xf>
    <xf numFmtId="0" fontId="20" fillId="6" borderId="11" xfId="0" applyFont="1" applyFill="1" applyBorder="1" applyAlignment="1">
      <alignment horizontal="center" vertical="center"/>
    </xf>
    <xf numFmtId="0" fontId="0" fillId="6" borderId="11" xfId="0" applyFill="1" applyBorder="1" applyAlignment="1">
      <alignment horizontal="center" vertical="center" wrapText="1"/>
    </xf>
    <xf numFmtId="0" fontId="12" fillId="6" borderId="11" xfId="0" applyFont="1" applyFill="1" applyBorder="1" applyAlignment="1">
      <alignment horizontal="center" vertical="center"/>
    </xf>
    <xf numFmtId="0" fontId="0" fillId="0" borderId="15" xfId="0" applyBorder="1" applyAlignment="1">
      <alignment horizontal="center" vertical="center" wrapText="1"/>
    </xf>
    <xf numFmtId="0" fontId="12" fillId="0" borderId="11" xfId="0" applyFont="1" applyBorder="1" applyAlignment="1">
      <alignment vertical="center" wrapText="1"/>
    </xf>
    <xf numFmtId="0" fontId="12" fillId="0" borderId="11" xfId="0" applyFont="1" applyBorder="1" applyAlignment="1">
      <alignment horizontal="center" vertical="center" wrapText="1"/>
    </xf>
    <xf numFmtId="0" fontId="11" fillId="0" borderId="28" xfId="0" applyFont="1" applyBorder="1" applyAlignment="1">
      <alignment horizontal="center" vertical="center"/>
    </xf>
    <xf numFmtId="0" fontId="40" fillId="2" borderId="27" xfId="0" applyFont="1" applyFill="1" applyBorder="1" applyAlignment="1">
      <alignment horizontal="center" vertical="center"/>
    </xf>
    <xf numFmtId="0" fontId="3" fillId="0" borderId="28" xfId="0" applyFont="1" applyBorder="1" applyAlignment="1">
      <alignment horizontal="center"/>
    </xf>
    <xf numFmtId="0" fontId="42" fillId="2" borderId="27" xfId="0" applyFont="1" applyFill="1" applyBorder="1" applyAlignment="1">
      <alignment horizontal="center" vertical="center"/>
    </xf>
    <xf numFmtId="0" fontId="43" fillId="2" borderId="20" xfId="0" applyFont="1" applyFill="1" applyBorder="1" applyAlignment="1">
      <alignment horizontal="center" vertical="center" wrapText="1"/>
    </xf>
    <xf numFmtId="0" fontId="10" fillId="13" borderId="11"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10" fillId="12" borderId="11" xfId="0" applyFont="1" applyFill="1" applyBorder="1" applyAlignment="1">
      <alignment horizontal="center" vertical="center" wrapText="1"/>
    </xf>
    <xf numFmtId="0" fontId="9" fillId="4" borderId="53" xfId="0" applyFont="1" applyFill="1" applyBorder="1" applyAlignment="1">
      <alignment horizontal="center" vertical="center"/>
    </xf>
    <xf numFmtId="0" fontId="9" fillId="5" borderId="53" xfId="0" applyFont="1" applyFill="1" applyBorder="1" applyAlignment="1">
      <alignment horizontal="center" vertical="center"/>
    </xf>
    <xf numFmtId="0" fontId="9" fillId="7" borderId="11"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9" borderId="11" xfId="0" applyFont="1" applyFill="1" applyBorder="1" applyAlignment="1">
      <alignment horizontal="center" vertical="center" wrapText="1"/>
    </xf>
    <xf numFmtId="1" fontId="9" fillId="10" borderId="11" xfId="0" applyNumberFormat="1" applyFont="1" applyFill="1" applyBorder="1" applyAlignment="1">
      <alignment horizontal="center" vertical="center" wrapText="1"/>
    </xf>
    <xf numFmtId="0" fontId="9" fillId="11" borderId="11" xfId="0" applyFont="1" applyFill="1" applyBorder="1" applyAlignment="1">
      <alignment horizontal="center" vertical="center" wrapText="1"/>
    </xf>
    <xf numFmtId="0" fontId="11" fillId="0" borderId="11" xfId="0" applyFont="1" applyBorder="1" applyAlignment="1">
      <alignment horizontal="center" vertical="center" wrapText="1"/>
    </xf>
    <xf numFmtId="0" fontId="11" fillId="0" borderId="53" xfId="0" applyFont="1" applyBorder="1" applyAlignment="1">
      <alignment horizontal="left" vertical="center" wrapText="1"/>
    </xf>
    <xf numFmtId="0" fontId="10" fillId="0" borderId="0" xfId="0" applyFont="1" applyAlignment="1">
      <alignment horizontal="center" vertical="center"/>
    </xf>
    <xf numFmtId="0" fontId="9" fillId="4" borderId="20" xfId="0" applyFont="1" applyFill="1" applyBorder="1" applyAlignment="1">
      <alignment horizontal="center" vertical="center" wrapText="1"/>
    </xf>
    <xf numFmtId="0" fontId="44" fillId="24" borderId="59" xfId="0" applyFont="1" applyFill="1" applyBorder="1" applyAlignment="1">
      <alignment horizontal="center" vertical="center" wrapText="1"/>
    </xf>
    <xf numFmtId="0" fontId="11" fillId="12" borderId="59"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8" xfId="0" applyFont="1" applyBorder="1" applyAlignment="1">
      <alignment horizontal="center" vertical="center" wrapText="1"/>
    </xf>
    <xf numFmtId="168" fontId="5" fillId="0" borderId="0" xfId="0" applyNumberFormat="1" applyFont="1" applyAlignment="1">
      <alignment horizontal="center" vertical="center"/>
    </xf>
    <xf numFmtId="168" fontId="10" fillId="0" borderId="28" xfId="0" applyNumberFormat="1" applyFont="1" applyBorder="1" applyAlignment="1">
      <alignment horizontal="left" vertical="center"/>
    </xf>
  </cellXfs>
  <cellStyles count="1">
    <cellStyle name="Normal" xfId="0" builtinId="0"/>
  </cellStyles>
  <dxfs count="337">
    <dxf>
      <font>
        <color rgb="FFFFFFFF"/>
      </font>
      <fill>
        <patternFill patternType="none"/>
      </fill>
    </dxf>
    <dxf>
      <font>
        <color rgb="FF7030A0"/>
      </font>
      <fill>
        <patternFill patternType="solid">
          <fgColor rgb="FF7030A0"/>
          <bgColor rgb="FF7030A0"/>
        </patternFill>
      </fill>
    </dxf>
    <dxf>
      <font>
        <color rgb="FF0070C0"/>
      </font>
      <fill>
        <patternFill patternType="solid">
          <fgColor rgb="FF0070C0"/>
          <bgColor rgb="FF0070C0"/>
        </patternFill>
      </fill>
    </dxf>
    <dxf>
      <font>
        <color rgb="FFFF0000"/>
      </font>
      <fill>
        <patternFill patternType="solid">
          <fgColor rgb="FFFF0000"/>
          <bgColor rgb="FFFF0000"/>
        </patternFill>
      </fill>
    </dxf>
    <dxf>
      <font>
        <color theme="0"/>
      </font>
      <fill>
        <patternFill patternType="solid">
          <fgColor rgb="FFB15407"/>
          <bgColor rgb="FFB15407"/>
        </patternFill>
      </fill>
    </dxf>
    <dxf>
      <font>
        <color rgb="FFFFFFFF"/>
      </font>
      <fill>
        <patternFill patternType="none"/>
      </fill>
    </dxf>
    <dxf>
      <font>
        <color rgb="FFFFFFFF"/>
      </font>
      <fill>
        <patternFill patternType="solid">
          <fgColor rgb="FF974806"/>
          <bgColor rgb="FF974806"/>
        </patternFill>
      </fill>
    </dxf>
    <dxf>
      <font>
        <color rgb="FFFFFFFF"/>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FFFFFF"/>
      </font>
      <fill>
        <patternFill patternType="solid">
          <fgColor rgb="FFB15407"/>
          <bgColor rgb="FFB15407"/>
        </patternFill>
      </fill>
    </dxf>
    <dxf>
      <font>
        <color theme="0"/>
      </font>
      <fill>
        <patternFill patternType="none"/>
      </fill>
    </dxf>
    <dxf>
      <font>
        <color theme="0"/>
      </font>
      <fill>
        <patternFill patternType="none"/>
      </fill>
    </dxf>
    <dxf>
      <font>
        <color rgb="FFA5A5A5"/>
      </font>
      <fill>
        <patternFill patternType="solid">
          <fgColor rgb="FFA5A5A5"/>
          <bgColor rgb="FFA5A5A5"/>
        </patternFill>
      </fill>
    </dxf>
    <dxf>
      <font>
        <color rgb="FFA5A5A5"/>
      </font>
      <fill>
        <patternFill patternType="solid">
          <fgColor rgb="FFA5A5A5"/>
          <bgColor rgb="FFA5A5A5"/>
        </patternFill>
      </fill>
    </dxf>
    <dxf>
      <font>
        <color rgb="FFFFFFFF"/>
      </font>
      <fill>
        <patternFill patternType="solid">
          <fgColor rgb="FF974806"/>
          <bgColor rgb="FF974806"/>
        </patternFill>
      </fill>
    </dxf>
    <dxf>
      <font>
        <color rgb="FFFFFFFF"/>
      </font>
      <fill>
        <patternFill patternType="solid">
          <fgColor rgb="FF974806"/>
          <bgColor rgb="FF974806"/>
        </patternFill>
      </fill>
    </dxf>
    <dxf>
      <font>
        <color rgb="FFB15407"/>
      </font>
      <fill>
        <patternFill patternType="solid">
          <fgColor rgb="FFB15407"/>
          <bgColor rgb="FFB15407"/>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FFFFFF"/>
      </font>
      <fill>
        <patternFill patternType="solid">
          <fgColor rgb="FFB15407"/>
          <bgColor rgb="FFB15407"/>
        </patternFill>
      </fill>
    </dxf>
    <dxf>
      <font>
        <color rgb="FFFFFFFF"/>
      </font>
      <fill>
        <patternFill patternType="none"/>
      </fill>
    </dxf>
    <dxf>
      <font>
        <color rgb="FFFFFFFF"/>
      </font>
      <fill>
        <patternFill patternType="solid">
          <fgColor rgb="FF974806"/>
          <bgColor rgb="FF974806"/>
        </patternFill>
      </fill>
    </dxf>
    <dxf>
      <font>
        <color rgb="FFFFFFFF"/>
      </font>
      <fill>
        <patternFill patternType="solid">
          <fgColor rgb="FF974806"/>
          <bgColor rgb="FF974806"/>
        </patternFill>
      </fill>
    </dxf>
    <dxf>
      <font>
        <color rgb="FFB15407"/>
      </font>
      <fill>
        <patternFill patternType="solid">
          <fgColor rgb="FFB15407"/>
          <bgColor rgb="FFB15407"/>
        </patternFill>
      </fill>
    </dxf>
    <dxf>
      <font>
        <color rgb="FFFFFFFF"/>
      </font>
      <fill>
        <patternFill patternType="solid">
          <fgColor rgb="FFB15407"/>
          <bgColor rgb="FFB15407"/>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FFFFFF"/>
      </font>
      <fill>
        <patternFill patternType="none"/>
      </fill>
    </dxf>
    <dxf>
      <font>
        <color rgb="FFFFFFFF"/>
      </font>
      <fill>
        <patternFill patternType="none"/>
      </fill>
    </dxf>
    <dxf>
      <font>
        <color rgb="FFFFFFFF"/>
      </font>
      <fill>
        <patternFill patternType="solid">
          <fgColor rgb="FF974806"/>
          <bgColor rgb="FF974806"/>
        </patternFill>
      </fill>
    </dxf>
    <dxf>
      <font>
        <color rgb="FFFFFFFF"/>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FFFFFF"/>
      </font>
      <fill>
        <patternFill patternType="solid">
          <fgColor rgb="FFB15407"/>
          <bgColor rgb="FFB1540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 Id="rId22" Type="http://schemas.microsoft.com/office/2017/10/relationships/person" Target="persons/perso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A6A6A6"/>
            </a:solidFill>
            <a:ln cmpd="sng">
              <a:solidFill>
                <a:srgbClr val="000000"/>
              </a:solidFill>
            </a:ln>
          </c:spPr>
          <c:invertIfNegative val="1"/>
          <c:cat>
            <c:strRef>
              <c:f>'Painel de Gestão - 1'!$C$32:$C$42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- 1'!$F$32:$F$42</c:f>
              <c:numCache>
                <c:formatCode>General</c:formatCode>
                <c:ptCount val="11"/>
                <c:pt idx="0">
                  <c:v>0</c:v>
                </c:pt>
                <c:pt idx="1">
                  <c:v>0</c:v>
                </c:pt>
                <c:pt idx="2">
                  <c:v>2</c:v>
                </c:pt>
                <c:pt idx="3">
                  <c:v>3</c:v>
                </c:pt>
                <c:pt idx="4">
                  <c:v>1</c:v>
                </c:pt>
                <c:pt idx="5">
                  <c:v>0</c:v>
                </c:pt>
                <c:pt idx="6">
                  <c:v>0</c:v>
                </c:pt>
                <c:pt idx="7">
                  <c:v>0</c:v>
                </c:pt>
                <c:pt idx="8">
                  <c:v>2</c:v>
                </c:pt>
                <c:pt idx="9">
                  <c:v>0</c:v>
                </c:pt>
                <c:pt idx="10">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E24C-4014-82C1-78B630DD70B0}"/>
            </c:ext>
          </c:extLst>
        </c:ser>
        <c:ser>
          <c:idx val="1"/>
          <c:order val="1"/>
          <c:spPr>
            <a:solidFill>
              <a:srgbClr val="FF0000"/>
            </a:solidFill>
            <a:ln cmpd="sng">
              <a:solidFill>
                <a:srgbClr val="000000"/>
              </a:solidFill>
            </a:ln>
          </c:spPr>
          <c:invertIfNegative val="1"/>
          <c:cat>
            <c:strRef>
              <c:f>'Painel de Gestão - 1'!$C$32:$C$42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- 1'!$G$32:$G$42</c:f>
              <c:numCache>
                <c:formatCode>General</c:formatCode>
                <c:ptCount val="11"/>
                <c:pt idx="0">
                  <c:v>6</c:v>
                </c:pt>
                <c:pt idx="1">
                  <c:v>7</c:v>
                </c:pt>
                <c:pt idx="2">
                  <c:v>3</c:v>
                </c:pt>
                <c:pt idx="3">
                  <c:v>14</c:v>
                </c:pt>
                <c:pt idx="4">
                  <c:v>3</c:v>
                </c:pt>
                <c:pt idx="5">
                  <c:v>4</c:v>
                </c:pt>
                <c:pt idx="6">
                  <c:v>10</c:v>
                </c:pt>
                <c:pt idx="7">
                  <c:v>5</c:v>
                </c:pt>
                <c:pt idx="8">
                  <c:v>1</c:v>
                </c:pt>
                <c:pt idx="9">
                  <c:v>0</c:v>
                </c:pt>
                <c:pt idx="10">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E24C-4014-82C1-78B630DD70B0}"/>
            </c:ext>
          </c:extLst>
        </c:ser>
        <c:ser>
          <c:idx val="2"/>
          <c:order val="2"/>
          <c:spPr>
            <a:solidFill>
              <a:srgbClr val="FFC000"/>
            </a:solidFill>
            <a:ln cmpd="sng">
              <a:solidFill>
                <a:srgbClr val="000000"/>
              </a:solidFill>
            </a:ln>
          </c:spPr>
          <c:invertIfNegative val="1"/>
          <c:cat>
            <c:strRef>
              <c:f>'Painel de Gestão - 1'!$C$32:$C$42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- 1'!$H$32:$H$42</c:f>
              <c:numCache>
                <c:formatCode>General</c:formatCode>
                <c:ptCount val="11"/>
                <c:pt idx="0">
                  <c:v>7</c:v>
                </c:pt>
                <c:pt idx="1">
                  <c:v>3</c:v>
                </c:pt>
                <c:pt idx="2">
                  <c:v>5</c:v>
                </c:pt>
                <c:pt idx="3">
                  <c:v>4</c:v>
                </c:pt>
                <c:pt idx="4">
                  <c:v>3</c:v>
                </c:pt>
                <c:pt idx="5">
                  <c:v>1</c:v>
                </c:pt>
                <c:pt idx="6">
                  <c:v>0</c:v>
                </c:pt>
                <c:pt idx="7">
                  <c:v>4</c:v>
                </c:pt>
                <c:pt idx="8">
                  <c:v>2</c:v>
                </c:pt>
                <c:pt idx="9">
                  <c:v>3</c:v>
                </c:pt>
                <c:pt idx="10">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E24C-4014-82C1-78B630DD70B0}"/>
            </c:ext>
          </c:extLst>
        </c:ser>
        <c:ser>
          <c:idx val="3"/>
          <c:order val="3"/>
          <c:spPr>
            <a:solidFill>
              <a:srgbClr val="92D050"/>
            </a:solidFill>
            <a:ln cmpd="sng">
              <a:solidFill>
                <a:srgbClr val="000000"/>
              </a:solidFill>
            </a:ln>
          </c:spPr>
          <c:invertIfNegative val="1"/>
          <c:cat>
            <c:strRef>
              <c:f>'Painel de Gestão - 1'!$C$32:$C$42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- 1'!$I$32:$I$42</c:f>
              <c:numCache>
                <c:formatCode>General</c:formatCode>
                <c:ptCount val="11"/>
                <c:pt idx="0">
                  <c:v>3</c:v>
                </c:pt>
                <c:pt idx="1">
                  <c:v>5</c:v>
                </c:pt>
                <c:pt idx="2">
                  <c:v>0</c:v>
                </c:pt>
                <c:pt idx="3">
                  <c:v>3</c:v>
                </c:pt>
                <c:pt idx="4">
                  <c:v>0</c:v>
                </c:pt>
                <c:pt idx="5">
                  <c:v>1</c:v>
                </c:pt>
                <c:pt idx="6">
                  <c:v>0</c:v>
                </c:pt>
                <c:pt idx="7">
                  <c:v>0</c:v>
                </c:pt>
                <c:pt idx="8">
                  <c:v>2</c:v>
                </c:pt>
                <c:pt idx="9">
                  <c:v>0</c:v>
                </c:pt>
                <c:pt idx="10">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E24C-4014-82C1-78B630DD70B0}"/>
            </c:ext>
          </c:extLst>
        </c:ser>
        <c:ser>
          <c:idx val="4"/>
          <c:order val="4"/>
          <c:spPr>
            <a:solidFill>
              <a:srgbClr val="0070C0"/>
            </a:solidFill>
            <a:ln cmpd="sng">
              <a:solidFill>
                <a:srgbClr val="000000"/>
              </a:solidFill>
            </a:ln>
          </c:spPr>
          <c:invertIfNegative val="1"/>
          <c:cat>
            <c:strRef>
              <c:f>'Painel de Gestão - 1'!$C$32:$C$42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- 1'!$J$32:$J$42</c:f>
              <c:numCache>
                <c:formatCode>General</c:formatCode>
                <c:ptCount val="11"/>
                <c:pt idx="0">
                  <c:v>0</c:v>
                </c:pt>
                <c:pt idx="1">
                  <c:v>0</c:v>
                </c:pt>
                <c:pt idx="2">
                  <c:v>3</c:v>
                </c:pt>
                <c:pt idx="3">
                  <c:v>0</c:v>
                </c:pt>
                <c:pt idx="4">
                  <c:v>0</c:v>
                </c:pt>
                <c:pt idx="5">
                  <c:v>0</c:v>
                </c:pt>
                <c:pt idx="6">
                  <c:v>0</c:v>
                </c:pt>
                <c:pt idx="7">
                  <c:v>0</c:v>
                </c:pt>
                <c:pt idx="8">
                  <c:v>0</c:v>
                </c:pt>
                <c:pt idx="9">
                  <c:v>0</c:v>
                </c:pt>
                <c:pt idx="10">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E24C-4014-82C1-78B630DD70B0}"/>
            </c:ext>
          </c:extLst>
        </c:ser>
        <c:dLbls>
          <c:showLegendKey val="0"/>
          <c:showVal val="0"/>
          <c:showCatName val="0"/>
          <c:showSerName val="0"/>
          <c:showPercent val="0"/>
          <c:showBubbleSize val="0"/>
        </c:dLbls>
        <c:gapWidth val="150"/>
        <c:overlap val="100"/>
        <c:axId val="928249524"/>
        <c:axId val="176448795"/>
      </c:barChart>
      <c:catAx>
        <c:axId val="928249524"/>
        <c:scaling>
          <c:orientation val="maxMin"/>
        </c:scaling>
        <c:delete val="0"/>
        <c:axPos val="l"/>
        <c:title>
          <c:tx>
            <c:rich>
              <a:bodyPr/>
              <a:lstStyle/>
              <a:p>
                <a:pPr lvl="0">
                  <a:defRPr b="0">
                    <a:solidFill>
                      <a:srgbClr val="000000"/>
                    </a:solidFill>
                    <a:latin typeface="+mn-lt"/>
                  </a:defRPr>
                </a:pPr>
                <a:endParaRPr lang="pt-BR"/>
              </a:p>
            </c:rich>
          </c:tx>
          <c:overlay val="0"/>
        </c:title>
        <c:numFmt formatCode="General" sourceLinked="0"/>
        <c:majorTickMark val="cross"/>
        <c:minorTickMark val="cross"/>
        <c:tickLblPos val="nextTo"/>
        <c:txPr>
          <a:bodyPr/>
          <a:lstStyle/>
          <a:p>
            <a:pPr lvl="0">
              <a:defRPr sz="1100" b="1" i="0">
                <a:solidFill>
                  <a:srgbClr val="000000"/>
                </a:solidFill>
                <a:latin typeface="+mn-lt"/>
              </a:defRPr>
            </a:pPr>
            <a:endParaRPr lang="pt-BR"/>
          </a:p>
        </c:txPr>
        <c:crossAx val="176448795"/>
        <c:crosses val="autoZero"/>
        <c:auto val="1"/>
        <c:lblAlgn val="ctr"/>
        <c:lblOffset val="100"/>
        <c:noMultiLvlLbl val="1"/>
      </c:catAx>
      <c:valAx>
        <c:axId val="176448795"/>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cross"/>
        <c:minorTickMark val="cross"/>
        <c:tickLblPos val="nextTo"/>
        <c:spPr>
          <a:ln/>
        </c:spPr>
        <c:txPr>
          <a:bodyPr/>
          <a:lstStyle/>
          <a:p>
            <a:pPr lvl="0">
              <a:defRPr b="0" i="0">
                <a:solidFill>
                  <a:srgbClr val="000000"/>
                </a:solidFill>
                <a:latin typeface="+mn-lt"/>
              </a:defRPr>
            </a:pPr>
            <a:endParaRPr lang="pt-BR"/>
          </a:p>
        </c:txPr>
        <c:crossAx val="928249524"/>
        <c:crosses val="max"/>
        <c:crossBetween val="between"/>
      </c:valAx>
      <c:spPr>
        <a:solidFill>
          <a:srgbClr val="FFFFFF"/>
        </a:solidFill>
      </c:spPr>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612E-3"/>
          <c:y val="1.6489186112599717E-2"/>
        </c:manualLayout>
      </c:layout>
      <c:overlay val="0"/>
    </c:title>
    <c:autoTitleDeleted val="0"/>
    <c:plotArea>
      <c:layout>
        <c:manualLayout>
          <c:xMode val="edge"/>
          <c:yMode val="edge"/>
          <c:x val="8.1141294838144959E-2"/>
          <c:y val="0.21937888351980539"/>
          <c:w val="0.46168875765529332"/>
          <c:h val="0.68515846659657909"/>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ED63-4D42-8024-90888FC3CE69}"/>
              </c:ext>
            </c:extLst>
          </c:dPt>
          <c:dPt>
            <c:idx val="1"/>
            <c:bubble3D val="0"/>
            <c:spPr>
              <a:solidFill>
                <a:srgbClr val="FF0000"/>
              </a:solidFill>
            </c:spPr>
            <c:extLst>
              <c:ext xmlns:c16="http://schemas.microsoft.com/office/drawing/2014/chart" uri="{C3380CC4-5D6E-409C-BE32-E72D297353CC}">
                <c16:uniqueId val="{00000003-ED63-4D42-8024-90888FC3CE69}"/>
              </c:ext>
            </c:extLst>
          </c:dPt>
          <c:dPt>
            <c:idx val="2"/>
            <c:bubble3D val="0"/>
            <c:spPr>
              <a:solidFill>
                <a:srgbClr val="9BBB59"/>
              </a:solidFill>
            </c:spPr>
            <c:extLst>
              <c:ext xmlns:c16="http://schemas.microsoft.com/office/drawing/2014/chart" uri="{C3380CC4-5D6E-409C-BE32-E72D297353CC}">
                <c16:uniqueId val="{00000005-ED63-4D42-8024-90888FC3CE69}"/>
              </c:ext>
            </c:extLst>
          </c:dPt>
          <c:dPt>
            <c:idx val="3"/>
            <c:bubble3D val="0"/>
            <c:spPr>
              <a:solidFill>
                <a:srgbClr val="92D050"/>
              </a:solidFill>
            </c:spPr>
            <c:extLst>
              <c:ext xmlns:c16="http://schemas.microsoft.com/office/drawing/2014/chart" uri="{C3380CC4-5D6E-409C-BE32-E72D297353CC}">
                <c16:uniqueId val="{00000007-ED63-4D42-8024-90888FC3CE69}"/>
              </c:ext>
            </c:extLst>
          </c:dPt>
          <c:dPt>
            <c:idx val="4"/>
            <c:bubble3D val="0"/>
            <c:spPr>
              <a:solidFill>
                <a:srgbClr val="0070C0"/>
              </a:solidFill>
            </c:spPr>
            <c:extLst>
              <c:ext xmlns:c16="http://schemas.microsoft.com/office/drawing/2014/chart" uri="{C3380CC4-5D6E-409C-BE32-E72D297353CC}">
                <c16:uniqueId val="{00000009-ED63-4D42-8024-90888FC3CE69}"/>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ED63-4D42-8024-90888FC3CE69}"/>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612E-3"/>
          <c:y val="1.6489186112599717E-2"/>
        </c:manualLayout>
      </c:layout>
      <c:overlay val="0"/>
    </c:title>
    <c:autoTitleDeleted val="0"/>
    <c:plotArea>
      <c:layout>
        <c:manualLayout>
          <c:xMode val="edge"/>
          <c:yMode val="edge"/>
          <c:x val="9.5030183727034145E-2"/>
          <c:y val="0.21937888351980539"/>
          <c:w val="0.46168875765529332"/>
          <c:h val="0.68515846659657909"/>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3937-4DEF-A7BD-3DCEEF8C8187}"/>
              </c:ext>
            </c:extLst>
          </c:dPt>
          <c:dPt>
            <c:idx val="1"/>
            <c:bubble3D val="0"/>
            <c:spPr>
              <a:solidFill>
                <a:srgbClr val="FF0000"/>
              </a:solidFill>
            </c:spPr>
            <c:extLst>
              <c:ext xmlns:c16="http://schemas.microsoft.com/office/drawing/2014/chart" uri="{C3380CC4-5D6E-409C-BE32-E72D297353CC}">
                <c16:uniqueId val="{00000003-3937-4DEF-A7BD-3DCEEF8C8187}"/>
              </c:ext>
            </c:extLst>
          </c:dPt>
          <c:dPt>
            <c:idx val="2"/>
            <c:bubble3D val="0"/>
            <c:spPr>
              <a:solidFill>
                <a:srgbClr val="FFFF00"/>
              </a:solidFill>
            </c:spPr>
            <c:extLst>
              <c:ext xmlns:c16="http://schemas.microsoft.com/office/drawing/2014/chart" uri="{C3380CC4-5D6E-409C-BE32-E72D297353CC}">
                <c16:uniqueId val="{00000005-3937-4DEF-A7BD-3DCEEF8C8187}"/>
              </c:ext>
            </c:extLst>
          </c:dPt>
          <c:dPt>
            <c:idx val="3"/>
            <c:bubble3D val="0"/>
            <c:spPr>
              <a:solidFill>
                <a:srgbClr val="92D050"/>
              </a:solidFill>
            </c:spPr>
            <c:extLst>
              <c:ext xmlns:c16="http://schemas.microsoft.com/office/drawing/2014/chart" uri="{C3380CC4-5D6E-409C-BE32-E72D297353CC}">
                <c16:uniqueId val="{00000007-3937-4DEF-A7BD-3DCEEF8C8187}"/>
              </c:ext>
            </c:extLst>
          </c:dPt>
          <c:dPt>
            <c:idx val="4"/>
            <c:bubble3D val="0"/>
            <c:spPr>
              <a:solidFill>
                <a:srgbClr val="0070C0"/>
              </a:solidFill>
            </c:spPr>
            <c:extLst>
              <c:ext xmlns:c16="http://schemas.microsoft.com/office/drawing/2014/chart" uri="{C3380CC4-5D6E-409C-BE32-E72D297353CC}">
                <c16:uniqueId val="{00000009-3937-4DEF-A7BD-3DCEEF8C8187}"/>
              </c:ext>
            </c:extLst>
          </c:dPt>
          <c:dPt>
            <c:idx val="5"/>
            <c:bubble3D val="0"/>
            <c:spPr>
              <a:solidFill>
                <a:srgbClr val="FF99CC"/>
              </a:solidFill>
            </c:spPr>
            <c:extLst>
              <c:ext xmlns:c16="http://schemas.microsoft.com/office/drawing/2014/chart" uri="{C3380CC4-5D6E-409C-BE32-E72D297353CC}">
                <c16:uniqueId val="{0000000B-3937-4DEF-A7BD-3DCEEF8C8187}"/>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C-3937-4DEF-A7BD-3DCEEF8C8187}"/>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79"/>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- 4'!$C$32:$C$42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- 4'!$E$32:$E$42</c:f>
              <c:numCache>
                <c:formatCode>General</c:formatCode>
                <c:ptCount val="11"/>
                <c:pt idx="0">
                  <c:v>12</c:v>
                </c:pt>
                <c:pt idx="1">
                  <c:v>9</c:v>
                </c:pt>
                <c:pt idx="2">
                  <c:v>14</c:v>
                </c:pt>
                <c:pt idx="3">
                  <c:v>15</c:v>
                </c:pt>
                <c:pt idx="4">
                  <c:v>7</c:v>
                </c:pt>
                <c:pt idx="5">
                  <c:v>2</c:v>
                </c:pt>
                <c:pt idx="6">
                  <c:v>7</c:v>
                </c:pt>
                <c:pt idx="7">
                  <c:v>4</c:v>
                </c:pt>
                <c:pt idx="8">
                  <c:v>4</c:v>
                </c:pt>
                <c:pt idx="9">
                  <c:v>1</c:v>
                </c:pt>
                <c:pt idx="10">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E8FF-4F69-A73E-86C1CF144C71}"/>
            </c:ext>
          </c:extLst>
        </c:ser>
        <c:ser>
          <c:idx val="1"/>
          <c:order val="1"/>
          <c:spPr>
            <a:solidFill>
              <a:srgbClr val="C0504D"/>
            </a:solidFill>
            <a:ln cmpd="sng">
              <a:solidFill>
                <a:srgbClr val="000000"/>
              </a:solidFill>
            </a:ln>
          </c:spPr>
          <c:invertIfNegative val="1"/>
          <c:cat>
            <c:strRef>
              <c:f>'Painel de Gestão - 4'!$C$32:$C$42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- 4'!$F$32:$F$42</c:f>
              <c:numCache>
                <c:formatCode>General</c:formatCode>
                <c:ptCount val="11"/>
                <c:pt idx="0">
                  <c:v>0</c:v>
                </c:pt>
                <c:pt idx="1">
                  <c:v>0</c:v>
                </c:pt>
                <c:pt idx="2">
                  <c:v>0</c:v>
                </c:pt>
                <c:pt idx="3">
                  <c:v>0</c:v>
                </c:pt>
                <c:pt idx="4">
                  <c:v>0</c:v>
                </c:pt>
                <c:pt idx="5">
                  <c:v>0</c:v>
                </c:pt>
                <c:pt idx="6">
                  <c:v>0</c:v>
                </c:pt>
                <c:pt idx="7">
                  <c:v>0</c:v>
                </c:pt>
                <c:pt idx="8">
                  <c:v>0</c:v>
                </c:pt>
                <c:pt idx="9">
                  <c:v>0</c:v>
                </c:pt>
                <c:pt idx="10">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E8FF-4F69-A73E-86C1CF144C71}"/>
            </c:ext>
          </c:extLst>
        </c:ser>
        <c:ser>
          <c:idx val="2"/>
          <c:order val="2"/>
          <c:spPr>
            <a:solidFill>
              <a:srgbClr val="FF0000"/>
            </a:solidFill>
            <a:ln cmpd="sng">
              <a:solidFill>
                <a:srgbClr val="000000"/>
              </a:solidFill>
            </a:ln>
          </c:spPr>
          <c:invertIfNegative val="1"/>
          <c:cat>
            <c:strRef>
              <c:f>'Painel de Gestão - 4'!$C$32:$C$42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- 4'!$G$32:$G$42</c:f>
              <c:numCache>
                <c:formatCode>General</c:formatCode>
                <c:ptCount val="11"/>
                <c:pt idx="0">
                  <c:v>0</c:v>
                </c:pt>
                <c:pt idx="1">
                  <c:v>0</c:v>
                </c:pt>
                <c:pt idx="2">
                  <c:v>0</c:v>
                </c:pt>
                <c:pt idx="3">
                  <c:v>0</c:v>
                </c:pt>
                <c:pt idx="4">
                  <c:v>0</c:v>
                </c:pt>
                <c:pt idx="5">
                  <c:v>0</c:v>
                </c:pt>
                <c:pt idx="6">
                  <c:v>0</c:v>
                </c:pt>
                <c:pt idx="7">
                  <c:v>0</c:v>
                </c:pt>
                <c:pt idx="8">
                  <c:v>0</c:v>
                </c:pt>
                <c:pt idx="9">
                  <c:v>0</c:v>
                </c:pt>
                <c:pt idx="10">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E8FF-4F69-A73E-86C1CF144C71}"/>
            </c:ext>
          </c:extLst>
        </c:ser>
        <c:ser>
          <c:idx val="3"/>
          <c:order val="3"/>
          <c:spPr>
            <a:solidFill>
              <a:srgbClr val="FFC000"/>
            </a:solidFill>
            <a:ln cmpd="sng">
              <a:solidFill>
                <a:srgbClr val="000000"/>
              </a:solidFill>
            </a:ln>
          </c:spPr>
          <c:invertIfNegative val="1"/>
          <c:cat>
            <c:strRef>
              <c:f>'Painel de Gestão - 4'!$C$32:$C$42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- 4'!$H$32:$H$42</c:f>
              <c:numCache>
                <c:formatCode>General</c:formatCode>
                <c:ptCount val="11"/>
                <c:pt idx="0">
                  <c:v>0</c:v>
                </c:pt>
                <c:pt idx="1">
                  <c:v>0</c:v>
                </c:pt>
                <c:pt idx="2">
                  <c:v>0</c:v>
                </c:pt>
                <c:pt idx="3">
                  <c:v>0</c:v>
                </c:pt>
                <c:pt idx="4">
                  <c:v>0</c:v>
                </c:pt>
                <c:pt idx="5">
                  <c:v>0</c:v>
                </c:pt>
                <c:pt idx="6">
                  <c:v>0</c:v>
                </c:pt>
                <c:pt idx="7">
                  <c:v>0</c:v>
                </c:pt>
                <c:pt idx="8">
                  <c:v>0</c:v>
                </c:pt>
                <c:pt idx="9">
                  <c:v>0</c:v>
                </c:pt>
                <c:pt idx="10">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E8FF-4F69-A73E-86C1CF144C71}"/>
            </c:ext>
          </c:extLst>
        </c:ser>
        <c:ser>
          <c:idx val="4"/>
          <c:order val="4"/>
          <c:spPr>
            <a:solidFill>
              <a:srgbClr val="92D050"/>
            </a:solidFill>
            <a:ln cmpd="sng">
              <a:solidFill>
                <a:srgbClr val="000000"/>
              </a:solidFill>
            </a:ln>
          </c:spPr>
          <c:invertIfNegative val="1"/>
          <c:cat>
            <c:strRef>
              <c:f>'Painel de Gestão - 4'!$C$32:$C$42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- 4'!$I$32:$I$42</c:f>
              <c:numCache>
                <c:formatCode>General</c:formatCode>
                <c:ptCount val="11"/>
                <c:pt idx="0">
                  <c:v>0</c:v>
                </c:pt>
                <c:pt idx="1">
                  <c:v>0</c:v>
                </c:pt>
                <c:pt idx="2">
                  <c:v>0</c:v>
                </c:pt>
                <c:pt idx="3">
                  <c:v>0</c:v>
                </c:pt>
                <c:pt idx="4">
                  <c:v>0</c:v>
                </c:pt>
                <c:pt idx="5">
                  <c:v>0</c:v>
                </c:pt>
                <c:pt idx="6">
                  <c:v>0</c:v>
                </c:pt>
                <c:pt idx="7">
                  <c:v>0</c:v>
                </c:pt>
                <c:pt idx="8">
                  <c:v>0</c:v>
                </c:pt>
                <c:pt idx="9">
                  <c:v>0</c:v>
                </c:pt>
                <c:pt idx="10">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E8FF-4F69-A73E-86C1CF144C71}"/>
            </c:ext>
          </c:extLst>
        </c:ser>
        <c:ser>
          <c:idx val="5"/>
          <c:order val="5"/>
          <c:spPr>
            <a:solidFill>
              <a:srgbClr val="0070C0"/>
            </a:solidFill>
            <a:ln cmpd="sng">
              <a:solidFill>
                <a:srgbClr val="000000"/>
              </a:solidFill>
            </a:ln>
          </c:spPr>
          <c:invertIfNegative val="1"/>
          <c:cat>
            <c:strRef>
              <c:f>'Painel de Gestão - 4'!$C$32:$C$42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- 4'!$J$32:$J$42</c:f>
              <c:numCache>
                <c:formatCode>General</c:formatCode>
                <c:ptCount val="11"/>
                <c:pt idx="0">
                  <c:v>0</c:v>
                </c:pt>
                <c:pt idx="1">
                  <c:v>0</c:v>
                </c:pt>
                <c:pt idx="2">
                  <c:v>0</c:v>
                </c:pt>
                <c:pt idx="3">
                  <c:v>0</c:v>
                </c:pt>
                <c:pt idx="4">
                  <c:v>0</c:v>
                </c:pt>
                <c:pt idx="5">
                  <c:v>0</c:v>
                </c:pt>
                <c:pt idx="6">
                  <c:v>0</c:v>
                </c:pt>
                <c:pt idx="7">
                  <c:v>0</c:v>
                </c:pt>
                <c:pt idx="8">
                  <c:v>0</c:v>
                </c:pt>
                <c:pt idx="9">
                  <c:v>0</c:v>
                </c:pt>
                <c:pt idx="10">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E8FF-4F69-A73E-86C1CF144C71}"/>
            </c:ext>
          </c:extLst>
        </c:ser>
        <c:dLbls>
          <c:showLegendKey val="0"/>
          <c:showVal val="0"/>
          <c:showCatName val="0"/>
          <c:showSerName val="0"/>
          <c:showPercent val="0"/>
          <c:showBubbleSize val="0"/>
        </c:dLbls>
        <c:gapWidth val="150"/>
        <c:overlap val="100"/>
        <c:axId val="1446782851"/>
        <c:axId val="437859143"/>
      </c:barChart>
      <c:catAx>
        <c:axId val="1446782851"/>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none"/>
        <c:minorTickMark val="none"/>
        <c:tickLblPos val="nextTo"/>
        <c:txPr>
          <a:bodyPr/>
          <a:lstStyle/>
          <a:p>
            <a:pPr lvl="0">
              <a:defRPr sz="1100" b="1" i="0">
                <a:solidFill>
                  <a:srgbClr val="000000"/>
                </a:solidFill>
                <a:latin typeface="+mn-lt"/>
              </a:defRPr>
            </a:pPr>
            <a:endParaRPr lang="pt-BR"/>
          </a:p>
        </c:txPr>
        <c:crossAx val="437859143"/>
        <c:crosses val="autoZero"/>
        <c:auto val="1"/>
        <c:lblAlgn val="ctr"/>
        <c:lblOffset val="100"/>
        <c:noMultiLvlLbl val="1"/>
      </c:catAx>
      <c:valAx>
        <c:axId val="437859143"/>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pt-BR"/>
          </a:p>
        </c:txPr>
        <c:crossAx val="1446782851"/>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FF0000"/>
            </a:solidFill>
            <a:ln cmpd="sng">
              <a:solidFill>
                <a:srgbClr val="000000"/>
              </a:solidFill>
            </a:ln>
          </c:spPr>
          <c:invertIfNegative val="1"/>
          <c:cat>
            <c:strRef>
              <c:f>'Painel de Gestão Final'!$C$25:$C$35</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Final'!$E$25:$E$35</c:f>
              <c:numCache>
                <c:formatCode>General</c:formatCode>
                <c:ptCount val="11"/>
                <c:pt idx="0">
                  <c:v>1</c:v>
                </c:pt>
                <c:pt idx="1">
                  <c:v>0</c:v>
                </c:pt>
                <c:pt idx="2">
                  <c:v>2</c:v>
                </c:pt>
                <c:pt idx="3">
                  <c:v>5</c:v>
                </c:pt>
                <c:pt idx="4">
                  <c:v>1</c:v>
                </c:pt>
                <c:pt idx="5">
                  <c:v>0</c:v>
                </c:pt>
                <c:pt idx="6">
                  <c:v>2</c:v>
                </c:pt>
                <c:pt idx="7">
                  <c:v>0</c:v>
                </c:pt>
                <c:pt idx="8">
                  <c:v>0</c:v>
                </c:pt>
                <c:pt idx="9">
                  <c:v>0</c:v>
                </c:pt>
                <c:pt idx="10">
                  <c:v>4</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D7E6-409D-A4D4-97D23AB9C5FD}"/>
            </c:ext>
          </c:extLst>
        </c:ser>
        <c:ser>
          <c:idx val="1"/>
          <c:order val="1"/>
          <c:spPr>
            <a:solidFill>
              <a:srgbClr val="7030A0"/>
            </a:solidFill>
            <a:ln cmpd="sng">
              <a:solidFill>
                <a:srgbClr val="000000"/>
              </a:solidFill>
            </a:ln>
          </c:spPr>
          <c:invertIfNegative val="1"/>
          <c:cat>
            <c:strRef>
              <c:f>'Painel de Gestão Final'!$C$25:$C$35</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Final'!$F$25:$F$35</c:f>
              <c:numCache>
                <c:formatCode>General</c:formatCode>
                <c:ptCount val="11"/>
                <c:pt idx="0">
                  <c:v>5</c:v>
                </c:pt>
                <c:pt idx="1">
                  <c:v>4</c:v>
                </c:pt>
                <c:pt idx="2">
                  <c:v>8</c:v>
                </c:pt>
                <c:pt idx="3">
                  <c:v>7</c:v>
                </c:pt>
                <c:pt idx="4">
                  <c:v>1</c:v>
                </c:pt>
                <c:pt idx="5">
                  <c:v>0</c:v>
                </c:pt>
                <c:pt idx="6">
                  <c:v>1</c:v>
                </c:pt>
                <c:pt idx="7">
                  <c:v>0</c:v>
                </c:pt>
                <c:pt idx="8">
                  <c:v>0</c:v>
                </c:pt>
                <c:pt idx="9">
                  <c:v>2</c:v>
                </c:pt>
                <c:pt idx="10">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D7E6-409D-A4D4-97D23AB9C5FD}"/>
            </c:ext>
          </c:extLst>
        </c:ser>
        <c:ser>
          <c:idx val="2"/>
          <c:order val="2"/>
          <c:spPr>
            <a:solidFill>
              <a:srgbClr val="0070C0"/>
            </a:solidFill>
            <a:ln cmpd="sng">
              <a:solidFill>
                <a:srgbClr val="000000"/>
              </a:solidFill>
            </a:ln>
          </c:spPr>
          <c:invertIfNegative val="1"/>
          <c:cat>
            <c:strRef>
              <c:f>'Painel de Gestão Final'!$C$25:$C$35</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Final'!$G$25:$G$35</c:f>
              <c:numCache>
                <c:formatCode>General</c:formatCode>
                <c:ptCount val="11"/>
                <c:pt idx="0">
                  <c:v>3</c:v>
                </c:pt>
                <c:pt idx="1">
                  <c:v>3</c:v>
                </c:pt>
                <c:pt idx="2">
                  <c:v>8</c:v>
                </c:pt>
                <c:pt idx="3">
                  <c:v>2</c:v>
                </c:pt>
                <c:pt idx="4">
                  <c:v>3</c:v>
                </c:pt>
                <c:pt idx="5">
                  <c:v>0</c:v>
                </c:pt>
                <c:pt idx="6">
                  <c:v>0</c:v>
                </c:pt>
                <c:pt idx="7">
                  <c:v>0</c:v>
                </c:pt>
                <c:pt idx="8">
                  <c:v>0</c:v>
                </c:pt>
                <c:pt idx="9">
                  <c:v>0</c:v>
                </c:pt>
                <c:pt idx="10">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D7E6-409D-A4D4-97D23AB9C5FD}"/>
            </c:ext>
          </c:extLst>
        </c:ser>
        <c:dLbls>
          <c:showLegendKey val="0"/>
          <c:showVal val="0"/>
          <c:showCatName val="0"/>
          <c:showSerName val="0"/>
          <c:showPercent val="0"/>
          <c:showBubbleSize val="0"/>
        </c:dLbls>
        <c:gapWidth val="150"/>
        <c:overlap val="100"/>
        <c:axId val="552091049"/>
        <c:axId val="542532125"/>
      </c:barChart>
      <c:catAx>
        <c:axId val="552091049"/>
        <c:scaling>
          <c:orientation val="maxMin"/>
        </c:scaling>
        <c:delete val="0"/>
        <c:axPos val="l"/>
        <c:title>
          <c:tx>
            <c:rich>
              <a:bodyPr/>
              <a:lstStyle/>
              <a:p>
                <a:pPr lvl="0">
                  <a:defRPr b="0">
                    <a:solidFill>
                      <a:srgbClr val="000000"/>
                    </a:solidFill>
                    <a:latin typeface="+mn-lt"/>
                  </a:defRPr>
                </a:pPr>
                <a:endParaRPr lang="pt-BR"/>
              </a:p>
            </c:rich>
          </c:tx>
          <c:overlay val="0"/>
        </c:title>
        <c:numFmt formatCode="General" sourceLinked="0"/>
        <c:majorTickMark val="cross"/>
        <c:minorTickMark val="cross"/>
        <c:tickLblPos val="nextTo"/>
        <c:txPr>
          <a:bodyPr/>
          <a:lstStyle/>
          <a:p>
            <a:pPr lvl="0">
              <a:defRPr b="0" i="0">
                <a:solidFill>
                  <a:srgbClr val="000000"/>
                </a:solidFill>
                <a:latin typeface="+mn-lt"/>
              </a:defRPr>
            </a:pPr>
            <a:endParaRPr lang="pt-BR"/>
          </a:p>
        </c:txPr>
        <c:crossAx val="542532125"/>
        <c:crosses val="autoZero"/>
        <c:auto val="1"/>
        <c:lblAlgn val="ctr"/>
        <c:lblOffset val="100"/>
        <c:noMultiLvlLbl val="1"/>
      </c:catAx>
      <c:valAx>
        <c:axId val="542532125"/>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cross"/>
        <c:minorTickMark val="cross"/>
        <c:tickLblPos val="nextTo"/>
        <c:spPr>
          <a:ln/>
        </c:spPr>
        <c:txPr>
          <a:bodyPr/>
          <a:lstStyle/>
          <a:p>
            <a:pPr lvl="0">
              <a:defRPr b="0" i="0">
                <a:solidFill>
                  <a:srgbClr val="000000"/>
                </a:solidFill>
                <a:latin typeface="+mn-lt"/>
              </a:defRPr>
            </a:pPr>
            <a:endParaRPr lang="pt-BR"/>
          </a:p>
        </c:txPr>
        <c:crossAx val="552091049"/>
        <c:crosses val="max"/>
        <c:crossBetween val="between"/>
      </c:valAx>
      <c:spPr>
        <a:solidFill>
          <a:srgbClr val="FFFFFF"/>
        </a:solidFill>
      </c:spPr>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837E-3"/>
          <c:y val="1.6489186112599717E-2"/>
        </c:manualLayout>
      </c:layout>
      <c:overlay val="0"/>
    </c:title>
    <c:autoTitleDeleted val="0"/>
    <c:plotArea>
      <c:layout>
        <c:manualLayout>
          <c:xMode val="edge"/>
          <c:yMode val="edge"/>
          <c:x val="8.1141294838144959E-2"/>
          <c:y val="0.21937888351980561"/>
          <c:w val="0.46168875765529332"/>
          <c:h val="0.68515846659658075"/>
        </c:manualLayout>
      </c:layout>
      <c:doughnutChart>
        <c:varyColors val="1"/>
        <c:ser>
          <c:idx val="0"/>
          <c:order val="0"/>
          <c:dPt>
            <c:idx val="0"/>
            <c:bubble3D val="0"/>
            <c:spPr>
              <a:solidFill>
                <a:srgbClr val="FF0000"/>
              </a:solidFill>
            </c:spPr>
            <c:extLst>
              <c:ext xmlns:c16="http://schemas.microsoft.com/office/drawing/2014/chart" uri="{C3380CC4-5D6E-409C-BE32-E72D297353CC}">
                <c16:uniqueId val="{00000001-9AE8-4456-9C03-2227B7E6EEB0}"/>
              </c:ext>
            </c:extLst>
          </c:dPt>
          <c:dPt>
            <c:idx val="1"/>
            <c:bubble3D val="0"/>
            <c:spPr>
              <a:solidFill>
                <a:srgbClr val="7030A0"/>
              </a:solidFill>
            </c:spPr>
            <c:extLst>
              <c:ext xmlns:c16="http://schemas.microsoft.com/office/drawing/2014/chart" uri="{C3380CC4-5D6E-409C-BE32-E72D297353CC}">
                <c16:uniqueId val="{00000003-9AE8-4456-9C03-2227B7E6EEB0}"/>
              </c:ext>
            </c:extLst>
          </c:dPt>
          <c:dPt>
            <c:idx val="2"/>
            <c:bubble3D val="0"/>
            <c:spPr>
              <a:solidFill>
                <a:srgbClr val="0070C0"/>
              </a:solidFill>
            </c:spPr>
            <c:extLst>
              <c:ext xmlns:c16="http://schemas.microsoft.com/office/drawing/2014/chart" uri="{C3380CC4-5D6E-409C-BE32-E72D297353CC}">
                <c16:uniqueId val="{00000005-9AE8-4456-9C03-2227B7E6EEB0}"/>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0.24193548387096775</c:v>
                </c:pt>
                <c:pt idx="1">
                  <c:v>0.45161290322580644</c:v>
                </c:pt>
                <c:pt idx="2">
                  <c:v>0.30645161290322581</c:v>
                </c:pt>
              </c:numCache>
            </c:numRef>
          </c:val>
          <c:extLst>
            <c:ext xmlns:c16="http://schemas.microsoft.com/office/drawing/2014/chart" uri="{C3380CC4-5D6E-409C-BE32-E72D297353CC}">
              <c16:uniqueId val="{00000006-9AE8-4456-9C03-2227B7E6EEB0}"/>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9587952117740579"/>
        </c:manualLayout>
      </c:layout>
      <c:overlay val="0"/>
      <c:txPr>
        <a:bodyPr/>
        <a:lstStyle/>
        <a:p>
          <a:pPr lvl="0">
            <a:defRPr sz="12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612E-3"/>
          <c:y val="1.6489186112599717E-2"/>
        </c:manualLayout>
      </c:layout>
      <c:overlay val="0"/>
    </c:title>
    <c:autoTitleDeleted val="0"/>
    <c:plotArea>
      <c:layout>
        <c:manualLayout>
          <c:xMode val="edge"/>
          <c:yMode val="edge"/>
          <c:x val="8.1141294838144959E-2"/>
          <c:y val="0.21937888351980539"/>
          <c:w val="0.46168875765529332"/>
          <c:h val="0.68515846659657909"/>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A4BA-456E-88F5-EF21ED002847}"/>
              </c:ext>
            </c:extLst>
          </c:dPt>
          <c:dPt>
            <c:idx val="1"/>
            <c:bubble3D val="0"/>
            <c:spPr>
              <a:solidFill>
                <a:srgbClr val="FF0000"/>
              </a:solidFill>
            </c:spPr>
            <c:extLst>
              <c:ext xmlns:c16="http://schemas.microsoft.com/office/drawing/2014/chart" uri="{C3380CC4-5D6E-409C-BE32-E72D297353CC}">
                <c16:uniqueId val="{00000003-A4BA-456E-88F5-EF21ED002847}"/>
              </c:ext>
            </c:extLst>
          </c:dPt>
          <c:dPt>
            <c:idx val="2"/>
            <c:bubble3D val="0"/>
            <c:spPr>
              <a:solidFill>
                <a:srgbClr val="9BBB59"/>
              </a:solidFill>
            </c:spPr>
            <c:extLst>
              <c:ext xmlns:c16="http://schemas.microsoft.com/office/drawing/2014/chart" uri="{C3380CC4-5D6E-409C-BE32-E72D297353CC}">
                <c16:uniqueId val="{00000005-A4BA-456E-88F5-EF21ED002847}"/>
              </c:ext>
            </c:extLst>
          </c:dPt>
          <c:dPt>
            <c:idx val="3"/>
            <c:bubble3D val="0"/>
            <c:spPr>
              <a:solidFill>
                <a:srgbClr val="92D050"/>
              </a:solidFill>
            </c:spPr>
            <c:extLst>
              <c:ext xmlns:c16="http://schemas.microsoft.com/office/drawing/2014/chart" uri="{C3380CC4-5D6E-409C-BE32-E72D297353CC}">
                <c16:uniqueId val="{00000007-A4BA-456E-88F5-EF21ED002847}"/>
              </c:ext>
            </c:extLst>
          </c:dPt>
          <c:dPt>
            <c:idx val="4"/>
            <c:bubble3D val="0"/>
            <c:spPr>
              <a:solidFill>
                <a:srgbClr val="0070C0"/>
              </a:solidFill>
            </c:spPr>
            <c:extLst>
              <c:ext xmlns:c16="http://schemas.microsoft.com/office/drawing/2014/chart" uri="{C3380CC4-5D6E-409C-BE32-E72D297353CC}">
                <c16:uniqueId val="{00000009-A4BA-456E-88F5-EF21ED002847}"/>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8.1081081081081086E-2</c:v>
                </c:pt>
                <c:pt idx="1">
                  <c:v>0.48648648648648651</c:v>
                </c:pt>
                <c:pt idx="2">
                  <c:v>0.27927927927927926</c:v>
                </c:pt>
                <c:pt idx="3">
                  <c:v>0.12612612612612611</c:v>
                </c:pt>
                <c:pt idx="4">
                  <c:v>2.7027027027027029E-2</c:v>
                </c:pt>
              </c:numCache>
            </c:numRef>
          </c:val>
          <c:extLst>
            <c:ext xmlns:c16="http://schemas.microsoft.com/office/drawing/2014/chart" uri="{C3380CC4-5D6E-409C-BE32-E72D297353CC}">
              <c16:uniqueId val="{0000000A-A4BA-456E-88F5-EF21ED002847}"/>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612E-3"/>
          <c:y val="1.6489186112599717E-2"/>
        </c:manualLayout>
      </c:layout>
      <c:overlay val="0"/>
    </c:title>
    <c:autoTitleDeleted val="0"/>
    <c:plotArea>
      <c:layout>
        <c:manualLayout>
          <c:xMode val="edge"/>
          <c:yMode val="edge"/>
          <c:x val="9.5030183727034145E-2"/>
          <c:y val="0.21937888351980539"/>
          <c:w val="0.46168875765529332"/>
          <c:h val="0.68515846659657909"/>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3099-4A0A-AD13-F1A314269360}"/>
              </c:ext>
            </c:extLst>
          </c:dPt>
          <c:dPt>
            <c:idx val="1"/>
            <c:bubble3D val="0"/>
            <c:spPr>
              <a:solidFill>
                <a:srgbClr val="FF0000"/>
              </a:solidFill>
            </c:spPr>
            <c:extLst>
              <c:ext xmlns:c16="http://schemas.microsoft.com/office/drawing/2014/chart" uri="{C3380CC4-5D6E-409C-BE32-E72D297353CC}">
                <c16:uniqueId val="{00000003-3099-4A0A-AD13-F1A314269360}"/>
              </c:ext>
            </c:extLst>
          </c:dPt>
          <c:dPt>
            <c:idx val="2"/>
            <c:bubble3D val="0"/>
            <c:spPr>
              <a:solidFill>
                <a:srgbClr val="FFFF00"/>
              </a:solidFill>
            </c:spPr>
            <c:extLst>
              <c:ext xmlns:c16="http://schemas.microsoft.com/office/drawing/2014/chart" uri="{C3380CC4-5D6E-409C-BE32-E72D297353CC}">
                <c16:uniqueId val="{00000005-3099-4A0A-AD13-F1A314269360}"/>
              </c:ext>
            </c:extLst>
          </c:dPt>
          <c:dPt>
            <c:idx val="3"/>
            <c:bubble3D val="0"/>
            <c:spPr>
              <a:solidFill>
                <a:srgbClr val="92D050"/>
              </a:solidFill>
            </c:spPr>
            <c:extLst>
              <c:ext xmlns:c16="http://schemas.microsoft.com/office/drawing/2014/chart" uri="{C3380CC4-5D6E-409C-BE32-E72D297353CC}">
                <c16:uniqueId val="{00000007-3099-4A0A-AD13-F1A314269360}"/>
              </c:ext>
            </c:extLst>
          </c:dPt>
          <c:dPt>
            <c:idx val="4"/>
            <c:bubble3D val="0"/>
            <c:spPr>
              <a:solidFill>
                <a:srgbClr val="0070C0"/>
              </a:solidFill>
            </c:spPr>
            <c:extLst>
              <c:ext xmlns:c16="http://schemas.microsoft.com/office/drawing/2014/chart" uri="{C3380CC4-5D6E-409C-BE32-E72D297353CC}">
                <c16:uniqueId val="{00000009-3099-4A0A-AD13-F1A314269360}"/>
              </c:ext>
            </c:extLst>
          </c:dPt>
          <c:dPt>
            <c:idx val="5"/>
            <c:bubble3D val="0"/>
            <c:spPr>
              <a:solidFill>
                <a:srgbClr val="FF99CC"/>
              </a:solidFill>
            </c:spPr>
            <c:extLst>
              <c:ext xmlns:c16="http://schemas.microsoft.com/office/drawing/2014/chart" uri="{C3380CC4-5D6E-409C-BE32-E72D297353CC}">
                <c16:uniqueId val="{0000000B-3099-4A0A-AD13-F1A314269360}"/>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8.7378640776699032E-2</c:v>
                </c:pt>
                <c:pt idx="1">
                  <c:v>0.4563106796116505</c:v>
                </c:pt>
                <c:pt idx="2">
                  <c:v>0.29126213592233008</c:v>
                </c:pt>
                <c:pt idx="3">
                  <c:v>0.13592233009708737</c:v>
                </c:pt>
                <c:pt idx="4">
                  <c:v>2.9126213592233011E-2</c:v>
                </c:pt>
                <c:pt idx="5">
                  <c:v>0</c:v>
                </c:pt>
              </c:numCache>
            </c:numRef>
          </c:val>
          <c:extLst>
            <c:ext xmlns:c16="http://schemas.microsoft.com/office/drawing/2014/chart" uri="{C3380CC4-5D6E-409C-BE32-E72D297353CC}">
              <c16:uniqueId val="{0000000C-3099-4A0A-AD13-F1A314269360}"/>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79"/>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A6A6A6"/>
            </a:solidFill>
            <a:ln cmpd="sng">
              <a:solidFill>
                <a:srgbClr val="000000"/>
              </a:solidFill>
            </a:ln>
          </c:spPr>
          <c:invertIfNegative val="1"/>
          <c:cat>
            <c:strRef>
              <c:f>'Painel de Gestão - 2'!$C$32:$C$42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- 2'!$F$32:$F$42</c:f>
              <c:numCache>
                <c:formatCode>General</c:formatCode>
                <c:ptCount val="11"/>
                <c:pt idx="0">
                  <c:v>0</c:v>
                </c:pt>
                <c:pt idx="1">
                  <c:v>0</c:v>
                </c:pt>
                <c:pt idx="2">
                  <c:v>1</c:v>
                </c:pt>
                <c:pt idx="3">
                  <c:v>0</c:v>
                </c:pt>
                <c:pt idx="4">
                  <c:v>0</c:v>
                </c:pt>
                <c:pt idx="5">
                  <c:v>1</c:v>
                </c:pt>
                <c:pt idx="6">
                  <c:v>1</c:v>
                </c:pt>
                <c:pt idx="7">
                  <c:v>0</c:v>
                </c:pt>
                <c:pt idx="8">
                  <c:v>0</c:v>
                </c:pt>
                <c:pt idx="9">
                  <c:v>0</c:v>
                </c:pt>
                <c:pt idx="10">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D505-42B7-BC2B-51FC005693E4}"/>
            </c:ext>
          </c:extLst>
        </c:ser>
        <c:ser>
          <c:idx val="1"/>
          <c:order val="1"/>
          <c:spPr>
            <a:solidFill>
              <a:srgbClr val="FF0000"/>
            </a:solidFill>
            <a:ln cmpd="sng">
              <a:solidFill>
                <a:srgbClr val="000000"/>
              </a:solidFill>
            </a:ln>
          </c:spPr>
          <c:invertIfNegative val="1"/>
          <c:cat>
            <c:strRef>
              <c:f>'Painel de Gestão - 2'!$C$32:$C$42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- 2'!$G$32:$G$42</c:f>
              <c:numCache>
                <c:formatCode>General</c:formatCode>
                <c:ptCount val="11"/>
                <c:pt idx="0">
                  <c:v>12</c:v>
                </c:pt>
                <c:pt idx="1">
                  <c:v>7</c:v>
                </c:pt>
                <c:pt idx="2">
                  <c:v>15</c:v>
                </c:pt>
                <c:pt idx="3">
                  <c:v>12</c:v>
                </c:pt>
                <c:pt idx="4">
                  <c:v>4</c:v>
                </c:pt>
                <c:pt idx="5">
                  <c:v>4</c:v>
                </c:pt>
                <c:pt idx="6">
                  <c:v>5</c:v>
                </c:pt>
                <c:pt idx="7">
                  <c:v>5</c:v>
                </c:pt>
                <c:pt idx="8">
                  <c:v>2</c:v>
                </c:pt>
                <c:pt idx="9">
                  <c:v>7</c:v>
                </c:pt>
                <c:pt idx="10">
                  <c:v>9</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D505-42B7-BC2B-51FC005693E4}"/>
            </c:ext>
          </c:extLst>
        </c:ser>
        <c:ser>
          <c:idx val="2"/>
          <c:order val="2"/>
          <c:spPr>
            <a:solidFill>
              <a:srgbClr val="FFC000"/>
            </a:solidFill>
            <a:ln cmpd="sng">
              <a:solidFill>
                <a:srgbClr val="000000"/>
              </a:solidFill>
            </a:ln>
          </c:spPr>
          <c:invertIfNegative val="1"/>
          <c:cat>
            <c:strRef>
              <c:f>'Painel de Gestão - 2'!$C$32:$C$42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- 2'!$H$32:$H$42</c:f>
              <c:numCache>
                <c:formatCode>General</c:formatCode>
                <c:ptCount val="11"/>
                <c:pt idx="0">
                  <c:v>4</c:v>
                </c:pt>
                <c:pt idx="1">
                  <c:v>5</c:v>
                </c:pt>
                <c:pt idx="2">
                  <c:v>3</c:v>
                </c:pt>
                <c:pt idx="3">
                  <c:v>4</c:v>
                </c:pt>
                <c:pt idx="4">
                  <c:v>1</c:v>
                </c:pt>
                <c:pt idx="5">
                  <c:v>0</c:v>
                </c:pt>
                <c:pt idx="6">
                  <c:v>0</c:v>
                </c:pt>
                <c:pt idx="7">
                  <c:v>0</c:v>
                </c:pt>
                <c:pt idx="8">
                  <c:v>1</c:v>
                </c:pt>
                <c:pt idx="9">
                  <c:v>4</c:v>
                </c:pt>
                <c:pt idx="10">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D505-42B7-BC2B-51FC005693E4}"/>
            </c:ext>
          </c:extLst>
        </c:ser>
        <c:ser>
          <c:idx val="3"/>
          <c:order val="3"/>
          <c:spPr>
            <a:solidFill>
              <a:srgbClr val="92D050"/>
            </a:solidFill>
            <a:ln cmpd="sng">
              <a:solidFill>
                <a:srgbClr val="000000"/>
              </a:solidFill>
            </a:ln>
          </c:spPr>
          <c:invertIfNegative val="1"/>
          <c:cat>
            <c:strRef>
              <c:f>'Painel de Gestão - 2'!$C$32:$C$42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- 2'!$I$32:$I$42</c:f>
              <c:numCache>
                <c:formatCode>General</c:formatCode>
                <c:ptCount val="11"/>
                <c:pt idx="0">
                  <c:v>2</c:v>
                </c:pt>
                <c:pt idx="1">
                  <c:v>3</c:v>
                </c:pt>
                <c:pt idx="2">
                  <c:v>2</c:v>
                </c:pt>
                <c:pt idx="3">
                  <c:v>4</c:v>
                </c:pt>
                <c:pt idx="4">
                  <c:v>1</c:v>
                </c:pt>
                <c:pt idx="5">
                  <c:v>1</c:v>
                </c:pt>
                <c:pt idx="6">
                  <c:v>2</c:v>
                </c:pt>
                <c:pt idx="7">
                  <c:v>0</c:v>
                </c:pt>
                <c:pt idx="8">
                  <c:v>3</c:v>
                </c:pt>
                <c:pt idx="9">
                  <c:v>0</c:v>
                </c:pt>
                <c:pt idx="10">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D505-42B7-BC2B-51FC005693E4}"/>
            </c:ext>
          </c:extLst>
        </c:ser>
        <c:ser>
          <c:idx val="4"/>
          <c:order val="4"/>
          <c:spPr>
            <a:solidFill>
              <a:srgbClr val="0070C0"/>
            </a:solidFill>
            <a:ln cmpd="sng">
              <a:solidFill>
                <a:srgbClr val="000000"/>
              </a:solidFill>
            </a:ln>
          </c:spPr>
          <c:invertIfNegative val="1"/>
          <c:cat>
            <c:strRef>
              <c:f>'Painel de Gestão - 2'!$C$32:$C$42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- 2'!$J$32:$J$42</c:f>
              <c:numCache>
                <c:formatCode>General</c:formatCode>
                <c:ptCount val="11"/>
                <c:pt idx="0">
                  <c:v>0</c:v>
                </c:pt>
                <c:pt idx="1">
                  <c:v>0</c:v>
                </c:pt>
                <c:pt idx="2">
                  <c:v>0</c:v>
                </c:pt>
                <c:pt idx="3">
                  <c:v>0</c:v>
                </c:pt>
                <c:pt idx="4">
                  <c:v>1</c:v>
                </c:pt>
                <c:pt idx="5">
                  <c:v>0</c:v>
                </c:pt>
                <c:pt idx="6">
                  <c:v>0</c:v>
                </c:pt>
                <c:pt idx="7">
                  <c:v>0</c:v>
                </c:pt>
                <c:pt idx="8">
                  <c:v>0</c:v>
                </c:pt>
                <c:pt idx="9">
                  <c:v>0</c:v>
                </c:pt>
                <c:pt idx="10">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D505-42B7-BC2B-51FC005693E4}"/>
            </c:ext>
          </c:extLst>
        </c:ser>
        <c:dLbls>
          <c:showLegendKey val="0"/>
          <c:showVal val="0"/>
          <c:showCatName val="0"/>
          <c:showSerName val="0"/>
          <c:showPercent val="0"/>
          <c:showBubbleSize val="0"/>
        </c:dLbls>
        <c:gapWidth val="150"/>
        <c:overlap val="100"/>
        <c:axId val="1886100402"/>
        <c:axId val="1590499463"/>
      </c:barChart>
      <c:catAx>
        <c:axId val="1886100402"/>
        <c:scaling>
          <c:orientation val="maxMin"/>
        </c:scaling>
        <c:delete val="0"/>
        <c:axPos val="l"/>
        <c:title>
          <c:tx>
            <c:rich>
              <a:bodyPr/>
              <a:lstStyle/>
              <a:p>
                <a:pPr lvl="0">
                  <a:defRPr b="0">
                    <a:solidFill>
                      <a:srgbClr val="000000"/>
                    </a:solidFill>
                    <a:latin typeface="+mn-lt"/>
                  </a:defRPr>
                </a:pPr>
                <a:endParaRPr lang="pt-BR"/>
              </a:p>
            </c:rich>
          </c:tx>
          <c:overlay val="0"/>
        </c:title>
        <c:numFmt formatCode="General" sourceLinked="0"/>
        <c:majorTickMark val="cross"/>
        <c:minorTickMark val="cross"/>
        <c:tickLblPos val="nextTo"/>
        <c:txPr>
          <a:bodyPr/>
          <a:lstStyle/>
          <a:p>
            <a:pPr lvl="0">
              <a:defRPr sz="1100" b="1" i="0">
                <a:solidFill>
                  <a:srgbClr val="000000"/>
                </a:solidFill>
                <a:latin typeface="+mn-lt"/>
              </a:defRPr>
            </a:pPr>
            <a:endParaRPr lang="pt-BR"/>
          </a:p>
        </c:txPr>
        <c:crossAx val="1590499463"/>
        <c:crosses val="autoZero"/>
        <c:auto val="1"/>
        <c:lblAlgn val="ctr"/>
        <c:lblOffset val="100"/>
        <c:noMultiLvlLbl val="1"/>
      </c:catAx>
      <c:valAx>
        <c:axId val="1590499463"/>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cross"/>
        <c:minorTickMark val="cross"/>
        <c:tickLblPos val="nextTo"/>
        <c:spPr>
          <a:ln/>
        </c:spPr>
        <c:txPr>
          <a:bodyPr/>
          <a:lstStyle/>
          <a:p>
            <a:pPr lvl="0">
              <a:defRPr b="0" i="0">
                <a:solidFill>
                  <a:srgbClr val="000000"/>
                </a:solidFill>
                <a:latin typeface="+mn-lt"/>
              </a:defRPr>
            </a:pPr>
            <a:endParaRPr lang="pt-BR"/>
          </a:p>
        </c:txPr>
        <c:crossAx val="1886100402"/>
        <c:crosses val="max"/>
        <c:crossBetween val="between"/>
      </c:valAx>
      <c:spPr>
        <a:solidFill>
          <a:srgbClr val="FFFFFF"/>
        </a:solidFill>
      </c:spPr>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612E-3"/>
          <c:y val="1.6489186112599717E-2"/>
        </c:manualLayout>
      </c:layout>
      <c:overlay val="0"/>
    </c:title>
    <c:autoTitleDeleted val="0"/>
    <c:plotArea>
      <c:layout>
        <c:manualLayout>
          <c:xMode val="edge"/>
          <c:yMode val="edge"/>
          <c:x val="8.1141294838144959E-2"/>
          <c:y val="0.21937888351980539"/>
          <c:w val="0.46168875765529332"/>
          <c:h val="0.68515846659657909"/>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DA7F-464F-A4F3-FE4923E6A8BE}"/>
              </c:ext>
            </c:extLst>
          </c:dPt>
          <c:dPt>
            <c:idx val="1"/>
            <c:bubble3D val="0"/>
            <c:spPr>
              <a:solidFill>
                <a:srgbClr val="FF0000"/>
              </a:solidFill>
            </c:spPr>
            <c:extLst>
              <c:ext xmlns:c16="http://schemas.microsoft.com/office/drawing/2014/chart" uri="{C3380CC4-5D6E-409C-BE32-E72D297353CC}">
                <c16:uniqueId val="{00000003-DA7F-464F-A4F3-FE4923E6A8BE}"/>
              </c:ext>
            </c:extLst>
          </c:dPt>
          <c:dPt>
            <c:idx val="2"/>
            <c:bubble3D val="0"/>
            <c:spPr>
              <a:solidFill>
                <a:srgbClr val="9BBB59"/>
              </a:solidFill>
            </c:spPr>
            <c:extLst>
              <c:ext xmlns:c16="http://schemas.microsoft.com/office/drawing/2014/chart" uri="{C3380CC4-5D6E-409C-BE32-E72D297353CC}">
                <c16:uniqueId val="{00000005-DA7F-464F-A4F3-FE4923E6A8BE}"/>
              </c:ext>
            </c:extLst>
          </c:dPt>
          <c:dPt>
            <c:idx val="3"/>
            <c:bubble3D val="0"/>
            <c:spPr>
              <a:solidFill>
                <a:srgbClr val="92D050"/>
              </a:solidFill>
            </c:spPr>
            <c:extLst>
              <c:ext xmlns:c16="http://schemas.microsoft.com/office/drawing/2014/chart" uri="{C3380CC4-5D6E-409C-BE32-E72D297353CC}">
                <c16:uniqueId val="{00000007-DA7F-464F-A4F3-FE4923E6A8BE}"/>
              </c:ext>
            </c:extLst>
          </c:dPt>
          <c:dPt>
            <c:idx val="4"/>
            <c:bubble3D val="0"/>
            <c:spPr>
              <a:solidFill>
                <a:srgbClr val="0070C0"/>
              </a:solidFill>
            </c:spPr>
            <c:extLst>
              <c:ext xmlns:c16="http://schemas.microsoft.com/office/drawing/2014/chart" uri="{C3380CC4-5D6E-409C-BE32-E72D297353CC}">
                <c16:uniqueId val="{00000009-DA7F-464F-A4F3-FE4923E6A8BE}"/>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3.125E-2</c:v>
                </c:pt>
                <c:pt idx="1">
                  <c:v>0.640625</c:v>
                </c:pt>
                <c:pt idx="2">
                  <c:v>0.1796875</c:v>
                </c:pt>
                <c:pt idx="3">
                  <c:v>0.140625</c:v>
                </c:pt>
                <c:pt idx="4">
                  <c:v>7.8125E-3</c:v>
                </c:pt>
              </c:numCache>
            </c:numRef>
          </c:val>
          <c:extLst>
            <c:ext xmlns:c16="http://schemas.microsoft.com/office/drawing/2014/chart" uri="{C3380CC4-5D6E-409C-BE32-E72D297353CC}">
              <c16:uniqueId val="{0000000A-DA7F-464F-A4F3-FE4923E6A8BE}"/>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612E-3"/>
          <c:y val="1.6489186112599717E-2"/>
        </c:manualLayout>
      </c:layout>
      <c:overlay val="0"/>
    </c:title>
    <c:autoTitleDeleted val="0"/>
    <c:plotArea>
      <c:layout>
        <c:manualLayout>
          <c:xMode val="edge"/>
          <c:yMode val="edge"/>
          <c:x val="9.5030183727034145E-2"/>
          <c:y val="0.21937888351980539"/>
          <c:w val="0.46168875765529332"/>
          <c:h val="0.68515846659657909"/>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D362-4EF4-B982-90800441D3F1}"/>
              </c:ext>
            </c:extLst>
          </c:dPt>
          <c:dPt>
            <c:idx val="1"/>
            <c:bubble3D val="0"/>
            <c:spPr>
              <a:solidFill>
                <a:srgbClr val="FF0000"/>
              </a:solidFill>
            </c:spPr>
            <c:extLst>
              <c:ext xmlns:c16="http://schemas.microsoft.com/office/drawing/2014/chart" uri="{C3380CC4-5D6E-409C-BE32-E72D297353CC}">
                <c16:uniqueId val="{00000003-D362-4EF4-B982-90800441D3F1}"/>
              </c:ext>
            </c:extLst>
          </c:dPt>
          <c:dPt>
            <c:idx val="2"/>
            <c:bubble3D val="0"/>
            <c:spPr>
              <a:solidFill>
                <a:srgbClr val="FFFF00"/>
              </a:solidFill>
            </c:spPr>
            <c:extLst>
              <c:ext xmlns:c16="http://schemas.microsoft.com/office/drawing/2014/chart" uri="{C3380CC4-5D6E-409C-BE32-E72D297353CC}">
                <c16:uniqueId val="{00000005-D362-4EF4-B982-90800441D3F1}"/>
              </c:ext>
            </c:extLst>
          </c:dPt>
          <c:dPt>
            <c:idx val="3"/>
            <c:bubble3D val="0"/>
            <c:spPr>
              <a:solidFill>
                <a:srgbClr val="92D050"/>
              </a:solidFill>
            </c:spPr>
            <c:extLst>
              <c:ext xmlns:c16="http://schemas.microsoft.com/office/drawing/2014/chart" uri="{C3380CC4-5D6E-409C-BE32-E72D297353CC}">
                <c16:uniqueId val="{00000007-D362-4EF4-B982-90800441D3F1}"/>
              </c:ext>
            </c:extLst>
          </c:dPt>
          <c:dPt>
            <c:idx val="4"/>
            <c:bubble3D val="0"/>
            <c:spPr>
              <a:solidFill>
                <a:srgbClr val="0070C0"/>
              </a:solidFill>
            </c:spPr>
            <c:extLst>
              <c:ext xmlns:c16="http://schemas.microsoft.com/office/drawing/2014/chart" uri="{C3380CC4-5D6E-409C-BE32-E72D297353CC}">
                <c16:uniqueId val="{00000009-D362-4EF4-B982-90800441D3F1}"/>
              </c:ext>
            </c:extLst>
          </c:dPt>
          <c:dPt>
            <c:idx val="5"/>
            <c:bubble3D val="0"/>
            <c:spPr>
              <a:solidFill>
                <a:srgbClr val="FF99CC"/>
              </a:solidFill>
            </c:spPr>
            <c:extLst>
              <c:ext xmlns:c16="http://schemas.microsoft.com/office/drawing/2014/chart" uri="{C3380CC4-5D6E-409C-BE32-E72D297353CC}">
                <c16:uniqueId val="{0000000B-D362-4EF4-B982-90800441D3F1}"/>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4.3478260869565216E-2</c:v>
                </c:pt>
                <c:pt idx="1">
                  <c:v>0.50724637681159424</c:v>
                </c:pt>
                <c:pt idx="2">
                  <c:v>0.21739130434782608</c:v>
                </c:pt>
                <c:pt idx="3">
                  <c:v>0.21739130434782608</c:v>
                </c:pt>
                <c:pt idx="4">
                  <c:v>1.4492753623188406E-2</c:v>
                </c:pt>
                <c:pt idx="5">
                  <c:v>0</c:v>
                </c:pt>
              </c:numCache>
            </c:numRef>
          </c:val>
          <c:extLst>
            <c:ext xmlns:c16="http://schemas.microsoft.com/office/drawing/2014/chart" uri="{C3380CC4-5D6E-409C-BE32-E72D297353CC}">
              <c16:uniqueId val="{0000000C-D362-4EF4-B982-90800441D3F1}"/>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79"/>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612E-3"/>
          <c:y val="1.6489186112599717E-2"/>
        </c:manualLayout>
      </c:layout>
      <c:overlay val="0"/>
    </c:title>
    <c:autoTitleDeleted val="0"/>
    <c:plotArea>
      <c:layout>
        <c:manualLayout>
          <c:xMode val="edge"/>
          <c:yMode val="edge"/>
          <c:x val="8.1141294838144959E-2"/>
          <c:y val="0.21937888351980539"/>
          <c:w val="0.46168875765529332"/>
          <c:h val="0.68515846659657909"/>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CE7B-40D8-9BB3-4C2FCCD997DA}"/>
              </c:ext>
            </c:extLst>
          </c:dPt>
          <c:dPt>
            <c:idx val="1"/>
            <c:bubble3D val="0"/>
            <c:spPr>
              <a:solidFill>
                <a:srgbClr val="FF0000"/>
              </a:solidFill>
            </c:spPr>
            <c:extLst>
              <c:ext xmlns:c16="http://schemas.microsoft.com/office/drawing/2014/chart" uri="{C3380CC4-5D6E-409C-BE32-E72D297353CC}">
                <c16:uniqueId val="{00000003-CE7B-40D8-9BB3-4C2FCCD997DA}"/>
              </c:ext>
            </c:extLst>
          </c:dPt>
          <c:dPt>
            <c:idx val="2"/>
            <c:bubble3D val="0"/>
            <c:spPr>
              <a:solidFill>
                <a:srgbClr val="9BBB59"/>
              </a:solidFill>
            </c:spPr>
            <c:extLst>
              <c:ext xmlns:c16="http://schemas.microsoft.com/office/drawing/2014/chart" uri="{C3380CC4-5D6E-409C-BE32-E72D297353CC}">
                <c16:uniqueId val="{00000005-CE7B-40D8-9BB3-4C2FCCD997DA}"/>
              </c:ext>
            </c:extLst>
          </c:dPt>
          <c:dPt>
            <c:idx val="3"/>
            <c:bubble3D val="0"/>
            <c:spPr>
              <a:solidFill>
                <a:srgbClr val="92D050"/>
              </a:solidFill>
            </c:spPr>
            <c:extLst>
              <c:ext xmlns:c16="http://schemas.microsoft.com/office/drawing/2014/chart" uri="{C3380CC4-5D6E-409C-BE32-E72D297353CC}">
                <c16:uniqueId val="{00000007-CE7B-40D8-9BB3-4C2FCCD997DA}"/>
              </c:ext>
            </c:extLst>
          </c:dPt>
          <c:dPt>
            <c:idx val="4"/>
            <c:bubble3D val="0"/>
            <c:spPr>
              <a:solidFill>
                <a:srgbClr val="0070C0"/>
              </a:solidFill>
            </c:spPr>
            <c:extLst>
              <c:ext xmlns:c16="http://schemas.microsoft.com/office/drawing/2014/chart" uri="{C3380CC4-5D6E-409C-BE32-E72D297353CC}">
                <c16:uniqueId val="{00000009-CE7B-40D8-9BB3-4C2FCCD997DA}"/>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7.462686567164179E-3</c:v>
                </c:pt>
                <c:pt idx="1">
                  <c:v>0.56716417910447758</c:v>
                </c:pt>
                <c:pt idx="2">
                  <c:v>0.26119402985074625</c:v>
                </c:pt>
                <c:pt idx="3">
                  <c:v>0.15671641791044777</c:v>
                </c:pt>
                <c:pt idx="4">
                  <c:v>7.462686567164179E-3</c:v>
                </c:pt>
              </c:numCache>
            </c:numRef>
          </c:val>
          <c:extLst>
            <c:ext xmlns:c16="http://schemas.microsoft.com/office/drawing/2014/chart" uri="{C3380CC4-5D6E-409C-BE32-E72D297353CC}">
              <c16:uniqueId val="{0000000A-CE7B-40D8-9BB3-4C2FCCD997DA}"/>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612E-3"/>
          <c:y val="1.6489186112599717E-2"/>
        </c:manualLayout>
      </c:layout>
      <c:overlay val="0"/>
    </c:title>
    <c:autoTitleDeleted val="0"/>
    <c:plotArea>
      <c:layout>
        <c:manualLayout>
          <c:xMode val="edge"/>
          <c:yMode val="edge"/>
          <c:x val="9.5030183727034145E-2"/>
          <c:y val="0.21937888351980539"/>
          <c:w val="0.46168875765529332"/>
          <c:h val="0.68515846659657909"/>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DB6B-45A1-84E4-14D253E7FFED}"/>
              </c:ext>
            </c:extLst>
          </c:dPt>
          <c:dPt>
            <c:idx val="1"/>
            <c:bubble3D val="0"/>
            <c:spPr>
              <a:solidFill>
                <a:srgbClr val="FF0000"/>
              </a:solidFill>
            </c:spPr>
            <c:extLst>
              <c:ext xmlns:c16="http://schemas.microsoft.com/office/drawing/2014/chart" uri="{C3380CC4-5D6E-409C-BE32-E72D297353CC}">
                <c16:uniqueId val="{00000003-DB6B-45A1-84E4-14D253E7FFED}"/>
              </c:ext>
            </c:extLst>
          </c:dPt>
          <c:dPt>
            <c:idx val="2"/>
            <c:bubble3D val="0"/>
            <c:spPr>
              <a:solidFill>
                <a:srgbClr val="FFFF00"/>
              </a:solidFill>
            </c:spPr>
            <c:extLst>
              <c:ext xmlns:c16="http://schemas.microsoft.com/office/drawing/2014/chart" uri="{C3380CC4-5D6E-409C-BE32-E72D297353CC}">
                <c16:uniqueId val="{00000005-DB6B-45A1-84E4-14D253E7FFED}"/>
              </c:ext>
            </c:extLst>
          </c:dPt>
          <c:dPt>
            <c:idx val="3"/>
            <c:bubble3D val="0"/>
            <c:spPr>
              <a:solidFill>
                <a:srgbClr val="92D050"/>
              </a:solidFill>
            </c:spPr>
            <c:extLst>
              <c:ext xmlns:c16="http://schemas.microsoft.com/office/drawing/2014/chart" uri="{C3380CC4-5D6E-409C-BE32-E72D297353CC}">
                <c16:uniqueId val="{00000007-DB6B-45A1-84E4-14D253E7FFED}"/>
              </c:ext>
            </c:extLst>
          </c:dPt>
          <c:dPt>
            <c:idx val="4"/>
            <c:bubble3D val="0"/>
            <c:spPr>
              <a:solidFill>
                <a:srgbClr val="0070C0"/>
              </a:solidFill>
            </c:spPr>
            <c:extLst>
              <c:ext xmlns:c16="http://schemas.microsoft.com/office/drawing/2014/chart" uri="{C3380CC4-5D6E-409C-BE32-E72D297353CC}">
                <c16:uniqueId val="{00000009-DB6B-45A1-84E4-14D253E7FFED}"/>
              </c:ext>
            </c:extLst>
          </c:dPt>
          <c:dPt>
            <c:idx val="5"/>
            <c:bubble3D val="0"/>
            <c:spPr>
              <a:solidFill>
                <a:srgbClr val="FF99CC"/>
              </a:solidFill>
            </c:spPr>
            <c:extLst>
              <c:ext xmlns:c16="http://schemas.microsoft.com/office/drawing/2014/chart" uri="{C3380CC4-5D6E-409C-BE32-E72D297353CC}">
                <c16:uniqueId val="{0000000B-DB6B-45A1-84E4-14D253E7FFED}"/>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0</c:v>
                </c:pt>
                <c:pt idx="1">
                  <c:v>0.30158730158730157</c:v>
                </c:pt>
                <c:pt idx="2">
                  <c:v>0.3968253968253968</c:v>
                </c:pt>
                <c:pt idx="3">
                  <c:v>0.2857142857142857</c:v>
                </c:pt>
                <c:pt idx="4">
                  <c:v>1.5873015873015872E-2</c:v>
                </c:pt>
                <c:pt idx="5">
                  <c:v>0</c:v>
                </c:pt>
              </c:numCache>
            </c:numRef>
          </c:val>
          <c:extLst>
            <c:ext xmlns:c16="http://schemas.microsoft.com/office/drawing/2014/chart" uri="{C3380CC4-5D6E-409C-BE32-E72D297353CC}">
              <c16:uniqueId val="{0000000C-DB6B-45A1-84E4-14D253E7FFED}"/>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79"/>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- 3'!$C$32:$C$42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- 3'!$E$32:$E$42</c:f>
              <c:numCache>
                <c:formatCode>General</c:formatCode>
                <c:ptCount val="11"/>
                <c:pt idx="0">
                  <c:v>9</c:v>
                </c:pt>
                <c:pt idx="1">
                  <c:v>9</c:v>
                </c:pt>
                <c:pt idx="2">
                  <c:v>6</c:v>
                </c:pt>
                <c:pt idx="3">
                  <c:v>13</c:v>
                </c:pt>
                <c:pt idx="4">
                  <c:v>2</c:v>
                </c:pt>
                <c:pt idx="5">
                  <c:v>3</c:v>
                </c:pt>
                <c:pt idx="6">
                  <c:v>7</c:v>
                </c:pt>
                <c:pt idx="7">
                  <c:v>5</c:v>
                </c:pt>
                <c:pt idx="8">
                  <c:v>3</c:v>
                </c:pt>
                <c:pt idx="9">
                  <c:v>9</c:v>
                </c:pt>
                <c:pt idx="10">
                  <c:v>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0188-4855-A9CD-21EBF5DC3AFE}"/>
            </c:ext>
          </c:extLst>
        </c:ser>
        <c:ser>
          <c:idx val="1"/>
          <c:order val="1"/>
          <c:spPr>
            <a:solidFill>
              <a:srgbClr val="C0504D"/>
            </a:solidFill>
            <a:ln cmpd="sng">
              <a:solidFill>
                <a:srgbClr val="000000"/>
              </a:solidFill>
            </a:ln>
          </c:spPr>
          <c:invertIfNegative val="1"/>
          <c:cat>
            <c:strRef>
              <c:f>'Painel de Gestão - 3'!$C$32:$C$42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- 3'!$F$32:$F$42</c:f>
              <c:numCache>
                <c:formatCode>General</c:formatCode>
                <c:ptCount val="11"/>
                <c:pt idx="0">
                  <c:v>0</c:v>
                </c:pt>
                <c:pt idx="1">
                  <c:v>0</c:v>
                </c:pt>
                <c:pt idx="2">
                  <c:v>0</c:v>
                </c:pt>
                <c:pt idx="3">
                  <c:v>0</c:v>
                </c:pt>
                <c:pt idx="4">
                  <c:v>0</c:v>
                </c:pt>
                <c:pt idx="5">
                  <c:v>0</c:v>
                </c:pt>
                <c:pt idx="6">
                  <c:v>0</c:v>
                </c:pt>
                <c:pt idx="7">
                  <c:v>0</c:v>
                </c:pt>
                <c:pt idx="8">
                  <c:v>0</c:v>
                </c:pt>
                <c:pt idx="9">
                  <c:v>0</c:v>
                </c:pt>
                <c:pt idx="10">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0188-4855-A9CD-21EBF5DC3AFE}"/>
            </c:ext>
          </c:extLst>
        </c:ser>
        <c:ser>
          <c:idx val="2"/>
          <c:order val="2"/>
          <c:spPr>
            <a:solidFill>
              <a:srgbClr val="FF0000"/>
            </a:solidFill>
            <a:ln cmpd="sng">
              <a:solidFill>
                <a:srgbClr val="000000"/>
              </a:solidFill>
            </a:ln>
          </c:spPr>
          <c:invertIfNegative val="1"/>
          <c:cat>
            <c:strRef>
              <c:f>'Painel de Gestão - 3'!$C$32:$C$42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- 3'!$G$32:$G$42</c:f>
              <c:numCache>
                <c:formatCode>General</c:formatCode>
                <c:ptCount val="11"/>
                <c:pt idx="0">
                  <c:v>11</c:v>
                </c:pt>
                <c:pt idx="1">
                  <c:v>6</c:v>
                </c:pt>
                <c:pt idx="2">
                  <c:v>8</c:v>
                </c:pt>
                <c:pt idx="3">
                  <c:v>12</c:v>
                </c:pt>
                <c:pt idx="4">
                  <c:v>3</c:v>
                </c:pt>
                <c:pt idx="5">
                  <c:v>4</c:v>
                </c:pt>
                <c:pt idx="6">
                  <c:v>7</c:v>
                </c:pt>
                <c:pt idx="7">
                  <c:v>5</c:v>
                </c:pt>
                <c:pt idx="8">
                  <c:v>4</c:v>
                </c:pt>
                <c:pt idx="9">
                  <c:v>6</c:v>
                </c:pt>
                <c:pt idx="10">
                  <c:v>10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0188-4855-A9CD-21EBF5DC3AFE}"/>
            </c:ext>
          </c:extLst>
        </c:ser>
        <c:ser>
          <c:idx val="3"/>
          <c:order val="3"/>
          <c:spPr>
            <a:solidFill>
              <a:srgbClr val="FFC000"/>
            </a:solidFill>
            <a:ln cmpd="sng">
              <a:solidFill>
                <a:srgbClr val="000000"/>
              </a:solidFill>
            </a:ln>
          </c:spPr>
          <c:invertIfNegative val="1"/>
          <c:cat>
            <c:strRef>
              <c:f>'Painel de Gestão - 3'!$C$32:$C$42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- 3'!$H$32:$H$42</c:f>
              <c:numCache>
                <c:formatCode>General</c:formatCode>
                <c:ptCount val="11"/>
                <c:pt idx="0">
                  <c:v>6</c:v>
                </c:pt>
                <c:pt idx="1">
                  <c:v>5</c:v>
                </c:pt>
                <c:pt idx="2">
                  <c:v>7</c:v>
                </c:pt>
                <c:pt idx="3">
                  <c:v>7</c:v>
                </c:pt>
                <c:pt idx="4">
                  <c:v>0</c:v>
                </c:pt>
                <c:pt idx="5">
                  <c:v>2</c:v>
                </c:pt>
                <c:pt idx="6">
                  <c:v>2</c:v>
                </c:pt>
                <c:pt idx="7">
                  <c:v>0</c:v>
                </c:pt>
                <c:pt idx="8">
                  <c:v>2</c:v>
                </c:pt>
                <c:pt idx="9">
                  <c:v>4</c:v>
                </c:pt>
                <c:pt idx="10">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0188-4855-A9CD-21EBF5DC3AFE}"/>
            </c:ext>
          </c:extLst>
        </c:ser>
        <c:ser>
          <c:idx val="4"/>
          <c:order val="4"/>
          <c:spPr>
            <a:solidFill>
              <a:srgbClr val="92D050"/>
            </a:solidFill>
            <a:ln cmpd="sng">
              <a:solidFill>
                <a:srgbClr val="000000"/>
              </a:solidFill>
            </a:ln>
          </c:spPr>
          <c:invertIfNegative val="1"/>
          <c:cat>
            <c:strRef>
              <c:f>'Painel de Gestão - 3'!$C$32:$C$42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- 3'!$I$32:$I$42</c:f>
              <c:numCache>
                <c:formatCode>General</c:formatCode>
                <c:ptCount val="11"/>
                <c:pt idx="0">
                  <c:v>1</c:v>
                </c:pt>
                <c:pt idx="1">
                  <c:v>4</c:v>
                </c:pt>
                <c:pt idx="2">
                  <c:v>6</c:v>
                </c:pt>
                <c:pt idx="3">
                  <c:v>5</c:v>
                </c:pt>
                <c:pt idx="4">
                  <c:v>2</c:v>
                </c:pt>
                <c:pt idx="5">
                  <c:v>0</c:v>
                </c:pt>
                <c:pt idx="6">
                  <c:v>1</c:v>
                </c:pt>
                <c:pt idx="7">
                  <c:v>0</c:v>
                </c:pt>
                <c:pt idx="8">
                  <c:v>1</c:v>
                </c:pt>
                <c:pt idx="9">
                  <c:v>1</c:v>
                </c:pt>
                <c:pt idx="10">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0188-4855-A9CD-21EBF5DC3AFE}"/>
            </c:ext>
          </c:extLst>
        </c:ser>
        <c:ser>
          <c:idx val="5"/>
          <c:order val="5"/>
          <c:spPr>
            <a:solidFill>
              <a:srgbClr val="0070C0"/>
            </a:solidFill>
            <a:ln cmpd="sng">
              <a:solidFill>
                <a:srgbClr val="000000"/>
              </a:solidFill>
            </a:ln>
          </c:spPr>
          <c:invertIfNegative val="1"/>
          <c:cat>
            <c:strRef>
              <c:f>'Painel de Gestão - 3'!$C$32:$C$42</c:f>
              <c:strCache>
                <c:ptCount val="11"/>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pt idx="10">
                  <c:v>OBJETIVO 11</c:v>
                </c:pt>
              </c:strCache>
            </c:strRef>
          </c:cat>
          <c:val>
            <c:numRef>
              <c:f>'Painel de Gestão - 3'!$J$32:$J$42</c:f>
              <c:numCache>
                <c:formatCode>General</c:formatCode>
                <c:ptCount val="11"/>
                <c:pt idx="0">
                  <c:v>0</c:v>
                </c:pt>
                <c:pt idx="1">
                  <c:v>0</c:v>
                </c:pt>
                <c:pt idx="2">
                  <c:v>0</c:v>
                </c:pt>
                <c:pt idx="3">
                  <c:v>0</c:v>
                </c:pt>
                <c:pt idx="4">
                  <c:v>1</c:v>
                </c:pt>
                <c:pt idx="5">
                  <c:v>0</c:v>
                </c:pt>
                <c:pt idx="6">
                  <c:v>0</c:v>
                </c:pt>
                <c:pt idx="7">
                  <c:v>0</c:v>
                </c:pt>
                <c:pt idx="8">
                  <c:v>0</c:v>
                </c:pt>
                <c:pt idx="9">
                  <c:v>0</c:v>
                </c:pt>
                <c:pt idx="10">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0188-4855-A9CD-21EBF5DC3AFE}"/>
            </c:ext>
          </c:extLst>
        </c:ser>
        <c:dLbls>
          <c:showLegendKey val="0"/>
          <c:showVal val="0"/>
          <c:showCatName val="0"/>
          <c:showSerName val="0"/>
          <c:showPercent val="0"/>
          <c:showBubbleSize val="0"/>
        </c:dLbls>
        <c:gapWidth val="150"/>
        <c:overlap val="100"/>
        <c:axId val="251461655"/>
        <c:axId val="957935557"/>
      </c:barChart>
      <c:catAx>
        <c:axId val="251461655"/>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none"/>
        <c:minorTickMark val="none"/>
        <c:tickLblPos val="nextTo"/>
        <c:txPr>
          <a:bodyPr/>
          <a:lstStyle/>
          <a:p>
            <a:pPr lvl="0">
              <a:defRPr sz="1100" b="1" i="0">
                <a:solidFill>
                  <a:srgbClr val="000000"/>
                </a:solidFill>
                <a:latin typeface="+mn-lt"/>
              </a:defRPr>
            </a:pPr>
            <a:endParaRPr lang="pt-BR"/>
          </a:p>
        </c:txPr>
        <c:crossAx val="957935557"/>
        <c:crosses val="autoZero"/>
        <c:auto val="1"/>
        <c:lblAlgn val="ctr"/>
        <c:lblOffset val="100"/>
        <c:noMultiLvlLbl val="1"/>
      </c:catAx>
      <c:valAx>
        <c:axId val="957935557"/>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pt-BR"/>
          </a:p>
        </c:txPr>
        <c:crossAx val="251461655"/>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oneCellAnchor>
    <xdr:from>
      <xdr:col>11</xdr:col>
      <xdr:colOff>190500</xdr:colOff>
      <xdr:row>28</xdr:row>
      <xdr:rowOff>0</xdr:rowOff>
    </xdr:from>
    <xdr:ext cx="5762625" cy="2809875"/>
    <xdr:graphicFrame macro="">
      <xdr:nvGraphicFramePr>
        <xdr:cNvPr id="162306634" name="Chart 1">
          <a:extLst>
            <a:ext uri="{FF2B5EF4-FFF2-40B4-BE49-F238E27FC236}">
              <a16:creationId xmlns:a16="http://schemas.microsoft.com/office/drawing/2014/main" id="{00000000-0008-0000-0100-00004A9AAC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104775</xdr:colOff>
      <xdr:row>12</xdr:row>
      <xdr:rowOff>0</xdr:rowOff>
    </xdr:from>
    <xdr:ext cx="4476750" cy="2924175"/>
    <xdr:graphicFrame macro="">
      <xdr:nvGraphicFramePr>
        <xdr:cNvPr id="1946974687" name="Chart 2">
          <a:extLst>
            <a:ext uri="{FF2B5EF4-FFF2-40B4-BE49-F238E27FC236}">
              <a16:creationId xmlns:a16="http://schemas.microsoft.com/office/drawing/2014/main" id="{00000000-0008-0000-0100-0000DF790C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581025</xdr:colOff>
      <xdr:row>12</xdr:row>
      <xdr:rowOff>0</xdr:rowOff>
    </xdr:from>
    <xdr:ext cx="4619625" cy="2924175"/>
    <xdr:graphicFrame macro="">
      <xdr:nvGraphicFramePr>
        <xdr:cNvPr id="489130526" name="Chart 3">
          <a:extLst>
            <a:ext uri="{FF2B5EF4-FFF2-40B4-BE49-F238E27FC236}">
              <a16:creationId xmlns:a16="http://schemas.microsoft.com/office/drawing/2014/main" id="{00000000-0008-0000-0100-00001E8A27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190500</xdr:colOff>
      <xdr:row>28</xdr:row>
      <xdr:rowOff>0</xdr:rowOff>
    </xdr:from>
    <xdr:ext cx="5762625" cy="2809875"/>
    <xdr:graphicFrame macro="">
      <xdr:nvGraphicFramePr>
        <xdr:cNvPr id="661702760" name="Chart 4">
          <a:extLst>
            <a:ext uri="{FF2B5EF4-FFF2-40B4-BE49-F238E27FC236}">
              <a16:creationId xmlns:a16="http://schemas.microsoft.com/office/drawing/2014/main" id="{00000000-0008-0000-0300-000068C8702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123825</xdr:colOff>
      <xdr:row>12</xdr:row>
      <xdr:rowOff>0</xdr:rowOff>
    </xdr:from>
    <xdr:ext cx="4495800" cy="2943225"/>
    <xdr:graphicFrame macro="">
      <xdr:nvGraphicFramePr>
        <xdr:cNvPr id="379709864" name="Chart 5">
          <a:extLst>
            <a:ext uri="{FF2B5EF4-FFF2-40B4-BE49-F238E27FC236}">
              <a16:creationId xmlns:a16="http://schemas.microsoft.com/office/drawing/2014/main" id="{00000000-0008-0000-0300-0000A8E9A11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15</xdr:col>
      <xdr:colOff>9525</xdr:colOff>
      <xdr:row>12</xdr:row>
      <xdr:rowOff>9525</xdr:rowOff>
    </xdr:from>
    <xdr:ext cx="4619625" cy="2943225"/>
    <xdr:graphicFrame macro="">
      <xdr:nvGraphicFramePr>
        <xdr:cNvPr id="1685980678" name="Chart 6">
          <a:extLst>
            <a:ext uri="{FF2B5EF4-FFF2-40B4-BE49-F238E27FC236}">
              <a16:creationId xmlns:a16="http://schemas.microsoft.com/office/drawing/2014/main" id="{00000000-0008-0000-0300-000006067E6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31</xdr:col>
      <xdr:colOff>1190625</xdr:colOff>
      <xdr:row>3</xdr:row>
      <xdr:rowOff>9525</xdr:rowOff>
    </xdr:from>
    <xdr:ext cx="4248150" cy="495300"/>
    <xdr:sp macro="" textlink="">
      <xdr:nvSpPr>
        <xdr:cNvPr id="3" name="Shape 3">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3226688" y="3537113"/>
          <a:ext cx="4238625" cy="485775"/>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1050"/>
            <a:buFont typeface="Calibri"/>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7</xdr:col>
      <xdr:colOff>161925</xdr:colOff>
      <xdr:row>11</xdr:row>
      <xdr:rowOff>180975</xdr:rowOff>
    </xdr:from>
    <xdr:ext cx="4524375" cy="2933700"/>
    <xdr:graphicFrame macro="">
      <xdr:nvGraphicFramePr>
        <xdr:cNvPr id="777072331" name="Chart 7">
          <a:extLst>
            <a:ext uri="{FF2B5EF4-FFF2-40B4-BE49-F238E27FC236}">
              <a16:creationId xmlns:a16="http://schemas.microsoft.com/office/drawing/2014/main" id="{00000000-0008-0000-0500-0000CB2E51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14</xdr:col>
      <xdr:colOff>542925</xdr:colOff>
      <xdr:row>11</xdr:row>
      <xdr:rowOff>180975</xdr:rowOff>
    </xdr:from>
    <xdr:ext cx="4667250" cy="2933700"/>
    <xdr:graphicFrame macro="">
      <xdr:nvGraphicFramePr>
        <xdr:cNvPr id="1498691699" name="Chart 8">
          <a:extLst>
            <a:ext uri="{FF2B5EF4-FFF2-40B4-BE49-F238E27FC236}">
              <a16:creationId xmlns:a16="http://schemas.microsoft.com/office/drawing/2014/main" id="{00000000-0008-0000-0500-0000733854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11</xdr:col>
      <xdr:colOff>409575</xdr:colOff>
      <xdr:row>28</xdr:row>
      <xdr:rowOff>152400</xdr:rowOff>
    </xdr:from>
    <xdr:ext cx="6048375" cy="2609850"/>
    <xdr:graphicFrame macro="">
      <xdr:nvGraphicFramePr>
        <xdr:cNvPr id="881077231" name="Chart 9">
          <a:extLst>
            <a:ext uri="{FF2B5EF4-FFF2-40B4-BE49-F238E27FC236}">
              <a16:creationId xmlns:a16="http://schemas.microsoft.com/office/drawing/2014/main" id="{00000000-0008-0000-0500-0000EF2B84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dr:oneCellAnchor>
    <xdr:from>
      <xdr:col>31</xdr:col>
      <xdr:colOff>1190625</xdr:colOff>
      <xdr:row>3</xdr:row>
      <xdr:rowOff>9525</xdr:rowOff>
    </xdr:from>
    <xdr:ext cx="4248150" cy="885825"/>
    <xdr:sp macro="" textlink="">
      <xdr:nvSpPr>
        <xdr:cNvPr id="4" name="Shape 4">
          <a:hlinkClick xmlns:r="http://schemas.openxmlformats.org/officeDocument/2006/relationships" r:id="rId1"/>
          <a:extLst>
            <a:ext uri="{FF2B5EF4-FFF2-40B4-BE49-F238E27FC236}">
              <a16:creationId xmlns:a16="http://schemas.microsoft.com/office/drawing/2014/main" id="{00000000-0008-0000-0600-000004000000}"/>
            </a:ext>
          </a:extLst>
        </xdr:cNvPr>
        <xdr:cNvSpPr/>
      </xdr:nvSpPr>
      <xdr:spPr>
        <a:xfrm>
          <a:off x="3226688" y="3341850"/>
          <a:ext cx="4238625" cy="876300"/>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1050"/>
            <a:buFont typeface="Calibri"/>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7</xdr:col>
      <xdr:colOff>95250</xdr:colOff>
      <xdr:row>11</xdr:row>
      <xdr:rowOff>152400</xdr:rowOff>
    </xdr:from>
    <xdr:ext cx="4495800" cy="2962275"/>
    <xdr:graphicFrame macro="">
      <xdr:nvGraphicFramePr>
        <xdr:cNvPr id="2049376999" name="Chart 10">
          <a:extLst>
            <a:ext uri="{FF2B5EF4-FFF2-40B4-BE49-F238E27FC236}">
              <a16:creationId xmlns:a16="http://schemas.microsoft.com/office/drawing/2014/main" id="{00000000-0008-0000-0700-0000E70227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14</xdr:col>
      <xdr:colOff>542925</xdr:colOff>
      <xdr:row>11</xdr:row>
      <xdr:rowOff>152400</xdr:rowOff>
    </xdr:from>
    <xdr:ext cx="4629150" cy="2962275"/>
    <xdr:graphicFrame macro="">
      <xdr:nvGraphicFramePr>
        <xdr:cNvPr id="282440069" name="Chart 11">
          <a:extLst>
            <a:ext uri="{FF2B5EF4-FFF2-40B4-BE49-F238E27FC236}">
              <a16:creationId xmlns:a16="http://schemas.microsoft.com/office/drawing/2014/main" id="{00000000-0008-0000-0700-000085B1D5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11</xdr:col>
      <xdr:colOff>95250</xdr:colOff>
      <xdr:row>29</xdr:row>
      <xdr:rowOff>133350</xdr:rowOff>
    </xdr:from>
    <xdr:ext cx="5991225" cy="2505075"/>
    <xdr:graphicFrame macro="">
      <xdr:nvGraphicFramePr>
        <xdr:cNvPr id="25808942" name="Chart 12">
          <a:extLst>
            <a:ext uri="{FF2B5EF4-FFF2-40B4-BE49-F238E27FC236}">
              <a16:creationId xmlns:a16="http://schemas.microsoft.com/office/drawing/2014/main" id="{00000000-0008-0000-0700-00002ED089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7.xml><?xml version="1.0" encoding="utf-8"?>
<xdr:wsDr xmlns:xdr="http://schemas.openxmlformats.org/drawingml/2006/spreadsheetDrawing" xmlns:a="http://schemas.openxmlformats.org/drawingml/2006/main">
  <xdr:oneCellAnchor>
    <xdr:from>
      <xdr:col>8</xdr:col>
      <xdr:colOff>104775</xdr:colOff>
      <xdr:row>22</xdr:row>
      <xdr:rowOff>19050</xdr:rowOff>
    </xdr:from>
    <xdr:ext cx="5305425" cy="2695575"/>
    <xdr:graphicFrame macro="">
      <xdr:nvGraphicFramePr>
        <xdr:cNvPr id="433280032" name="Chart 13">
          <a:extLst>
            <a:ext uri="{FF2B5EF4-FFF2-40B4-BE49-F238E27FC236}">
              <a16:creationId xmlns:a16="http://schemas.microsoft.com/office/drawing/2014/main" id="{00000000-0008-0000-0900-00002054D31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8</xdr:col>
      <xdr:colOff>152400</xdr:colOff>
      <xdr:row>10</xdr:row>
      <xdr:rowOff>57150</xdr:rowOff>
    </xdr:from>
    <xdr:ext cx="4610100" cy="2905125"/>
    <xdr:graphicFrame macro="">
      <xdr:nvGraphicFramePr>
        <xdr:cNvPr id="992227396" name="Chart 14" title="Gráfico">
          <a:extLst>
            <a:ext uri="{FF2B5EF4-FFF2-40B4-BE49-F238E27FC236}">
              <a16:creationId xmlns:a16="http://schemas.microsoft.com/office/drawing/2014/main" id="{00000000-0008-0000-0900-00004430243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000"/>
  <sheetViews>
    <sheetView showGridLines="0" workbookViewId="0">
      <selection activeCell="B164" sqref="B164"/>
    </sheetView>
  </sheetViews>
  <sheetFormatPr defaultColWidth="14.42578125" defaultRowHeight="15"/>
  <cols>
    <col min="1" max="1" width="39.42578125" customWidth="1"/>
    <col min="2" max="2" width="7.28515625" customWidth="1"/>
    <col min="3" max="3" width="73.5703125" customWidth="1"/>
    <col min="4" max="4" width="37.7109375" customWidth="1"/>
    <col min="5" max="5" width="19.42578125" customWidth="1"/>
    <col min="6" max="6" width="25.7109375" customWidth="1"/>
    <col min="7" max="7" width="27.5703125" customWidth="1"/>
    <col min="8" max="9" width="25.140625" customWidth="1"/>
    <col min="10" max="10" width="59.42578125" customWidth="1"/>
    <col min="11" max="12" width="25.140625" customWidth="1"/>
    <col min="13" max="13" width="27.7109375" customWidth="1"/>
    <col min="14" max="19" width="26.7109375" customWidth="1"/>
    <col min="20" max="20" width="57.28515625" customWidth="1"/>
    <col min="21" max="21" width="28.7109375" customWidth="1"/>
    <col min="22" max="22" width="40" customWidth="1"/>
    <col min="23" max="23" width="26.7109375" customWidth="1"/>
    <col min="24" max="24" width="41.5703125" customWidth="1"/>
    <col min="25" max="25" width="40.28515625" customWidth="1"/>
    <col min="26" max="26" width="32.28515625" customWidth="1"/>
    <col min="27" max="27" width="28.85546875" customWidth="1"/>
    <col min="28" max="30" width="18.7109375" customWidth="1"/>
    <col min="31" max="31" width="24.7109375" customWidth="1"/>
    <col min="32" max="32" width="30.140625" customWidth="1"/>
    <col min="33" max="33" width="23" customWidth="1"/>
    <col min="34" max="34" width="18.7109375" customWidth="1"/>
    <col min="35" max="35" width="22.7109375" customWidth="1"/>
    <col min="36" max="36" width="7" customWidth="1"/>
    <col min="37" max="39" width="8.85546875" customWidth="1"/>
    <col min="40" max="40" width="8.85546875" hidden="1" customWidth="1"/>
  </cols>
  <sheetData>
    <row r="1" spans="1:40" ht="21">
      <c r="A1" s="596" t="s">
        <v>0</v>
      </c>
      <c r="B1" s="597"/>
      <c r="C1" s="597"/>
      <c r="D1" s="597"/>
      <c r="E1" s="597"/>
      <c r="F1" s="597"/>
      <c r="G1" s="597"/>
      <c r="H1" s="597"/>
      <c r="I1" s="597"/>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401"/>
      <c r="AK1" s="1"/>
      <c r="AL1" s="1"/>
      <c r="AM1" s="1"/>
      <c r="AN1" s="1"/>
    </row>
    <row r="2" spans="1:40" ht="21">
      <c r="A2" s="598" t="s">
        <v>1</v>
      </c>
      <c r="B2" s="599"/>
      <c r="C2" s="599"/>
      <c r="D2" s="599"/>
      <c r="E2" s="599"/>
      <c r="F2" s="599"/>
      <c r="G2" s="599"/>
      <c r="H2" s="599"/>
      <c r="I2" s="599"/>
      <c r="J2" s="599"/>
      <c r="K2" s="599"/>
      <c r="L2" s="599"/>
      <c r="M2" s="599"/>
      <c r="N2" s="599"/>
      <c r="O2" s="599"/>
      <c r="P2" s="599"/>
      <c r="Q2" s="599"/>
      <c r="R2" s="599"/>
      <c r="S2" s="599"/>
      <c r="T2" s="599"/>
      <c r="U2" s="599"/>
      <c r="V2" s="599"/>
      <c r="W2" s="599"/>
      <c r="X2" s="599"/>
      <c r="Y2" s="599"/>
      <c r="Z2" s="599"/>
      <c r="AA2" s="599"/>
      <c r="AB2" s="599"/>
      <c r="AC2" s="599"/>
      <c r="AD2" s="599"/>
      <c r="AE2" s="599"/>
      <c r="AF2" s="599"/>
      <c r="AG2" s="599"/>
      <c r="AH2" s="599"/>
      <c r="AI2" s="599"/>
      <c r="AJ2" s="401"/>
      <c r="AK2" s="1"/>
      <c r="AL2" s="1"/>
      <c r="AM2" s="1"/>
      <c r="AN2" s="1"/>
    </row>
    <row r="3" spans="1:40">
      <c r="A3" s="1"/>
      <c r="B3" s="1"/>
      <c r="C3" s="1"/>
      <c r="D3" s="1"/>
      <c r="E3" s="1"/>
      <c r="F3" s="2"/>
      <c r="G3" s="2"/>
      <c r="H3" s="2"/>
      <c r="I3" s="2"/>
      <c r="J3" s="2"/>
      <c r="K3" s="1"/>
      <c r="L3" s="1"/>
      <c r="M3" s="1"/>
      <c r="N3" s="3"/>
      <c r="O3" s="3"/>
      <c r="P3" s="3"/>
      <c r="Q3" s="3"/>
      <c r="R3" s="3"/>
      <c r="S3" s="3"/>
      <c r="T3" s="2"/>
      <c r="U3" s="2"/>
      <c r="V3" s="2"/>
      <c r="W3" s="2"/>
      <c r="X3" s="2"/>
      <c r="Y3" s="2"/>
      <c r="Z3" s="2"/>
      <c r="AA3" s="2"/>
      <c r="AB3" s="2"/>
      <c r="AC3" s="2"/>
      <c r="AD3" s="2"/>
      <c r="AE3" s="2"/>
      <c r="AF3" s="2"/>
      <c r="AG3" s="2"/>
      <c r="AH3" s="2"/>
      <c r="AI3" s="2"/>
      <c r="AJ3" s="401"/>
      <c r="AK3" s="1"/>
      <c r="AL3" s="1"/>
      <c r="AM3" s="1"/>
      <c r="AN3" s="1"/>
    </row>
    <row r="4" spans="1:40" ht="18.75">
      <c r="A4" s="403" t="s">
        <v>2</v>
      </c>
      <c r="B4" s="600" t="s">
        <v>3</v>
      </c>
      <c r="C4" s="601"/>
      <c r="D4" s="601"/>
      <c r="E4" s="601"/>
      <c r="F4" s="601"/>
      <c r="G4" s="585"/>
      <c r="H4" s="4"/>
      <c r="I4" s="4"/>
      <c r="J4" s="4"/>
      <c r="K4" s="5"/>
      <c r="L4" s="5"/>
      <c r="M4" s="5"/>
      <c r="N4" s="5"/>
      <c r="O4" s="5"/>
      <c r="P4" s="5"/>
      <c r="Q4" s="5"/>
      <c r="R4" s="5"/>
      <c r="S4" s="1"/>
      <c r="T4" s="2"/>
      <c r="U4" s="2"/>
      <c r="V4" s="2"/>
      <c r="W4" s="2"/>
      <c r="X4" s="2"/>
      <c r="Y4" s="2"/>
      <c r="Z4" s="2"/>
      <c r="AA4" s="2"/>
      <c r="AB4" s="2"/>
      <c r="AC4" s="2"/>
      <c r="AD4" s="2"/>
      <c r="AE4" s="2"/>
      <c r="AF4" s="2"/>
      <c r="AG4" s="2"/>
      <c r="AH4" s="2"/>
      <c r="AI4" s="2"/>
      <c r="AJ4" s="401"/>
      <c r="AK4" s="1"/>
      <c r="AL4" s="1"/>
      <c r="AM4" s="1"/>
      <c r="AN4" s="1"/>
    </row>
    <row r="5" spans="1:40">
      <c r="A5" s="1"/>
      <c r="B5" s="1"/>
      <c r="C5" s="1"/>
      <c r="D5" s="1"/>
      <c r="E5" s="1"/>
      <c r="F5" s="2"/>
      <c r="G5" s="2"/>
      <c r="H5" s="2"/>
      <c r="I5" s="2"/>
      <c r="J5" s="2"/>
      <c r="K5" s="1"/>
      <c r="L5" s="1"/>
      <c r="M5" s="1"/>
      <c r="N5" s="3"/>
      <c r="O5" s="3"/>
      <c r="P5" s="3"/>
      <c r="Q5" s="3"/>
      <c r="R5" s="3"/>
      <c r="S5" s="3"/>
      <c r="T5" s="2"/>
      <c r="U5" s="2"/>
      <c r="V5" s="2"/>
      <c r="W5" s="2"/>
      <c r="X5" s="2"/>
      <c r="Y5" s="2"/>
      <c r="Z5" s="2"/>
      <c r="AA5" s="2"/>
      <c r="AB5" s="2"/>
      <c r="AC5" s="2"/>
      <c r="AD5" s="2"/>
      <c r="AE5" s="2"/>
      <c r="AF5" s="2"/>
      <c r="AG5" s="2"/>
      <c r="AH5" s="2"/>
      <c r="AI5" s="2"/>
      <c r="AJ5" s="401"/>
      <c r="AK5" s="1"/>
      <c r="AL5" s="1"/>
      <c r="AM5" s="1"/>
      <c r="AN5" s="1"/>
    </row>
    <row r="6" spans="1:40" ht="18.75">
      <c r="A6" s="403" t="s">
        <v>4</v>
      </c>
      <c r="B6" s="602" t="s">
        <v>5</v>
      </c>
      <c r="C6" s="585"/>
      <c r="D6" s="1"/>
      <c r="E6" s="1"/>
      <c r="F6" s="2"/>
      <c r="G6" s="2"/>
      <c r="H6" s="2"/>
      <c r="I6" s="2"/>
      <c r="J6" s="2"/>
      <c r="K6" s="1"/>
      <c r="L6" s="1"/>
      <c r="M6" s="3"/>
      <c r="N6" s="3"/>
      <c r="O6" s="3"/>
      <c r="P6" s="3"/>
      <c r="Q6" s="3"/>
      <c r="R6" s="3"/>
      <c r="S6" s="3"/>
      <c r="T6" s="2"/>
      <c r="U6" s="2"/>
      <c r="V6" s="2"/>
      <c r="W6" s="2"/>
      <c r="X6" s="2"/>
      <c r="Y6" s="2"/>
      <c r="Z6" s="2"/>
      <c r="AA6" s="2"/>
      <c r="AB6" s="2"/>
      <c r="AC6" s="2"/>
      <c r="AD6" s="2"/>
      <c r="AE6" s="2"/>
      <c r="AF6" s="2"/>
      <c r="AG6" s="2"/>
      <c r="AH6" s="2"/>
      <c r="AI6" s="2"/>
      <c r="AJ6" s="401"/>
      <c r="AK6" s="1"/>
      <c r="AL6" s="1"/>
      <c r="AM6" s="1"/>
      <c r="AN6" s="1" t="s">
        <v>6</v>
      </c>
    </row>
    <row r="7" spans="1:40">
      <c r="A7" s="1"/>
      <c r="B7" s="1"/>
      <c r="C7" s="1"/>
      <c r="D7" s="1"/>
      <c r="E7" s="1"/>
      <c r="F7" s="2"/>
      <c r="G7" s="2"/>
      <c r="H7" s="2"/>
      <c r="I7" s="2"/>
      <c r="J7" s="2"/>
      <c r="K7" s="1"/>
      <c r="L7" s="1"/>
      <c r="M7" s="1"/>
      <c r="N7" s="3"/>
      <c r="O7" s="3"/>
      <c r="P7" s="3"/>
      <c r="Q7" s="3"/>
      <c r="R7" s="3"/>
      <c r="S7" s="3"/>
      <c r="T7" s="2"/>
      <c r="U7" s="2"/>
      <c r="V7" s="2"/>
      <c r="W7" s="2"/>
      <c r="X7" s="2"/>
      <c r="Y7" s="2"/>
      <c r="Z7" s="2"/>
      <c r="AA7" s="2"/>
      <c r="AB7" s="2"/>
      <c r="AC7" s="2"/>
      <c r="AD7" s="2"/>
      <c r="AE7" s="2"/>
      <c r="AF7" s="2"/>
      <c r="AG7" s="2"/>
      <c r="AH7" s="2"/>
      <c r="AI7" s="2"/>
      <c r="AJ7" s="401"/>
      <c r="AK7" s="1"/>
      <c r="AL7" s="1"/>
      <c r="AM7" s="1"/>
      <c r="AN7" s="404" t="s">
        <v>7</v>
      </c>
    </row>
    <row r="8" spans="1:40" ht="15.75">
      <c r="A8" s="603" t="s">
        <v>8</v>
      </c>
      <c r="B8" s="604"/>
      <c r="C8" s="604"/>
      <c r="D8" s="604"/>
      <c r="E8" s="604"/>
      <c r="F8" s="604"/>
      <c r="G8" s="604"/>
      <c r="H8" s="604"/>
      <c r="I8" s="604"/>
      <c r="J8" s="604"/>
      <c r="K8" s="604"/>
      <c r="L8" s="604"/>
      <c r="M8" s="605"/>
      <c r="N8" s="606" t="s">
        <v>9</v>
      </c>
      <c r="O8" s="604"/>
      <c r="P8" s="604"/>
      <c r="Q8" s="604"/>
      <c r="R8" s="604"/>
      <c r="S8" s="604"/>
      <c r="T8" s="604"/>
      <c r="U8" s="604"/>
      <c r="V8" s="604"/>
      <c r="W8" s="604"/>
      <c r="X8" s="607"/>
      <c r="Y8" s="608" t="s">
        <v>10</v>
      </c>
      <c r="Z8" s="609"/>
      <c r="AA8" s="609"/>
      <c r="AB8" s="609"/>
      <c r="AC8" s="609"/>
      <c r="AD8" s="609"/>
      <c r="AE8" s="609"/>
      <c r="AF8" s="609"/>
      <c r="AG8" s="609"/>
      <c r="AH8" s="609"/>
      <c r="AI8" s="610"/>
      <c r="AJ8" s="401"/>
      <c r="AK8" s="1"/>
      <c r="AL8" s="1"/>
      <c r="AM8" s="1"/>
      <c r="AN8" s="1"/>
    </row>
    <row r="9" spans="1:40" ht="15.75">
      <c r="A9" s="630" t="s">
        <v>11</v>
      </c>
      <c r="B9" s="611" t="s">
        <v>12</v>
      </c>
      <c r="C9" s="611" t="s">
        <v>13</v>
      </c>
      <c r="D9" s="611" t="s">
        <v>14</v>
      </c>
      <c r="E9" s="632" t="s">
        <v>15</v>
      </c>
      <c r="F9" s="633" t="s">
        <v>16</v>
      </c>
      <c r="G9" s="634"/>
      <c r="H9" s="611" t="s">
        <v>17</v>
      </c>
      <c r="I9" s="611" t="s">
        <v>18</v>
      </c>
      <c r="J9" s="611" t="s">
        <v>19</v>
      </c>
      <c r="K9" s="612" t="s">
        <v>20</v>
      </c>
      <c r="L9" s="613"/>
      <c r="M9" s="611" t="s">
        <v>21</v>
      </c>
      <c r="N9" s="614" t="s">
        <v>22</v>
      </c>
      <c r="O9" s="615" t="s">
        <v>23</v>
      </c>
      <c r="P9" s="617" t="s">
        <v>24</v>
      </c>
      <c r="Q9" s="618" t="s">
        <v>25</v>
      </c>
      <c r="R9" s="619" t="s">
        <v>26</v>
      </c>
      <c r="S9" s="620" t="s">
        <v>27</v>
      </c>
      <c r="T9" s="621" t="s">
        <v>28</v>
      </c>
      <c r="U9" s="621" t="s">
        <v>29</v>
      </c>
      <c r="V9" s="621" t="s">
        <v>30</v>
      </c>
      <c r="W9" s="621" t="s">
        <v>31</v>
      </c>
      <c r="X9" s="627" t="s">
        <v>32</v>
      </c>
      <c r="Y9" s="628" t="s">
        <v>33</v>
      </c>
      <c r="Z9" s="622" t="s">
        <v>34</v>
      </c>
      <c r="AA9" s="622" t="s">
        <v>35</v>
      </c>
      <c r="AB9" s="622" t="s">
        <v>36</v>
      </c>
      <c r="AC9" s="622" t="s">
        <v>37</v>
      </c>
      <c r="AD9" s="622" t="s">
        <v>38</v>
      </c>
      <c r="AE9" s="622" t="s">
        <v>39</v>
      </c>
      <c r="AF9" s="623" t="s">
        <v>40</v>
      </c>
      <c r="AG9" s="622" t="s">
        <v>41</v>
      </c>
      <c r="AH9" s="622" t="s">
        <v>42</v>
      </c>
      <c r="AI9" s="625" t="s">
        <v>43</v>
      </c>
      <c r="AJ9" s="401"/>
      <c r="AK9" s="1"/>
      <c r="AL9" s="1"/>
      <c r="AM9" s="1"/>
      <c r="AN9" s="1"/>
    </row>
    <row r="10" spans="1:40" ht="15.75">
      <c r="A10" s="631"/>
      <c r="B10" s="591"/>
      <c r="C10" s="591"/>
      <c r="D10" s="591"/>
      <c r="E10" s="591"/>
      <c r="F10" s="400" t="s">
        <v>44</v>
      </c>
      <c r="G10" s="400" t="s">
        <v>45</v>
      </c>
      <c r="H10" s="591"/>
      <c r="I10" s="591"/>
      <c r="J10" s="591"/>
      <c r="K10" s="405" t="s">
        <v>46</v>
      </c>
      <c r="L10" s="405" t="s">
        <v>47</v>
      </c>
      <c r="M10" s="591"/>
      <c r="N10" s="591"/>
      <c r="O10" s="616"/>
      <c r="P10" s="616"/>
      <c r="Q10" s="616"/>
      <c r="R10" s="616"/>
      <c r="S10" s="616"/>
      <c r="T10" s="616"/>
      <c r="U10" s="616"/>
      <c r="V10" s="616"/>
      <c r="W10" s="616"/>
      <c r="X10" s="624"/>
      <c r="Y10" s="629"/>
      <c r="Z10" s="616"/>
      <c r="AA10" s="616"/>
      <c r="AB10" s="616"/>
      <c r="AC10" s="616"/>
      <c r="AD10" s="616"/>
      <c r="AE10" s="616"/>
      <c r="AF10" s="624"/>
      <c r="AG10" s="616"/>
      <c r="AH10" s="616"/>
      <c r="AI10" s="626"/>
      <c r="AJ10" s="401"/>
      <c r="AK10" s="1"/>
      <c r="AL10" s="1"/>
      <c r="AM10" s="1"/>
      <c r="AN10" s="1"/>
    </row>
    <row r="11" spans="1:40" ht="45">
      <c r="A11" s="590" t="s">
        <v>48</v>
      </c>
      <c r="B11" s="7" t="s">
        <v>49</v>
      </c>
      <c r="C11" s="8" t="s">
        <v>50</v>
      </c>
      <c r="D11" s="9" t="s">
        <v>51</v>
      </c>
      <c r="E11" s="10"/>
      <c r="F11" s="11">
        <v>42005</v>
      </c>
      <c r="G11" s="11">
        <v>43617</v>
      </c>
      <c r="H11" s="12" t="s">
        <v>52</v>
      </c>
      <c r="I11" s="13">
        <v>50000</v>
      </c>
      <c r="J11" s="12" t="s">
        <v>53</v>
      </c>
      <c r="K11" s="14"/>
      <c r="L11" s="14"/>
      <c r="M11" s="14"/>
      <c r="N11" s="15"/>
      <c r="O11" s="406"/>
      <c r="P11" s="407"/>
      <c r="Q11" s="407"/>
      <c r="R11" s="407"/>
      <c r="S11" s="16"/>
      <c r="T11" s="408" t="s">
        <v>54</v>
      </c>
      <c r="U11" s="408"/>
      <c r="V11" s="408"/>
      <c r="W11" s="408"/>
      <c r="X11" s="408"/>
      <c r="Y11" s="409"/>
      <c r="Z11" s="409"/>
      <c r="AA11" s="409"/>
      <c r="AB11" s="409"/>
      <c r="AC11" s="409"/>
      <c r="AD11" s="409"/>
      <c r="AE11" s="409"/>
      <c r="AF11" s="409"/>
      <c r="AG11" s="410"/>
      <c r="AH11" s="410"/>
      <c r="AI11" s="410"/>
      <c r="AJ11" s="401"/>
      <c r="AK11" s="1"/>
      <c r="AL11" s="1"/>
      <c r="AM11" s="1"/>
      <c r="AN11" s="1"/>
    </row>
    <row r="12" spans="1:40" ht="195">
      <c r="A12" s="591"/>
      <c r="B12" s="7" t="s">
        <v>55</v>
      </c>
      <c r="C12" s="8" t="s">
        <v>56</v>
      </c>
      <c r="D12" s="9" t="s">
        <v>57</v>
      </c>
      <c r="E12" s="10"/>
      <c r="F12" s="11">
        <v>42005</v>
      </c>
      <c r="G12" s="11">
        <v>42370</v>
      </c>
      <c r="H12" s="12" t="s">
        <v>58</v>
      </c>
      <c r="I12" s="13">
        <v>800000</v>
      </c>
      <c r="J12" s="12" t="s">
        <v>59</v>
      </c>
      <c r="K12" s="14"/>
      <c r="L12" s="14"/>
      <c r="M12" s="14"/>
      <c r="N12" s="17"/>
      <c r="O12" s="406"/>
      <c r="P12" s="407" t="s">
        <v>60</v>
      </c>
      <c r="Q12" s="407"/>
      <c r="R12" s="407"/>
      <c r="S12" s="16"/>
      <c r="T12" s="18" t="s">
        <v>61</v>
      </c>
      <c r="U12" s="18"/>
      <c r="V12" s="18" t="s">
        <v>62</v>
      </c>
      <c r="W12" s="18" t="s">
        <v>63</v>
      </c>
      <c r="X12" s="18" t="s">
        <v>64</v>
      </c>
      <c r="Y12" s="19"/>
      <c r="Z12" s="19"/>
      <c r="AA12" s="19"/>
      <c r="AB12" s="20">
        <v>42917</v>
      </c>
      <c r="AC12" s="19"/>
      <c r="AD12" s="19"/>
      <c r="AE12" s="19"/>
      <c r="AF12" s="19"/>
      <c r="AG12" s="21"/>
      <c r="AH12" s="21"/>
      <c r="AI12" s="21"/>
      <c r="AJ12" s="401"/>
      <c r="AK12" s="1"/>
      <c r="AL12" s="1"/>
      <c r="AM12" s="1"/>
      <c r="AN12" s="1"/>
    </row>
    <row r="13" spans="1:40" ht="45">
      <c r="A13" s="591"/>
      <c r="B13" s="7" t="s">
        <v>65</v>
      </c>
      <c r="C13" s="8" t="s">
        <v>66</v>
      </c>
      <c r="D13" s="9" t="s">
        <v>67</v>
      </c>
      <c r="E13" s="10"/>
      <c r="F13" s="11">
        <v>42005</v>
      </c>
      <c r="G13" s="11">
        <v>43101</v>
      </c>
      <c r="H13" s="12" t="s">
        <v>68</v>
      </c>
      <c r="I13" s="13">
        <v>100000</v>
      </c>
      <c r="J13" s="12" t="s">
        <v>69</v>
      </c>
      <c r="K13" s="14"/>
      <c r="L13" s="14"/>
      <c r="M13" s="14"/>
      <c r="N13" s="17"/>
      <c r="O13" s="406"/>
      <c r="P13" s="407"/>
      <c r="Q13" s="407"/>
      <c r="R13" s="407"/>
      <c r="S13" s="16"/>
      <c r="T13" s="18"/>
      <c r="U13" s="18"/>
      <c r="V13" s="18"/>
      <c r="W13" s="18"/>
      <c r="X13" s="18" t="s">
        <v>70</v>
      </c>
      <c r="Y13" s="19"/>
      <c r="Z13" s="19"/>
      <c r="AA13" s="19"/>
      <c r="AB13" s="19"/>
      <c r="AC13" s="19"/>
      <c r="AD13" s="19"/>
      <c r="AE13" s="19"/>
      <c r="AF13" s="19"/>
      <c r="AG13" s="21"/>
      <c r="AH13" s="21"/>
      <c r="AI13" s="21"/>
      <c r="AJ13" s="401"/>
      <c r="AK13" s="1"/>
      <c r="AL13" s="1"/>
      <c r="AM13" s="1"/>
      <c r="AN13" s="1"/>
    </row>
    <row r="14" spans="1:40" ht="180">
      <c r="A14" s="591"/>
      <c r="B14" s="7" t="s">
        <v>71</v>
      </c>
      <c r="C14" s="9" t="s">
        <v>72</v>
      </c>
      <c r="D14" s="9" t="s">
        <v>73</v>
      </c>
      <c r="E14" s="10"/>
      <c r="F14" s="11">
        <v>42217</v>
      </c>
      <c r="G14" s="11">
        <v>42583</v>
      </c>
      <c r="H14" s="12" t="s">
        <v>74</v>
      </c>
      <c r="I14" s="13">
        <v>330000</v>
      </c>
      <c r="J14" s="12" t="s">
        <v>75</v>
      </c>
      <c r="K14" s="14"/>
      <c r="L14" s="14"/>
      <c r="M14" s="14"/>
      <c r="N14" s="17"/>
      <c r="O14" s="406"/>
      <c r="P14" s="407"/>
      <c r="Q14" s="407" t="s">
        <v>60</v>
      </c>
      <c r="R14" s="407"/>
      <c r="S14" s="16"/>
      <c r="T14" s="18" t="s">
        <v>76</v>
      </c>
      <c r="U14" s="18"/>
      <c r="V14" s="18"/>
      <c r="W14" s="18" t="s">
        <v>77</v>
      </c>
      <c r="X14" s="18" t="s">
        <v>78</v>
      </c>
      <c r="Y14" s="19"/>
      <c r="Z14" s="19"/>
      <c r="AA14" s="19"/>
      <c r="AB14" s="19"/>
      <c r="AC14" s="19"/>
      <c r="AD14" s="19"/>
      <c r="AE14" s="19"/>
      <c r="AF14" s="19"/>
      <c r="AG14" s="21"/>
      <c r="AH14" s="21"/>
      <c r="AI14" s="21"/>
      <c r="AJ14" s="401"/>
      <c r="AK14" s="1"/>
      <c r="AL14" s="1"/>
      <c r="AM14" s="1"/>
      <c r="AN14" s="1"/>
    </row>
    <row r="15" spans="1:40" ht="120">
      <c r="A15" s="591"/>
      <c r="B15" s="7" t="s">
        <v>79</v>
      </c>
      <c r="C15" s="9" t="s">
        <v>80</v>
      </c>
      <c r="D15" s="9" t="s">
        <v>81</v>
      </c>
      <c r="E15" s="10"/>
      <c r="F15" s="11">
        <v>42036</v>
      </c>
      <c r="G15" s="11" t="s">
        <v>82</v>
      </c>
      <c r="H15" s="12" t="s">
        <v>83</v>
      </c>
      <c r="I15" s="13">
        <v>300000</v>
      </c>
      <c r="J15" s="12" t="s">
        <v>84</v>
      </c>
      <c r="K15" s="14"/>
      <c r="L15" s="14"/>
      <c r="M15" s="14"/>
      <c r="N15" s="17"/>
      <c r="O15" s="406"/>
      <c r="P15" s="407"/>
      <c r="Q15" s="407" t="s">
        <v>60</v>
      </c>
      <c r="R15" s="407"/>
      <c r="S15" s="16"/>
      <c r="T15" s="18" t="s">
        <v>85</v>
      </c>
      <c r="U15" s="18" t="s">
        <v>86</v>
      </c>
      <c r="V15" s="18"/>
      <c r="W15" s="18" t="s">
        <v>87</v>
      </c>
      <c r="X15" s="18" t="s">
        <v>88</v>
      </c>
      <c r="Y15" s="19"/>
      <c r="Z15" s="19"/>
      <c r="AA15" s="19"/>
      <c r="AB15" s="19"/>
      <c r="AC15" s="19"/>
      <c r="AD15" s="19"/>
      <c r="AE15" s="19"/>
      <c r="AF15" s="19"/>
      <c r="AG15" s="21"/>
      <c r="AH15" s="21"/>
      <c r="AI15" s="21"/>
      <c r="AJ15" s="401"/>
      <c r="AK15" s="1"/>
      <c r="AL15" s="1"/>
      <c r="AM15" s="1"/>
      <c r="AN15" s="1"/>
    </row>
    <row r="16" spans="1:40" ht="105">
      <c r="A16" s="591"/>
      <c r="B16" s="7" t="s">
        <v>89</v>
      </c>
      <c r="C16" s="9" t="s">
        <v>90</v>
      </c>
      <c r="D16" s="9" t="s">
        <v>91</v>
      </c>
      <c r="E16" s="10"/>
      <c r="F16" s="11">
        <v>42005</v>
      </c>
      <c r="G16" s="11">
        <v>42370</v>
      </c>
      <c r="H16" s="12" t="s">
        <v>92</v>
      </c>
      <c r="I16" s="13">
        <v>700000</v>
      </c>
      <c r="J16" s="22"/>
      <c r="K16" s="14"/>
      <c r="L16" s="14"/>
      <c r="M16" s="14"/>
      <c r="N16" s="15"/>
      <c r="O16" s="23" t="s">
        <v>60</v>
      </c>
      <c r="P16" s="24"/>
      <c r="Q16" s="24"/>
      <c r="R16" s="24"/>
      <c r="S16" s="16"/>
      <c r="T16" s="18"/>
      <c r="U16" s="18"/>
      <c r="V16" s="18" t="s">
        <v>93</v>
      </c>
      <c r="W16" s="18" t="s">
        <v>94</v>
      </c>
      <c r="X16" s="18"/>
      <c r="Y16" s="19" t="s">
        <v>95</v>
      </c>
      <c r="Z16" s="19" t="s">
        <v>96</v>
      </c>
      <c r="AA16" s="20">
        <v>42522</v>
      </c>
      <c r="AB16" s="20">
        <v>42705</v>
      </c>
      <c r="AC16" s="19"/>
      <c r="AD16" s="19"/>
      <c r="AE16" s="19" t="s">
        <v>97</v>
      </c>
      <c r="AF16" s="19"/>
      <c r="AG16" s="21"/>
      <c r="AH16" s="21"/>
      <c r="AI16" s="21"/>
      <c r="AJ16" s="401"/>
      <c r="AK16" s="1"/>
      <c r="AL16" s="1"/>
      <c r="AM16" s="1"/>
      <c r="AN16" s="1"/>
    </row>
    <row r="17" spans="1:40" ht="90">
      <c r="A17" s="591"/>
      <c r="B17" s="7" t="s">
        <v>98</v>
      </c>
      <c r="C17" s="9" t="s">
        <v>99</v>
      </c>
      <c r="D17" s="9" t="s">
        <v>100</v>
      </c>
      <c r="E17" s="10"/>
      <c r="F17" s="11">
        <v>42005</v>
      </c>
      <c r="G17" s="11">
        <v>42339</v>
      </c>
      <c r="H17" s="12" t="s">
        <v>101</v>
      </c>
      <c r="I17" s="13">
        <v>80000</v>
      </c>
      <c r="J17" s="12" t="s">
        <v>102</v>
      </c>
      <c r="K17" s="14"/>
      <c r="L17" s="14"/>
      <c r="M17" s="14"/>
      <c r="N17" s="15"/>
      <c r="O17" s="23"/>
      <c r="P17" s="24" t="s">
        <v>60</v>
      </c>
      <c r="Q17" s="24"/>
      <c r="R17" s="24"/>
      <c r="S17" s="16"/>
      <c r="T17" s="18" t="s">
        <v>103</v>
      </c>
      <c r="U17" s="18"/>
      <c r="V17" s="18"/>
      <c r="W17" s="18"/>
      <c r="X17" s="18"/>
      <c r="Y17" s="19" t="s">
        <v>104</v>
      </c>
      <c r="Z17" s="19"/>
      <c r="AA17" s="19"/>
      <c r="AB17" s="19" t="s">
        <v>105</v>
      </c>
      <c r="AC17" s="19"/>
      <c r="AD17" s="19"/>
      <c r="AE17" s="19"/>
      <c r="AF17" s="19"/>
      <c r="AG17" s="21"/>
      <c r="AH17" s="21"/>
      <c r="AI17" s="21"/>
      <c r="AJ17" s="401"/>
      <c r="AK17" s="1"/>
      <c r="AL17" s="1"/>
      <c r="AM17" s="1"/>
      <c r="AN17" s="1"/>
    </row>
    <row r="18" spans="1:40" ht="210">
      <c r="A18" s="591"/>
      <c r="B18" s="7" t="s">
        <v>106</v>
      </c>
      <c r="C18" s="9" t="s">
        <v>107</v>
      </c>
      <c r="D18" s="9" t="s">
        <v>108</v>
      </c>
      <c r="E18" s="10"/>
      <c r="F18" s="11">
        <v>42005</v>
      </c>
      <c r="G18" s="11">
        <v>42736</v>
      </c>
      <c r="H18" s="12" t="s">
        <v>109</v>
      </c>
      <c r="I18" s="13">
        <v>3000000</v>
      </c>
      <c r="J18" s="12" t="s">
        <v>110</v>
      </c>
      <c r="K18" s="14"/>
      <c r="L18" s="14"/>
      <c r="M18" s="14"/>
      <c r="N18" s="17"/>
      <c r="O18" s="406"/>
      <c r="P18" s="407"/>
      <c r="Q18" s="407" t="s">
        <v>60</v>
      </c>
      <c r="R18" s="407"/>
      <c r="S18" s="16"/>
      <c r="T18" s="18" t="s">
        <v>111</v>
      </c>
      <c r="U18" s="18"/>
      <c r="V18" s="18" t="s">
        <v>112</v>
      </c>
      <c r="W18" s="18" t="s">
        <v>113</v>
      </c>
      <c r="X18" s="18" t="s">
        <v>114</v>
      </c>
      <c r="Y18" s="19"/>
      <c r="Z18" s="19"/>
      <c r="AA18" s="19"/>
      <c r="AB18" s="19"/>
      <c r="AC18" s="19"/>
      <c r="AD18" s="19"/>
      <c r="AE18" s="19"/>
      <c r="AF18" s="19"/>
      <c r="AG18" s="21"/>
      <c r="AH18" s="21"/>
      <c r="AI18" s="21"/>
      <c r="AJ18" s="401"/>
      <c r="AK18" s="1"/>
      <c r="AL18" s="1"/>
      <c r="AM18" s="1"/>
      <c r="AN18" s="1"/>
    </row>
    <row r="19" spans="1:40" ht="75">
      <c r="A19" s="591"/>
      <c r="B19" s="7" t="s">
        <v>115</v>
      </c>
      <c r="C19" s="9" t="s">
        <v>116</v>
      </c>
      <c r="D19" s="9" t="s">
        <v>117</v>
      </c>
      <c r="E19" s="10"/>
      <c r="F19" s="11">
        <v>42064</v>
      </c>
      <c r="G19" s="11">
        <v>42795</v>
      </c>
      <c r="H19" s="12" t="s">
        <v>118</v>
      </c>
      <c r="I19" s="13">
        <v>100000</v>
      </c>
      <c r="J19" s="12"/>
      <c r="K19" s="14"/>
      <c r="L19" s="14"/>
      <c r="M19" s="14"/>
      <c r="N19" s="17"/>
      <c r="O19" s="406"/>
      <c r="P19" s="407"/>
      <c r="Q19" s="407"/>
      <c r="R19" s="407"/>
      <c r="S19" s="16"/>
      <c r="T19" s="18" t="s">
        <v>119</v>
      </c>
      <c r="U19" s="18"/>
      <c r="V19" s="18"/>
      <c r="W19" s="18"/>
      <c r="X19" s="18" t="s">
        <v>120</v>
      </c>
      <c r="Y19" s="19"/>
      <c r="Z19" s="19"/>
      <c r="AA19" s="19"/>
      <c r="AB19" s="19"/>
      <c r="AC19" s="19"/>
      <c r="AD19" s="19"/>
      <c r="AE19" s="19"/>
      <c r="AF19" s="19"/>
      <c r="AG19" s="21"/>
      <c r="AH19" s="21"/>
      <c r="AI19" s="21"/>
      <c r="AJ19" s="401"/>
      <c r="AK19" s="1"/>
      <c r="AL19" s="1"/>
      <c r="AM19" s="1"/>
      <c r="AN19" s="1"/>
    </row>
    <row r="20" spans="1:40" ht="113.25">
      <c r="A20" s="591"/>
      <c r="B20" s="7" t="s">
        <v>121</v>
      </c>
      <c r="C20" s="9" t="s">
        <v>122</v>
      </c>
      <c r="D20" s="9" t="s">
        <v>123</v>
      </c>
      <c r="E20" s="10"/>
      <c r="F20" s="11">
        <v>42005</v>
      </c>
      <c r="G20" s="11">
        <v>42370</v>
      </c>
      <c r="H20" s="12" t="s">
        <v>124</v>
      </c>
      <c r="I20" s="13">
        <v>500000</v>
      </c>
      <c r="J20" s="12" t="s">
        <v>125</v>
      </c>
      <c r="K20" s="14"/>
      <c r="L20" s="14"/>
      <c r="M20" s="14"/>
      <c r="N20" s="17"/>
      <c r="O20" s="406" t="s">
        <v>60</v>
      </c>
      <c r="P20" s="407"/>
      <c r="Q20" s="407"/>
      <c r="R20" s="407"/>
      <c r="S20" s="16"/>
      <c r="T20" s="18" t="s">
        <v>126</v>
      </c>
      <c r="U20" s="18"/>
      <c r="V20" s="18"/>
      <c r="W20" s="18" t="s">
        <v>113</v>
      </c>
      <c r="X20" s="18" t="s">
        <v>127</v>
      </c>
      <c r="Y20" s="19"/>
      <c r="Z20" s="19"/>
      <c r="AA20" s="19"/>
      <c r="AB20" s="19"/>
      <c r="AC20" s="19"/>
      <c r="AD20" s="19"/>
      <c r="AE20" s="19"/>
      <c r="AF20" s="19"/>
      <c r="AG20" s="21"/>
      <c r="AH20" s="21"/>
      <c r="AI20" s="21"/>
      <c r="AJ20" s="401"/>
      <c r="AK20" s="1"/>
      <c r="AL20" s="1"/>
      <c r="AM20" s="1"/>
      <c r="AN20" s="1"/>
    </row>
    <row r="21" spans="1:40" ht="105">
      <c r="A21" s="591"/>
      <c r="B21" s="7" t="s">
        <v>128</v>
      </c>
      <c r="C21" s="9" t="s">
        <v>129</v>
      </c>
      <c r="D21" s="9" t="s">
        <v>130</v>
      </c>
      <c r="E21" s="10"/>
      <c r="F21" s="11">
        <v>42005</v>
      </c>
      <c r="G21" s="11">
        <v>42370</v>
      </c>
      <c r="H21" s="12" t="s">
        <v>131</v>
      </c>
      <c r="I21" s="13">
        <v>1200000</v>
      </c>
      <c r="J21" s="12" t="s">
        <v>132</v>
      </c>
      <c r="K21" s="14"/>
      <c r="L21" s="14"/>
      <c r="M21" s="14"/>
      <c r="N21" s="17"/>
      <c r="O21" s="406" t="s">
        <v>60</v>
      </c>
      <c r="P21" s="407"/>
      <c r="Q21" s="407"/>
      <c r="R21" s="407"/>
      <c r="S21" s="16"/>
      <c r="T21" s="18" t="s">
        <v>133</v>
      </c>
      <c r="U21" s="18"/>
      <c r="V21" s="18"/>
      <c r="W21" s="18"/>
      <c r="X21" s="18"/>
      <c r="Y21" s="19"/>
      <c r="Z21" s="19"/>
      <c r="AA21" s="19"/>
      <c r="AB21" s="20">
        <v>43070</v>
      </c>
      <c r="AC21" s="19"/>
      <c r="AD21" s="19"/>
      <c r="AE21" s="19"/>
      <c r="AF21" s="19"/>
      <c r="AG21" s="21"/>
      <c r="AH21" s="21"/>
      <c r="AI21" s="21"/>
      <c r="AJ21" s="401"/>
      <c r="AK21" s="1"/>
      <c r="AL21" s="1"/>
      <c r="AM21" s="1"/>
      <c r="AN21" s="1"/>
    </row>
    <row r="22" spans="1:40" ht="75">
      <c r="A22" s="591"/>
      <c r="B22" s="7" t="s">
        <v>134</v>
      </c>
      <c r="C22" s="9" t="s">
        <v>135</v>
      </c>
      <c r="D22" s="9" t="s">
        <v>136</v>
      </c>
      <c r="E22" s="10"/>
      <c r="F22" s="11">
        <v>42278</v>
      </c>
      <c r="G22" s="11">
        <v>43800</v>
      </c>
      <c r="H22" s="12" t="s">
        <v>137</v>
      </c>
      <c r="I22" s="13"/>
      <c r="J22" s="12" t="s">
        <v>138</v>
      </c>
      <c r="K22" s="14"/>
      <c r="L22" s="14"/>
      <c r="M22" s="14"/>
      <c r="N22" s="17"/>
      <c r="O22" s="406"/>
      <c r="P22" s="407" t="s">
        <v>60</v>
      </c>
      <c r="Q22" s="407"/>
      <c r="R22" s="407"/>
      <c r="S22" s="16"/>
      <c r="T22" s="18" t="s">
        <v>139</v>
      </c>
      <c r="U22" s="18"/>
      <c r="V22" s="18"/>
      <c r="W22" s="18"/>
      <c r="X22" s="18"/>
      <c r="Y22" s="19"/>
      <c r="Z22" s="19"/>
      <c r="AA22" s="19"/>
      <c r="AB22" s="19"/>
      <c r="AC22" s="19"/>
      <c r="AD22" s="19"/>
      <c r="AE22" s="19"/>
      <c r="AF22" s="19"/>
      <c r="AG22" s="21"/>
      <c r="AH22" s="21"/>
      <c r="AI22" s="21"/>
      <c r="AJ22" s="401"/>
      <c r="AK22" s="1"/>
      <c r="AL22" s="1"/>
      <c r="AM22" s="1"/>
      <c r="AN22" s="1"/>
    </row>
    <row r="23" spans="1:40" ht="75">
      <c r="A23" s="591"/>
      <c r="B23" s="7" t="s">
        <v>140</v>
      </c>
      <c r="C23" s="9" t="s">
        <v>141</v>
      </c>
      <c r="D23" s="9" t="s">
        <v>142</v>
      </c>
      <c r="E23" s="10"/>
      <c r="F23" s="11">
        <v>42005</v>
      </c>
      <c r="G23" s="11">
        <v>43313</v>
      </c>
      <c r="H23" s="12" t="s">
        <v>143</v>
      </c>
      <c r="I23" s="13">
        <v>1000000</v>
      </c>
      <c r="J23" s="12" t="s">
        <v>144</v>
      </c>
      <c r="K23" s="14"/>
      <c r="L23" s="14"/>
      <c r="M23" s="14"/>
      <c r="N23" s="17"/>
      <c r="O23" s="406"/>
      <c r="P23" s="407" t="s">
        <v>60</v>
      </c>
      <c r="Q23" s="407"/>
      <c r="R23" s="407"/>
      <c r="S23" s="16"/>
      <c r="T23" s="18" t="s">
        <v>145</v>
      </c>
      <c r="U23" s="18"/>
      <c r="V23" s="18"/>
      <c r="W23" s="18"/>
      <c r="X23" s="18" t="s">
        <v>146</v>
      </c>
      <c r="Y23" s="19"/>
      <c r="Z23" s="19"/>
      <c r="AA23" s="19"/>
      <c r="AB23" s="19"/>
      <c r="AC23" s="19"/>
      <c r="AD23" s="19"/>
      <c r="AE23" s="19"/>
      <c r="AF23" s="19"/>
      <c r="AG23" s="21"/>
      <c r="AH23" s="21"/>
      <c r="AI23" s="21"/>
      <c r="AJ23" s="401"/>
      <c r="AK23" s="1"/>
      <c r="AL23" s="1"/>
      <c r="AM23" s="1"/>
      <c r="AN23" s="1"/>
    </row>
    <row r="24" spans="1:40" ht="30">
      <c r="A24" s="591"/>
      <c r="B24" s="7" t="s">
        <v>147</v>
      </c>
      <c r="C24" s="9" t="s">
        <v>148</v>
      </c>
      <c r="D24" s="9" t="s">
        <v>149</v>
      </c>
      <c r="E24" s="10"/>
      <c r="F24" s="11">
        <v>42005</v>
      </c>
      <c r="G24" s="11">
        <v>42370</v>
      </c>
      <c r="H24" s="12" t="s">
        <v>150</v>
      </c>
      <c r="I24" s="13">
        <v>0</v>
      </c>
      <c r="J24" s="22"/>
      <c r="K24" s="14"/>
      <c r="L24" s="14"/>
      <c r="M24" s="14"/>
      <c r="N24" s="17"/>
      <c r="O24" s="406"/>
      <c r="P24" s="407"/>
      <c r="Q24" s="407"/>
      <c r="R24" s="407"/>
      <c r="S24" s="16"/>
      <c r="T24" s="18"/>
      <c r="U24" s="18"/>
      <c r="V24" s="18"/>
      <c r="W24" s="18"/>
      <c r="X24" s="18"/>
      <c r="Y24" s="19"/>
      <c r="Z24" s="19"/>
      <c r="AA24" s="19"/>
      <c r="AB24" s="19"/>
      <c r="AC24" s="19"/>
      <c r="AD24" s="19"/>
      <c r="AE24" s="19"/>
      <c r="AF24" s="19"/>
      <c r="AG24" s="21"/>
      <c r="AH24" s="21"/>
      <c r="AI24" s="21"/>
      <c r="AJ24" s="401"/>
      <c r="AK24" s="1"/>
      <c r="AL24" s="1"/>
      <c r="AM24" s="1"/>
      <c r="AN24" s="1"/>
    </row>
    <row r="25" spans="1:40" ht="30">
      <c r="A25" s="591"/>
      <c r="B25" s="7" t="s">
        <v>151</v>
      </c>
      <c r="C25" s="9" t="s">
        <v>152</v>
      </c>
      <c r="D25" s="9" t="s">
        <v>153</v>
      </c>
      <c r="E25" s="10"/>
      <c r="F25" s="11">
        <v>41883</v>
      </c>
      <c r="G25" s="11">
        <v>41974</v>
      </c>
      <c r="H25" s="12" t="s">
        <v>150</v>
      </c>
      <c r="I25" s="13">
        <v>0</v>
      </c>
      <c r="J25" s="12" t="s">
        <v>154</v>
      </c>
      <c r="K25" s="14"/>
      <c r="L25" s="14"/>
      <c r="M25" s="14"/>
      <c r="N25" s="17"/>
      <c r="O25" s="406"/>
      <c r="P25" s="407"/>
      <c r="Q25" s="407"/>
      <c r="R25" s="407"/>
      <c r="S25" s="16"/>
      <c r="T25" s="18"/>
      <c r="U25" s="18"/>
      <c r="V25" s="18"/>
      <c r="W25" s="18"/>
      <c r="X25" s="18"/>
      <c r="Y25" s="19"/>
      <c r="Z25" s="19"/>
      <c r="AA25" s="19"/>
      <c r="AB25" s="19"/>
      <c r="AC25" s="19"/>
      <c r="AD25" s="19"/>
      <c r="AE25" s="19"/>
      <c r="AF25" s="19"/>
      <c r="AG25" s="21"/>
      <c r="AH25" s="21"/>
      <c r="AI25" s="21"/>
      <c r="AJ25" s="401"/>
      <c r="AK25" s="1"/>
      <c r="AL25" s="1"/>
      <c r="AM25" s="1"/>
      <c r="AN25" s="1"/>
    </row>
    <row r="26" spans="1:40" ht="60">
      <c r="A26" s="591"/>
      <c r="B26" s="7" t="s">
        <v>147</v>
      </c>
      <c r="C26" s="9" t="s">
        <v>155</v>
      </c>
      <c r="D26" s="9" t="s">
        <v>156</v>
      </c>
      <c r="E26" s="10"/>
      <c r="F26" s="11">
        <v>42005</v>
      </c>
      <c r="G26" s="11">
        <v>42217</v>
      </c>
      <c r="H26" s="12" t="s">
        <v>157</v>
      </c>
      <c r="I26" s="13">
        <v>20000</v>
      </c>
      <c r="J26" s="12" t="s">
        <v>150</v>
      </c>
      <c r="K26" s="14"/>
      <c r="L26" s="14"/>
      <c r="M26" s="14"/>
      <c r="N26" s="17"/>
      <c r="O26" s="406"/>
      <c r="P26" s="407"/>
      <c r="Q26" s="407"/>
      <c r="R26" s="407"/>
      <c r="S26" s="16"/>
      <c r="T26" s="18"/>
      <c r="U26" s="18"/>
      <c r="V26" s="18"/>
      <c r="W26" s="18"/>
      <c r="X26" s="18"/>
      <c r="Y26" s="19"/>
      <c r="Z26" s="19"/>
      <c r="AA26" s="19"/>
      <c r="AB26" s="19"/>
      <c r="AC26" s="19"/>
      <c r="AD26" s="19"/>
      <c r="AE26" s="19"/>
      <c r="AF26" s="19"/>
      <c r="AG26" s="21"/>
      <c r="AH26" s="21"/>
      <c r="AI26" s="21"/>
      <c r="AJ26" s="401"/>
      <c r="AK26" s="1"/>
      <c r="AL26" s="1"/>
      <c r="AM26" s="1"/>
      <c r="AN26" s="1"/>
    </row>
    <row r="27" spans="1:40" ht="45">
      <c r="A27" s="591"/>
      <c r="B27" s="7" t="s">
        <v>158</v>
      </c>
      <c r="C27" s="9" t="s">
        <v>159</v>
      </c>
      <c r="D27" s="9" t="s">
        <v>160</v>
      </c>
      <c r="E27" s="10"/>
      <c r="F27" s="11">
        <v>42005</v>
      </c>
      <c r="G27" s="11">
        <v>42522</v>
      </c>
      <c r="H27" s="12" t="s">
        <v>161</v>
      </c>
      <c r="I27" s="13">
        <v>300000</v>
      </c>
      <c r="J27" s="12" t="s">
        <v>162</v>
      </c>
      <c r="K27" s="14"/>
      <c r="L27" s="14"/>
      <c r="M27" s="14"/>
      <c r="N27" s="17"/>
      <c r="O27" s="406" t="s">
        <v>60</v>
      </c>
      <c r="P27" s="407"/>
      <c r="Q27" s="407"/>
      <c r="R27" s="407"/>
      <c r="S27" s="16"/>
      <c r="T27" s="18" t="s">
        <v>163</v>
      </c>
      <c r="U27" s="18"/>
      <c r="V27" s="18"/>
      <c r="W27" s="18"/>
      <c r="X27" s="18" t="s">
        <v>164</v>
      </c>
      <c r="Y27" s="19"/>
      <c r="Z27" s="19"/>
      <c r="AA27" s="19"/>
      <c r="AB27" s="19"/>
      <c r="AC27" s="19"/>
      <c r="AD27" s="19"/>
      <c r="AE27" s="19"/>
      <c r="AF27" s="19"/>
      <c r="AG27" s="21"/>
      <c r="AH27" s="21"/>
      <c r="AI27" s="21"/>
      <c r="AJ27" s="401"/>
      <c r="AK27" s="1"/>
      <c r="AL27" s="1"/>
      <c r="AM27" s="1"/>
      <c r="AN27" s="1"/>
    </row>
    <row r="28" spans="1:40" ht="90">
      <c r="A28" s="591"/>
      <c r="B28" s="7" t="s">
        <v>165</v>
      </c>
      <c r="C28" s="9" t="s">
        <v>166</v>
      </c>
      <c r="D28" s="9" t="s">
        <v>167</v>
      </c>
      <c r="E28" s="10"/>
      <c r="F28" s="11">
        <v>42005</v>
      </c>
      <c r="G28" s="11">
        <v>43070</v>
      </c>
      <c r="H28" s="12" t="s">
        <v>168</v>
      </c>
      <c r="I28" s="25"/>
      <c r="J28" s="12" t="s">
        <v>169</v>
      </c>
      <c r="K28" s="14"/>
      <c r="L28" s="14"/>
      <c r="M28" s="14"/>
      <c r="N28" s="17"/>
      <c r="O28" s="406"/>
      <c r="P28" s="407" t="s">
        <v>60</v>
      </c>
      <c r="Q28" s="407"/>
      <c r="R28" s="407"/>
      <c r="S28" s="16"/>
      <c r="T28" s="18" t="s">
        <v>170</v>
      </c>
      <c r="U28" s="18"/>
      <c r="V28" s="18" t="s">
        <v>171</v>
      </c>
      <c r="W28" s="18" t="s">
        <v>113</v>
      </c>
      <c r="X28" s="18" t="s">
        <v>172</v>
      </c>
      <c r="Y28" s="19"/>
      <c r="Z28" s="19"/>
      <c r="AA28" s="19"/>
      <c r="AB28" s="19"/>
      <c r="AC28" s="19"/>
      <c r="AD28" s="19"/>
      <c r="AE28" s="19"/>
      <c r="AF28" s="19"/>
      <c r="AG28" s="21"/>
      <c r="AH28" s="21"/>
      <c r="AI28" s="21"/>
      <c r="AJ28" s="401"/>
      <c r="AK28" s="1"/>
      <c r="AL28" s="1"/>
      <c r="AM28" s="1"/>
      <c r="AN28" s="1"/>
    </row>
    <row r="29" spans="1:40" ht="75">
      <c r="A29" s="591"/>
      <c r="B29" s="7" t="s">
        <v>173</v>
      </c>
      <c r="C29" s="9" t="s">
        <v>174</v>
      </c>
      <c r="D29" s="9" t="s">
        <v>175</v>
      </c>
      <c r="E29" s="10"/>
      <c r="F29" s="11">
        <v>42005</v>
      </c>
      <c r="G29" s="11">
        <v>42522</v>
      </c>
      <c r="H29" s="12" t="s">
        <v>176</v>
      </c>
      <c r="I29" s="13">
        <v>50000</v>
      </c>
      <c r="J29" s="12" t="s">
        <v>177</v>
      </c>
      <c r="K29" s="14"/>
      <c r="L29" s="14"/>
      <c r="M29" s="14"/>
      <c r="N29" s="17"/>
      <c r="O29" s="406"/>
      <c r="P29" s="407" t="s">
        <v>60</v>
      </c>
      <c r="Q29" s="407"/>
      <c r="R29" s="407"/>
      <c r="S29" s="16"/>
      <c r="T29" s="18" t="s">
        <v>178</v>
      </c>
      <c r="U29" s="18" t="s">
        <v>179</v>
      </c>
      <c r="V29" s="18" t="s">
        <v>180</v>
      </c>
      <c r="W29" s="18" t="s">
        <v>181</v>
      </c>
      <c r="X29" s="18" t="s">
        <v>182</v>
      </c>
      <c r="Y29" s="19"/>
      <c r="Z29" s="19"/>
      <c r="AA29" s="19"/>
      <c r="AB29" s="20">
        <v>42705</v>
      </c>
      <c r="AC29" s="19"/>
      <c r="AD29" s="19"/>
      <c r="AE29" s="19"/>
      <c r="AF29" s="19"/>
      <c r="AG29" s="21"/>
      <c r="AH29" s="21"/>
      <c r="AI29" s="21"/>
      <c r="AJ29" s="401"/>
      <c r="AK29" s="1"/>
      <c r="AL29" s="1"/>
      <c r="AM29" s="1"/>
      <c r="AN29" s="1"/>
    </row>
    <row r="30" spans="1:40" ht="60">
      <c r="A30" s="591"/>
      <c r="B30" s="7" t="s">
        <v>183</v>
      </c>
      <c r="C30" s="9" t="s">
        <v>184</v>
      </c>
      <c r="D30" s="9" t="s">
        <v>185</v>
      </c>
      <c r="E30" s="10"/>
      <c r="F30" s="11">
        <v>42005</v>
      </c>
      <c r="G30" s="11">
        <v>42522</v>
      </c>
      <c r="H30" s="12" t="s">
        <v>186</v>
      </c>
      <c r="I30" s="13">
        <v>1000000</v>
      </c>
      <c r="J30" s="12" t="s">
        <v>187</v>
      </c>
      <c r="K30" s="14"/>
      <c r="L30" s="14"/>
      <c r="M30" s="14"/>
      <c r="N30" s="17"/>
      <c r="O30" s="406" t="s">
        <v>60</v>
      </c>
      <c r="P30" s="407"/>
      <c r="Q30" s="407"/>
      <c r="R30" s="407"/>
      <c r="S30" s="16"/>
      <c r="T30" s="18" t="s">
        <v>163</v>
      </c>
      <c r="U30" s="18"/>
      <c r="V30" s="18"/>
      <c r="W30" s="18"/>
      <c r="X30" s="18" t="s">
        <v>188</v>
      </c>
      <c r="Y30" s="19"/>
      <c r="Z30" s="19"/>
      <c r="AA30" s="19"/>
      <c r="AB30" s="19"/>
      <c r="AC30" s="19"/>
      <c r="AD30" s="19"/>
      <c r="AE30" s="19"/>
      <c r="AF30" s="19"/>
      <c r="AG30" s="21"/>
      <c r="AH30" s="21"/>
      <c r="AI30" s="21"/>
      <c r="AJ30" s="401"/>
      <c r="AK30" s="1"/>
      <c r="AL30" s="1"/>
      <c r="AM30" s="1"/>
      <c r="AN30" s="1"/>
    </row>
    <row r="31" spans="1:40" ht="60">
      <c r="A31" s="591"/>
      <c r="B31" s="7" t="s">
        <v>189</v>
      </c>
      <c r="C31" s="9" t="s">
        <v>190</v>
      </c>
      <c r="D31" s="9" t="s">
        <v>191</v>
      </c>
      <c r="E31" s="10"/>
      <c r="F31" s="11">
        <v>42064</v>
      </c>
      <c r="G31" s="11">
        <v>43800</v>
      </c>
      <c r="H31" s="12" t="s">
        <v>192</v>
      </c>
      <c r="I31" s="13">
        <v>500000</v>
      </c>
      <c r="J31" s="12" t="s">
        <v>193</v>
      </c>
      <c r="K31" s="14"/>
      <c r="L31" s="14"/>
      <c r="M31" s="14"/>
      <c r="N31" s="17"/>
      <c r="O31" s="406" t="s">
        <v>60</v>
      </c>
      <c r="P31" s="407"/>
      <c r="Q31" s="407"/>
      <c r="R31" s="407"/>
      <c r="S31" s="16"/>
      <c r="T31" s="18" t="s">
        <v>163</v>
      </c>
      <c r="U31" s="18"/>
      <c r="V31" s="18"/>
      <c r="W31" s="18"/>
      <c r="X31" s="18" t="s">
        <v>194</v>
      </c>
      <c r="Y31" s="19"/>
      <c r="Z31" s="19"/>
      <c r="AA31" s="19"/>
      <c r="AB31" s="19"/>
      <c r="AC31" s="19"/>
      <c r="AD31" s="19"/>
      <c r="AE31" s="19"/>
      <c r="AF31" s="19"/>
      <c r="AG31" s="21"/>
      <c r="AH31" s="21"/>
      <c r="AI31" s="21"/>
      <c r="AJ31" s="401"/>
      <c r="AK31" s="1"/>
      <c r="AL31" s="1"/>
      <c r="AM31" s="1"/>
      <c r="AN31" s="1"/>
    </row>
    <row r="32" spans="1:40" ht="90">
      <c r="A32" s="587"/>
      <c r="B32" s="7" t="s">
        <v>195</v>
      </c>
      <c r="C32" s="9" t="s">
        <v>196</v>
      </c>
      <c r="D32" s="9" t="s">
        <v>167</v>
      </c>
      <c r="E32" s="10"/>
      <c r="F32" s="11">
        <v>42064</v>
      </c>
      <c r="G32" s="11">
        <v>43800</v>
      </c>
      <c r="H32" s="12" t="s">
        <v>197</v>
      </c>
      <c r="I32" s="13">
        <v>2000000</v>
      </c>
      <c r="J32" s="12" t="s">
        <v>198</v>
      </c>
      <c r="K32" s="14"/>
      <c r="L32" s="14"/>
      <c r="M32" s="14"/>
      <c r="N32" s="17"/>
      <c r="O32" s="406"/>
      <c r="P32" s="407" t="s">
        <v>60</v>
      </c>
      <c r="Q32" s="407"/>
      <c r="R32" s="407"/>
      <c r="S32" s="16"/>
      <c r="T32" s="18" t="s">
        <v>199</v>
      </c>
      <c r="U32" s="18"/>
      <c r="V32" s="18"/>
      <c r="W32" s="18"/>
      <c r="X32" s="18" t="s">
        <v>188</v>
      </c>
      <c r="Y32" s="19"/>
      <c r="Z32" s="19"/>
      <c r="AA32" s="19"/>
      <c r="AB32" s="19"/>
      <c r="AC32" s="19"/>
      <c r="AD32" s="19"/>
      <c r="AE32" s="19"/>
      <c r="AF32" s="19"/>
      <c r="AG32" s="21"/>
      <c r="AH32" s="21"/>
      <c r="AI32" s="21"/>
      <c r="AJ32" s="401"/>
      <c r="AK32" s="1"/>
      <c r="AL32" s="1"/>
      <c r="AM32" s="1"/>
      <c r="AN32" s="1"/>
    </row>
    <row r="33" spans="1:40" ht="165">
      <c r="A33" s="590" t="s">
        <v>200</v>
      </c>
      <c r="B33" s="7" t="s">
        <v>201</v>
      </c>
      <c r="C33" s="9" t="s">
        <v>202</v>
      </c>
      <c r="D33" s="9" t="s">
        <v>203</v>
      </c>
      <c r="E33" s="10"/>
      <c r="F33" s="11">
        <v>42125</v>
      </c>
      <c r="G33" s="11">
        <v>42795</v>
      </c>
      <c r="H33" s="12" t="s">
        <v>204</v>
      </c>
      <c r="I33" s="13">
        <v>500000</v>
      </c>
      <c r="J33" s="12" t="s">
        <v>205</v>
      </c>
      <c r="K33" s="14"/>
      <c r="L33" s="14"/>
      <c r="M33" s="14"/>
      <c r="N33" s="17"/>
      <c r="O33" s="406"/>
      <c r="P33" s="407"/>
      <c r="Q33" s="407" t="s">
        <v>60</v>
      </c>
      <c r="R33" s="407"/>
      <c r="S33" s="16"/>
      <c r="T33" s="18" t="s">
        <v>206</v>
      </c>
      <c r="U33" s="18"/>
      <c r="V33" s="18"/>
      <c r="W33" s="18" t="s">
        <v>207</v>
      </c>
      <c r="X33" s="18" t="s">
        <v>208</v>
      </c>
      <c r="Y33" s="19"/>
      <c r="Z33" s="19"/>
      <c r="AA33" s="19"/>
      <c r="AB33" s="19"/>
      <c r="AC33" s="19"/>
      <c r="AD33" s="19"/>
      <c r="AE33" s="19"/>
      <c r="AF33" s="19"/>
      <c r="AG33" s="21"/>
      <c r="AH33" s="21"/>
      <c r="AI33" s="21"/>
      <c r="AJ33" s="401"/>
      <c r="AK33" s="1"/>
      <c r="AL33" s="1"/>
      <c r="AM33" s="1"/>
      <c r="AN33" s="1"/>
    </row>
    <row r="34" spans="1:40" ht="60">
      <c r="A34" s="591"/>
      <c r="B34" s="7" t="s">
        <v>209</v>
      </c>
      <c r="C34" s="9" t="s">
        <v>210</v>
      </c>
      <c r="D34" s="9" t="s">
        <v>211</v>
      </c>
      <c r="E34" s="10"/>
      <c r="F34" s="11">
        <v>42005</v>
      </c>
      <c r="G34" s="11">
        <v>43678</v>
      </c>
      <c r="H34" s="12" t="s">
        <v>212</v>
      </c>
      <c r="I34" s="13">
        <v>200000</v>
      </c>
      <c r="J34" s="12" t="s">
        <v>213</v>
      </c>
      <c r="K34" s="14"/>
      <c r="L34" s="14"/>
      <c r="M34" s="14"/>
      <c r="N34" s="17"/>
      <c r="O34" s="406"/>
      <c r="P34" s="407"/>
      <c r="Q34" s="407"/>
      <c r="R34" s="407"/>
      <c r="S34" s="16"/>
      <c r="T34" s="18" t="s">
        <v>214</v>
      </c>
      <c r="U34" s="18"/>
      <c r="V34" s="18"/>
      <c r="W34" s="18"/>
      <c r="X34" s="18" t="s">
        <v>215</v>
      </c>
      <c r="Y34" s="19"/>
      <c r="Z34" s="19"/>
      <c r="AA34" s="19"/>
      <c r="AB34" s="19"/>
      <c r="AC34" s="19"/>
      <c r="AD34" s="19"/>
      <c r="AE34" s="19"/>
      <c r="AF34" s="19"/>
      <c r="AG34" s="21"/>
      <c r="AH34" s="21"/>
      <c r="AI34" s="21"/>
      <c r="AJ34" s="401"/>
      <c r="AK34" s="1"/>
      <c r="AL34" s="1"/>
      <c r="AM34" s="1"/>
      <c r="AN34" s="1"/>
    </row>
    <row r="35" spans="1:40" ht="45">
      <c r="A35" s="591"/>
      <c r="B35" s="7" t="s">
        <v>209</v>
      </c>
      <c r="C35" s="9" t="s">
        <v>216</v>
      </c>
      <c r="D35" s="9" t="s">
        <v>217</v>
      </c>
      <c r="E35" s="10"/>
      <c r="F35" s="11">
        <v>42005</v>
      </c>
      <c r="G35" s="11">
        <v>42461</v>
      </c>
      <c r="H35" s="12" t="s">
        <v>218</v>
      </c>
      <c r="I35" s="13">
        <v>0</v>
      </c>
      <c r="J35" s="12"/>
      <c r="K35" s="14"/>
      <c r="L35" s="14"/>
      <c r="M35" s="14"/>
      <c r="N35" s="17"/>
      <c r="O35" s="406"/>
      <c r="P35" s="407"/>
      <c r="Q35" s="407"/>
      <c r="R35" s="407"/>
      <c r="S35" s="16"/>
      <c r="T35" s="408" t="s">
        <v>219</v>
      </c>
      <c r="U35" s="408"/>
      <c r="V35" s="408"/>
      <c r="W35" s="408"/>
      <c r="X35" s="408"/>
      <c r="Y35" s="409"/>
      <c r="Z35" s="409"/>
      <c r="AA35" s="409"/>
      <c r="AB35" s="409"/>
      <c r="AC35" s="409"/>
      <c r="AD35" s="409"/>
      <c r="AE35" s="409"/>
      <c r="AF35" s="409"/>
      <c r="AG35" s="410"/>
      <c r="AH35" s="410"/>
      <c r="AI35" s="410"/>
      <c r="AJ35" s="401"/>
      <c r="AK35" s="1"/>
      <c r="AL35" s="1"/>
      <c r="AM35" s="1"/>
      <c r="AN35" s="1"/>
    </row>
    <row r="36" spans="1:40" ht="75">
      <c r="A36" s="591"/>
      <c r="B36" s="7" t="s">
        <v>209</v>
      </c>
      <c r="C36" s="9" t="s">
        <v>220</v>
      </c>
      <c r="D36" s="9" t="s">
        <v>221</v>
      </c>
      <c r="E36" s="10"/>
      <c r="F36" s="11">
        <v>42217</v>
      </c>
      <c r="G36" s="11">
        <v>42583</v>
      </c>
      <c r="H36" s="12" t="s">
        <v>222</v>
      </c>
      <c r="I36" s="25"/>
      <c r="J36" s="22"/>
      <c r="K36" s="14"/>
      <c r="L36" s="14"/>
      <c r="M36" s="14"/>
      <c r="N36" s="17"/>
      <c r="O36" s="406"/>
      <c r="P36" s="407"/>
      <c r="Q36" s="407"/>
      <c r="R36" s="407"/>
      <c r="S36" s="16"/>
      <c r="T36" s="408"/>
      <c r="U36" s="408"/>
      <c r="V36" s="408"/>
      <c r="W36" s="408"/>
      <c r="X36" s="408"/>
      <c r="Y36" s="409"/>
      <c r="Z36" s="409"/>
      <c r="AA36" s="409"/>
      <c r="AB36" s="409"/>
      <c r="AC36" s="409"/>
      <c r="AD36" s="409"/>
      <c r="AE36" s="409"/>
      <c r="AF36" s="409"/>
      <c r="AG36" s="410"/>
      <c r="AH36" s="410"/>
      <c r="AI36" s="410"/>
      <c r="AJ36" s="401"/>
      <c r="AK36" s="1"/>
      <c r="AL36" s="1"/>
      <c r="AM36" s="1"/>
      <c r="AN36" s="1"/>
    </row>
    <row r="37" spans="1:40" ht="75">
      <c r="A37" s="591"/>
      <c r="B37" s="7" t="s">
        <v>209</v>
      </c>
      <c r="C37" s="9" t="s">
        <v>223</v>
      </c>
      <c r="D37" s="9" t="s">
        <v>224</v>
      </c>
      <c r="E37" s="10"/>
      <c r="F37" s="11">
        <v>42005</v>
      </c>
      <c r="G37" s="11">
        <v>42370</v>
      </c>
      <c r="H37" s="12" t="s">
        <v>222</v>
      </c>
      <c r="I37" s="13">
        <v>150000</v>
      </c>
      <c r="J37" s="22"/>
      <c r="K37" s="14"/>
      <c r="L37" s="14"/>
      <c r="M37" s="14"/>
      <c r="N37" s="17"/>
      <c r="O37" s="406"/>
      <c r="P37" s="407"/>
      <c r="Q37" s="407"/>
      <c r="R37" s="407"/>
      <c r="S37" s="16"/>
      <c r="T37" s="408"/>
      <c r="U37" s="408"/>
      <c r="V37" s="408"/>
      <c r="W37" s="408"/>
      <c r="X37" s="408"/>
      <c r="Y37" s="409"/>
      <c r="Z37" s="409"/>
      <c r="AA37" s="409"/>
      <c r="AB37" s="409"/>
      <c r="AC37" s="409"/>
      <c r="AD37" s="409"/>
      <c r="AE37" s="409"/>
      <c r="AF37" s="409"/>
      <c r="AG37" s="410"/>
      <c r="AH37" s="410"/>
      <c r="AI37" s="410"/>
      <c r="AJ37" s="401"/>
      <c r="AK37" s="1"/>
      <c r="AL37" s="1"/>
      <c r="AM37" s="1"/>
      <c r="AN37" s="1"/>
    </row>
    <row r="38" spans="1:40" ht="75">
      <c r="A38" s="591"/>
      <c r="B38" s="7" t="s">
        <v>225</v>
      </c>
      <c r="C38" s="9" t="s">
        <v>226</v>
      </c>
      <c r="D38" s="9" t="s">
        <v>227</v>
      </c>
      <c r="E38" s="10"/>
      <c r="F38" s="11">
        <v>42217</v>
      </c>
      <c r="G38" s="11">
        <v>42948</v>
      </c>
      <c r="H38" s="12" t="s">
        <v>228</v>
      </c>
      <c r="I38" s="13">
        <v>150000</v>
      </c>
      <c r="J38" s="22"/>
      <c r="K38" s="14"/>
      <c r="L38" s="14"/>
      <c r="M38" s="14"/>
      <c r="N38" s="17"/>
      <c r="O38" s="406"/>
      <c r="P38" s="407"/>
      <c r="Q38" s="407" t="s">
        <v>60</v>
      </c>
      <c r="R38" s="407"/>
      <c r="S38" s="16"/>
      <c r="T38" s="408" t="s">
        <v>229</v>
      </c>
      <c r="U38" s="408" t="s">
        <v>230</v>
      </c>
      <c r="V38" s="408" t="s">
        <v>231</v>
      </c>
      <c r="W38" s="408" t="s">
        <v>232</v>
      </c>
      <c r="X38" s="408" t="s">
        <v>233</v>
      </c>
      <c r="Y38" s="409"/>
      <c r="Z38" s="409"/>
      <c r="AA38" s="409"/>
      <c r="AB38" s="409"/>
      <c r="AC38" s="409"/>
      <c r="AD38" s="409"/>
      <c r="AE38" s="409"/>
      <c r="AF38" s="409"/>
      <c r="AG38" s="410"/>
      <c r="AH38" s="410"/>
      <c r="AI38" s="410"/>
      <c r="AJ38" s="401"/>
      <c r="AK38" s="1"/>
      <c r="AL38" s="1"/>
      <c r="AM38" s="1"/>
      <c r="AN38" s="1"/>
    </row>
    <row r="39" spans="1:40" ht="225">
      <c r="A39" s="591"/>
      <c r="B39" s="7" t="s">
        <v>234</v>
      </c>
      <c r="C39" s="9" t="s">
        <v>235</v>
      </c>
      <c r="D39" s="9" t="s">
        <v>236</v>
      </c>
      <c r="E39" s="10"/>
      <c r="F39" s="11">
        <v>42005</v>
      </c>
      <c r="G39" s="11">
        <v>42736</v>
      </c>
      <c r="H39" s="12" t="s">
        <v>237</v>
      </c>
      <c r="I39" s="13">
        <v>1880000</v>
      </c>
      <c r="J39" s="12" t="s">
        <v>238</v>
      </c>
      <c r="K39" s="14"/>
      <c r="L39" s="14"/>
      <c r="M39" s="14"/>
      <c r="N39" s="15"/>
      <c r="O39" s="23"/>
      <c r="P39" s="24"/>
      <c r="Q39" s="24" t="s">
        <v>60</v>
      </c>
      <c r="R39" s="24"/>
      <c r="S39" s="16"/>
      <c r="T39" s="408" t="s">
        <v>239</v>
      </c>
      <c r="U39" s="408"/>
      <c r="V39" s="408"/>
      <c r="W39" s="408"/>
      <c r="X39" s="408" t="s">
        <v>240</v>
      </c>
      <c r="Y39" s="409" t="s">
        <v>241</v>
      </c>
      <c r="Z39" s="409" t="s">
        <v>242</v>
      </c>
      <c r="AA39" s="409"/>
      <c r="AB39" s="409" t="s">
        <v>243</v>
      </c>
      <c r="AC39" s="409" t="s">
        <v>244</v>
      </c>
      <c r="AD39" s="409"/>
      <c r="AE39" s="409" t="s">
        <v>245</v>
      </c>
      <c r="AF39" s="409"/>
      <c r="AG39" s="410"/>
      <c r="AH39" s="410"/>
      <c r="AI39" s="410"/>
      <c r="AJ39" s="401"/>
      <c r="AK39" s="1"/>
      <c r="AL39" s="1"/>
      <c r="AM39" s="1"/>
      <c r="AN39" s="1"/>
    </row>
    <row r="40" spans="1:40" ht="45">
      <c r="A40" s="591"/>
      <c r="B40" s="7" t="s">
        <v>246</v>
      </c>
      <c r="C40" s="9" t="s">
        <v>247</v>
      </c>
      <c r="D40" s="9" t="s">
        <v>248</v>
      </c>
      <c r="E40" s="10"/>
      <c r="F40" s="11">
        <v>42095</v>
      </c>
      <c r="G40" s="11">
        <v>43800</v>
      </c>
      <c r="H40" s="12"/>
      <c r="I40" s="25"/>
      <c r="J40" s="12" t="s">
        <v>249</v>
      </c>
      <c r="K40" s="14"/>
      <c r="L40" s="14"/>
      <c r="M40" s="14"/>
      <c r="N40" s="17"/>
      <c r="O40" s="406"/>
      <c r="P40" s="407"/>
      <c r="Q40" s="407"/>
      <c r="R40" s="407"/>
      <c r="S40" s="16"/>
      <c r="T40" s="408"/>
      <c r="U40" s="408"/>
      <c r="V40" s="408"/>
      <c r="W40" s="408"/>
      <c r="X40" s="408"/>
      <c r="Y40" s="409"/>
      <c r="Z40" s="409"/>
      <c r="AA40" s="409"/>
      <c r="AB40" s="409"/>
      <c r="AC40" s="409"/>
      <c r="AD40" s="409"/>
      <c r="AE40" s="409"/>
      <c r="AF40" s="409"/>
      <c r="AG40" s="410"/>
      <c r="AH40" s="410"/>
      <c r="AI40" s="410"/>
      <c r="AJ40" s="401"/>
      <c r="AK40" s="1"/>
      <c r="AL40" s="1"/>
      <c r="AM40" s="1"/>
      <c r="AN40" s="1"/>
    </row>
    <row r="41" spans="1:40" ht="45">
      <c r="A41" s="591"/>
      <c r="B41" s="7" t="s">
        <v>246</v>
      </c>
      <c r="C41" s="9" t="s">
        <v>250</v>
      </c>
      <c r="D41" s="9" t="s">
        <v>251</v>
      </c>
      <c r="E41" s="10"/>
      <c r="F41" s="11">
        <v>42095</v>
      </c>
      <c r="G41" s="11">
        <v>43800</v>
      </c>
      <c r="H41" s="12"/>
      <c r="I41" s="13"/>
      <c r="J41" s="12" t="s">
        <v>252</v>
      </c>
      <c r="K41" s="14"/>
      <c r="L41" s="14"/>
      <c r="M41" s="14"/>
      <c r="N41" s="17"/>
      <c r="O41" s="406"/>
      <c r="P41" s="407"/>
      <c r="Q41" s="407"/>
      <c r="R41" s="407"/>
      <c r="S41" s="16"/>
      <c r="T41" s="408" t="s">
        <v>253</v>
      </c>
      <c r="U41" s="408"/>
      <c r="V41" s="408"/>
      <c r="W41" s="408"/>
      <c r="X41" s="408"/>
      <c r="Y41" s="409"/>
      <c r="Z41" s="409"/>
      <c r="AA41" s="409"/>
      <c r="AB41" s="409"/>
      <c r="AC41" s="409"/>
      <c r="AD41" s="409"/>
      <c r="AE41" s="409"/>
      <c r="AF41" s="409"/>
      <c r="AG41" s="410"/>
      <c r="AH41" s="410"/>
      <c r="AI41" s="410"/>
      <c r="AJ41" s="401"/>
      <c r="AK41" s="1"/>
      <c r="AL41" s="1"/>
      <c r="AM41" s="1"/>
      <c r="AN41" s="1"/>
    </row>
    <row r="42" spans="1:40" ht="60">
      <c r="A42" s="591"/>
      <c r="B42" s="7" t="s">
        <v>246</v>
      </c>
      <c r="C42" s="9" t="s">
        <v>254</v>
      </c>
      <c r="D42" s="9" t="s">
        <v>255</v>
      </c>
      <c r="E42" s="10"/>
      <c r="F42" s="11">
        <v>42064</v>
      </c>
      <c r="G42" s="11">
        <v>43800</v>
      </c>
      <c r="H42" s="12"/>
      <c r="I42" s="13"/>
      <c r="J42" s="12" t="s">
        <v>256</v>
      </c>
      <c r="K42" s="14"/>
      <c r="L42" s="14"/>
      <c r="M42" s="14"/>
      <c r="N42" s="17"/>
      <c r="O42" s="406"/>
      <c r="P42" s="407"/>
      <c r="Q42" s="407"/>
      <c r="R42" s="407"/>
      <c r="S42" s="16"/>
      <c r="T42" s="408"/>
      <c r="U42" s="408"/>
      <c r="V42" s="408"/>
      <c r="W42" s="408"/>
      <c r="X42" s="408"/>
      <c r="Y42" s="409"/>
      <c r="Z42" s="409"/>
      <c r="AA42" s="409"/>
      <c r="AB42" s="409"/>
      <c r="AC42" s="409"/>
      <c r="AD42" s="409"/>
      <c r="AE42" s="409"/>
      <c r="AF42" s="409"/>
      <c r="AG42" s="410"/>
      <c r="AH42" s="410"/>
      <c r="AI42" s="410"/>
      <c r="AJ42" s="401"/>
      <c r="AK42" s="1"/>
      <c r="AL42" s="1"/>
      <c r="AM42" s="1"/>
      <c r="AN42" s="1"/>
    </row>
    <row r="43" spans="1:40" ht="195">
      <c r="A43" s="591"/>
      <c r="B43" s="7" t="s">
        <v>257</v>
      </c>
      <c r="C43" s="9" t="s">
        <v>258</v>
      </c>
      <c r="D43" s="9" t="s">
        <v>259</v>
      </c>
      <c r="E43" s="10"/>
      <c r="F43" s="11">
        <v>42095</v>
      </c>
      <c r="G43" s="11">
        <v>43800</v>
      </c>
      <c r="H43" s="12" t="s">
        <v>260</v>
      </c>
      <c r="I43" s="13"/>
      <c r="J43" s="12" t="s">
        <v>261</v>
      </c>
      <c r="K43" s="14"/>
      <c r="L43" s="14"/>
      <c r="M43" s="14"/>
      <c r="N43" s="17"/>
      <c r="O43" s="406"/>
      <c r="P43" s="407"/>
      <c r="Q43" s="407" t="s">
        <v>60</v>
      </c>
      <c r="R43" s="407"/>
      <c r="S43" s="16"/>
      <c r="T43" s="408" t="s">
        <v>262</v>
      </c>
      <c r="U43" s="408"/>
      <c r="V43" s="408" t="s">
        <v>263</v>
      </c>
      <c r="W43" s="408" t="s">
        <v>264</v>
      </c>
      <c r="X43" s="408" t="s">
        <v>265</v>
      </c>
      <c r="Y43" s="409"/>
      <c r="Z43" s="409"/>
      <c r="AA43" s="409"/>
      <c r="AB43" s="409"/>
      <c r="AC43" s="409"/>
      <c r="AD43" s="409"/>
      <c r="AE43" s="409"/>
      <c r="AF43" s="409"/>
      <c r="AG43" s="410"/>
      <c r="AH43" s="410"/>
      <c r="AI43" s="410"/>
      <c r="AJ43" s="401"/>
      <c r="AK43" s="1"/>
      <c r="AL43" s="1"/>
      <c r="AM43" s="1"/>
      <c r="AN43" s="1"/>
    </row>
    <row r="44" spans="1:40" ht="180">
      <c r="A44" s="591"/>
      <c r="B44" s="7" t="s">
        <v>266</v>
      </c>
      <c r="C44" s="9" t="s">
        <v>267</v>
      </c>
      <c r="D44" s="9" t="s">
        <v>268</v>
      </c>
      <c r="E44" s="10"/>
      <c r="F44" s="11">
        <v>42005</v>
      </c>
      <c r="G44" s="11">
        <v>43101</v>
      </c>
      <c r="H44" s="12" t="s">
        <v>269</v>
      </c>
      <c r="I44" s="13">
        <v>1000000</v>
      </c>
      <c r="J44" s="12" t="s">
        <v>270</v>
      </c>
      <c r="K44" s="14"/>
      <c r="L44" s="14"/>
      <c r="M44" s="14"/>
      <c r="N44" s="15"/>
      <c r="O44" s="23"/>
      <c r="P44" s="24"/>
      <c r="Q44" s="24" t="s">
        <v>60</v>
      </c>
      <c r="R44" s="24"/>
      <c r="S44" s="16"/>
      <c r="T44" s="408" t="s">
        <v>271</v>
      </c>
      <c r="U44" s="408" t="s">
        <v>272</v>
      </c>
      <c r="V44" s="408"/>
      <c r="W44" s="408"/>
      <c r="X44" s="408" t="s">
        <v>273</v>
      </c>
      <c r="Y44" s="409"/>
      <c r="Z44" s="409"/>
      <c r="AA44" s="409"/>
      <c r="AB44" s="409"/>
      <c r="AC44" s="409" t="s">
        <v>274</v>
      </c>
      <c r="AD44" s="409"/>
      <c r="AE44" s="409" t="s">
        <v>275</v>
      </c>
      <c r="AF44" s="409"/>
      <c r="AG44" s="410"/>
      <c r="AH44" s="410"/>
      <c r="AI44" s="410"/>
      <c r="AJ44" s="401"/>
      <c r="AK44" s="1"/>
      <c r="AL44" s="1"/>
      <c r="AM44" s="1"/>
      <c r="AN44" s="1"/>
    </row>
    <row r="45" spans="1:40" ht="135">
      <c r="A45" s="591"/>
      <c r="B45" s="7" t="s">
        <v>276</v>
      </c>
      <c r="C45" s="9" t="s">
        <v>277</v>
      </c>
      <c r="D45" s="9" t="s">
        <v>278</v>
      </c>
      <c r="E45" s="10"/>
      <c r="F45" s="11">
        <v>42005</v>
      </c>
      <c r="G45" s="11">
        <v>43800</v>
      </c>
      <c r="H45" s="12" t="s">
        <v>279</v>
      </c>
      <c r="I45" s="13">
        <v>4000000</v>
      </c>
      <c r="J45" s="12" t="s">
        <v>280</v>
      </c>
      <c r="K45" s="14"/>
      <c r="L45" s="14"/>
      <c r="M45" s="14"/>
      <c r="N45" s="17"/>
      <c r="O45" s="406"/>
      <c r="P45" s="407" t="s">
        <v>60</v>
      </c>
      <c r="Q45" s="407"/>
      <c r="R45" s="407"/>
      <c r="S45" s="16"/>
      <c r="T45" s="408" t="s">
        <v>281</v>
      </c>
      <c r="U45" s="408"/>
      <c r="V45" s="408" t="s">
        <v>282</v>
      </c>
      <c r="W45" s="408" t="s">
        <v>283</v>
      </c>
      <c r="X45" s="408"/>
      <c r="Y45" s="409"/>
      <c r="Z45" s="409"/>
      <c r="AA45" s="409"/>
      <c r="AB45" s="409"/>
      <c r="AC45" s="409"/>
      <c r="AD45" s="409"/>
      <c r="AE45" s="409"/>
      <c r="AF45" s="409"/>
      <c r="AG45" s="410"/>
      <c r="AH45" s="410"/>
      <c r="AI45" s="410"/>
      <c r="AJ45" s="401"/>
      <c r="AK45" s="1"/>
      <c r="AL45" s="1"/>
      <c r="AM45" s="1"/>
      <c r="AN45" s="1"/>
    </row>
    <row r="46" spans="1:40" ht="225">
      <c r="A46" s="591"/>
      <c r="B46" s="7" t="s">
        <v>284</v>
      </c>
      <c r="C46" s="9" t="s">
        <v>285</v>
      </c>
      <c r="D46" s="9" t="s">
        <v>286</v>
      </c>
      <c r="E46" s="10"/>
      <c r="F46" s="11">
        <v>42005</v>
      </c>
      <c r="G46" s="11">
        <v>43800</v>
      </c>
      <c r="H46" s="12" t="s">
        <v>287</v>
      </c>
      <c r="I46" s="13">
        <v>1000000</v>
      </c>
      <c r="J46" s="12" t="s">
        <v>288</v>
      </c>
      <c r="K46" s="14"/>
      <c r="L46" s="14"/>
      <c r="M46" s="14"/>
      <c r="N46" s="17"/>
      <c r="O46" s="406"/>
      <c r="P46" s="407" t="s">
        <v>60</v>
      </c>
      <c r="Q46" s="407"/>
      <c r="R46" s="407"/>
      <c r="S46" s="16"/>
      <c r="T46" s="408" t="s">
        <v>289</v>
      </c>
      <c r="U46" s="408"/>
      <c r="V46" s="408" t="s">
        <v>290</v>
      </c>
      <c r="W46" s="408" t="s">
        <v>291</v>
      </c>
      <c r="X46" s="408" t="s">
        <v>292</v>
      </c>
      <c r="Y46" s="409"/>
      <c r="Z46" s="409"/>
      <c r="AA46" s="409"/>
      <c r="AB46" s="409"/>
      <c r="AC46" s="409"/>
      <c r="AD46" s="409"/>
      <c r="AE46" s="409"/>
      <c r="AF46" s="409"/>
      <c r="AG46" s="410"/>
      <c r="AH46" s="410"/>
      <c r="AI46" s="410"/>
      <c r="AJ46" s="401"/>
      <c r="AK46" s="1"/>
      <c r="AL46" s="1"/>
      <c r="AM46" s="1"/>
      <c r="AN46" s="1"/>
    </row>
    <row r="47" spans="1:40" ht="60">
      <c r="A47" s="591"/>
      <c r="B47" s="7" t="s">
        <v>293</v>
      </c>
      <c r="C47" s="9" t="s">
        <v>294</v>
      </c>
      <c r="D47" s="9" t="s">
        <v>295</v>
      </c>
      <c r="E47" s="10"/>
      <c r="F47" s="11">
        <v>42005</v>
      </c>
      <c r="G47" s="11">
        <v>42005</v>
      </c>
      <c r="H47" s="12" t="s">
        <v>296</v>
      </c>
      <c r="I47" s="13">
        <v>15000</v>
      </c>
      <c r="J47" s="12" t="s">
        <v>297</v>
      </c>
      <c r="K47" s="14"/>
      <c r="L47" s="14"/>
      <c r="M47" s="14"/>
      <c r="N47" s="15"/>
      <c r="O47" s="23" t="s">
        <v>60</v>
      </c>
      <c r="P47" s="24"/>
      <c r="Q47" s="24"/>
      <c r="R47" s="24"/>
      <c r="S47" s="16"/>
      <c r="T47" s="408" t="s">
        <v>298</v>
      </c>
      <c r="U47" s="408"/>
      <c r="V47" s="408" t="s">
        <v>299</v>
      </c>
      <c r="W47" s="408"/>
      <c r="X47" s="408"/>
      <c r="Y47" s="409"/>
      <c r="Z47" s="409"/>
      <c r="AA47" s="409"/>
      <c r="AB47" s="411">
        <v>42552</v>
      </c>
      <c r="AC47" s="409"/>
      <c r="AD47" s="409"/>
      <c r="AE47" s="409" t="s">
        <v>300</v>
      </c>
      <c r="AF47" s="409"/>
      <c r="AG47" s="410"/>
      <c r="AH47" s="410"/>
      <c r="AI47" s="410"/>
      <c r="AJ47" s="401"/>
      <c r="AK47" s="1"/>
      <c r="AL47" s="1"/>
      <c r="AM47" s="1"/>
      <c r="AN47" s="1"/>
    </row>
    <row r="48" spans="1:40" ht="45">
      <c r="A48" s="591"/>
      <c r="B48" s="7" t="s">
        <v>301</v>
      </c>
      <c r="C48" s="9" t="s">
        <v>302</v>
      </c>
      <c r="D48" s="9" t="s">
        <v>303</v>
      </c>
      <c r="E48" s="10"/>
      <c r="F48" s="11">
        <v>42095</v>
      </c>
      <c r="G48" s="11">
        <v>42339</v>
      </c>
      <c r="H48" s="12" t="s">
        <v>304</v>
      </c>
      <c r="I48" s="13">
        <v>50000</v>
      </c>
      <c r="J48" s="12" t="s">
        <v>305</v>
      </c>
      <c r="K48" s="14"/>
      <c r="L48" s="14"/>
      <c r="M48" s="14"/>
      <c r="N48" s="17"/>
      <c r="O48" s="406" t="s">
        <v>60</v>
      </c>
      <c r="P48" s="407"/>
      <c r="Q48" s="407"/>
      <c r="R48" s="407"/>
      <c r="S48" s="16"/>
      <c r="T48" s="408" t="s">
        <v>163</v>
      </c>
      <c r="U48" s="408"/>
      <c r="V48" s="408" t="s">
        <v>306</v>
      </c>
      <c r="W48" s="408"/>
      <c r="X48" s="408" t="s">
        <v>307</v>
      </c>
      <c r="Y48" s="409"/>
      <c r="Z48" s="409"/>
      <c r="AA48" s="409"/>
      <c r="AB48" s="409"/>
      <c r="AC48" s="409"/>
      <c r="AD48" s="409"/>
      <c r="AE48" s="409" t="s">
        <v>308</v>
      </c>
      <c r="AF48" s="409"/>
      <c r="AG48" s="410"/>
      <c r="AH48" s="410"/>
      <c r="AI48" s="410"/>
      <c r="AJ48" s="401"/>
      <c r="AK48" s="1"/>
      <c r="AL48" s="1"/>
      <c r="AM48" s="1"/>
      <c r="AN48" s="1"/>
    </row>
    <row r="49" spans="1:40" ht="150">
      <c r="A49" s="591"/>
      <c r="B49" s="7" t="s">
        <v>309</v>
      </c>
      <c r="C49" s="9" t="s">
        <v>310</v>
      </c>
      <c r="D49" s="9" t="s">
        <v>311</v>
      </c>
      <c r="E49" s="10"/>
      <c r="F49" s="11">
        <v>42005</v>
      </c>
      <c r="G49" s="11">
        <v>43800</v>
      </c>
      <c r="H49" s="12" t="s">
        <v>312</v>
      </c>
      <c r="I49" s="13">
        <v>350000</v>
      </c>
      <c r="J49" s="12" t="s">
        <v>313</v>
      </c>
      <c r="K49" s="14"/>
      <c r="L49" s="14"/>
      <c r="M49" s="14"/>
      <c r="N49" s="17"/>
      <c r="O49" s="406"/>
      <c r="P49" s="407" t="s">
        <v>60</v>
      </c>
      <c r="Q49" s="407"/>
      <c r="R49" s="407"/>
      <c r="S49" s="16"/>
      <c r="T49" s="408" t="s">
        <v>314</v>
      </c>
      <c r="U49" s="408"/>
      <c r="V49" s="408" t="s">
        <v>315</v>
      </c>
      <c r="W49" s="408" t="s">
        <v>316</v>
      </c>
      <c r="X49" s="408" t="s">
        <v>317</v>
      </c>
      <c r="Y49" s="409"/>
      <c r="Z49" s="409"/>
      <c r="AA49" s="409"/>
      <c r="AB49" s="409"/>
      <c r="AC49" s="409"/>
      <c r="AD49" s="409"/>
      <c r="AE49" s="409" t="s">
        <v>318</v>
      </c>
      <c r="AF49" s="409"/>
      <c r="AG49" s="410"/>
      <c r="AH49" s="410"/>
      <c r="AI49" s="410"/>
      <c r="AJ49" s="401"/>
      <c r="AK49" s="1"/>
      <c r="AL49" s="1"/>
      <c r="AM49" s="1"/>
      <c r="AN49" s="1"/>
    </row>
    <row r="50" spans="1:40" ht="45">
      <c r="A50" s="591"/>
      <c r="B50" s="7" t="s">
        <v>319</v>
      </c>
      <c r="C50" s="9" t="s">
        <v>320</v>
      </c>
      <c r="D50" s="9" t="s">
        <v>321</v>
      </c>
      <c r="E50" s="10"/>
      <c r="F50" s="11">
        <v>42005</v>
      </c>
      <c r="G50" s="11">
        <v>43800</v>
      </c>
      <c r="H50" s="12" t="s">
        <v>322</v>
      </c>
      <c r="I50" s="13">
        <v>50000</v>
      </c>
      <c r="J50" s="12" t="s">
        <v>323</v>
      </c>
      <c r="K50" s="14"/>
      <c r="L50" s="14"/>
      <c r="M50" s="14"/>
      <c r="N50" s="17"/>
      <c r="O50" s="406" t="s">
        <v>60</v>
      </c>
      <c r="P50" s="407"/>
      <c r="Q50" s="407"/>
      <c r="R50" s="407"/>
      <c r="S50" s="16"/>
      <c r="T50" s="408" t="s">
        <v>324</v>
      </c>
      <c r="U50" s="408"/>
      <c r="V50" s="408" t="s">
        <v>325</v>
      </c>
      <c r="W50" s="408" t="s">
        <v>316</v>
      </c>
      <c r="X50" s="408" t="s">
        <v>326</v>
      </c>
      <c r="Y50" s="409"/>
      <c r="Z50" s="409"/>
      <c r="AA50" s="409"/>
      <c r="AB50" s="409"/>
      <c r="AC50" s="409"/>
      <c r="AD50" s="409"/>
      <c r="AE50" s="409"/>
      <c r="AF50" s="409"/>
      <c r="AG50" s="410"/>
      <c r="AH50" s="410"/>
      <c r="AI50" s="410"/>
      <c r="AJ50" s="401"/>
      <c r="AK50" s="1"/>
      <c r="AL50" s="1"/>
      <c r="AM50" s="1"/>
      <c r="AN50" s="1"/>
    </row>
    <row r="51" spans="1:40" ht="75">
      <c r="A51" s="591"/>
      <c r="B51" s="7" t="s">
        <v>327</v>
      </c>
      <c r="C51" s="9" t="s">
        <v>328</v>
      </c>
      <c r="D51" s="9" t="s">
        <v>329</v>
      </c>
      <c r="E51" s="10"/>
      <c r="F51" s="11">
        <v>42064</v>
      </c>
      <c r="G51" s="11">
        <v>43800</v>
      </c>
      <c r="H51" s="12" t="s">
        <v>330</v>
      </c>
      <c r="I51" s="13">
        <v>2000000</v>
      </c>
      <c r="J51" s="12" t="s">
        <v>331</v>
      </c>
      <c r="K51" s="14"/>
      <c r="L51" s="14"/>
      <c r="M51" s="14"/>
      <c r="N51" s="17"/>
      <c r="O51" s="406" t="s">
        <v>60</v>
      </c>
      <c r="P51" s="407"/>
      <c r="Q51" s="407"/>
      <c r="R51" s="407"/>
      <c r="S51" s="16"/>
      <c r="T51" s="408" t="s">
        <v>332</v>
      </c>
      <c r="U51" s="408"/>
      <c r="V51" s="408" t="s">
        <v>306</v>
      </c>
      <c r="W51" s="408" t="s">
        <v>291</v>
      </c>
      <c r="X51" s="408" t="s">
        <v>333</v>
      </c>
      <c r="Y51" s="409"/>
      <c r="Z51" s="409"/>
      <c r="AA51" s="409"/>
      <c r="AB51" s="409"/>
      <c r="AC51" s="409"/>
      <c r="AD51" s="409"/>
      <c r="AE51" s="409"/>
      <c r="AF51" s="409"/>
      <c r="AG51" s="410"/>
      <c r="AH51" s="410"/>
      <c r="AI51" s="410"/>
      <c r="AJ51" s="401"/>
      <c r="AK51" s="1"/>
      <c r="AL51" s="1"/>
      <c r="AM51" s="1"/>
      <c r="AN51" s="1"/>
    </row>
    <row r="52" spans="1:40" ht="60">
      <c r="A52" s="591"/>
      <c r="B52" s="7" t="s">
        <v>334</v>
      </c>
      <c r="C52" s="9" t="s">
        <v>335</v>
      </c>
      <c r="D52" s="9" t="s">
        <v>336</v>
      </c>
      <c r="E52" s="10"/>
      <c r="F52" s="11">
        <v>42064</v>
      </c>
      <c r="G52" s="11">
        <v>43800</v>
      </c>
      <c r="H52" s="12" t="s">
        <v>337</v>
      </c>
      <c r="I52" s="13">
        <v>800000</v>
      </c>
      <c r="J52" s="12" t="s">
        <v>338</v>
      </c>
      <c r="K52" s="14"/>
      <c r="L52" s="14"/>
      <c r="M52" s="14"/>
      <c r="N52" s="17"/>
      <c r="O52" s="406" t="s">
        <v>60</v>
      </c>
      <c r="P52" s="407"/>
      <c r="Q52" s="407"/>
      <c r="R52" s="407"/>
      <c r="S52" s="16"/>
      <c r="T52" s="408" t="s">
        <v>163</v>
      </c>
      <c r="U52" s="408"/>
      <c r="V52" s="408" t="s">
        <v>306</v>
      </c>
      <c r="W52" s="408"/>
      <c r="X52" s="408" t="s">
        <v>339</v>
      </c>
      <c r="Y52" s="409"/>
      <c r="Z52" s="409"/>
      <c r="AA52" s="409"/>
      <c r="AB52" s="409"/>
      <c r="AC52" s="409"/>
      <c r="AD52" s="409"/>
      <c r="AE52" s="409"/>
      <c r="AF52" s="409"/>
      <c r="AG52" s="410"/>
      <c r="AH52" s="410"/>
      <c r="AI52" s="410"/>
      <c r="AJ52" s="401"/>
      <c r="AK52" s="1"/>
      <c r="AL52" s="1"/>
      <c r="AM52" s="1"/>
      <c r="AN52" s="1"/>
    </row>
    <row r="53" spans="1:40" ht="30">
      <c r="A53" s="591"/>
      <c r="B53" s="7" t="s">
        <v>340</v>
      </c>
      <c r="C53" s="9" t="s">
        <v>341</v>
      </c>
      <c r="D53" s="9" t="s">
        <v>342</v>
      </c>
      <c r="E53" s="10"/>
      <c r="F53" s="11">
        <v>42064</v>
      </c>
      <c r="G53" s="11">
        <v>43800</v>
      </c>
      <c r="H53" s="12" t="s">
        <v>343</v>
      </c>
      <c r="I53" s="13">
        <v>400000</v>
      </c>
      <c r="J53" s="12" t="s">
        <v>344</v>
      </c>
      <c r="K53" s="14"/>
      <c r="L53" s="14"/>
      <c r="M53" s="14"/>
      <c r="N53" s="17"/>
      <c r="O53" s="406" t="s">
        <v>60</v>
      </c>
      <c r="P53" s="407"/>
      <c r="Q53" s="407"/>
      <c r="R53" s="407"/>
      <c r="S53" s="16"/>
      <c r="T53" s="408" t="s">
        <v>163</v>
      </c>
      <c r="U53" s="408"/>
      <c r="V53" s="408" t="s">
        <v>306</v>
      </c>
      <c r="W53" s="408"/>
      <c r="X53" s="408" t="s">
        <v>345</v>
      </c>
      <c r="Y53" s="409"/>
      <c r="Z53" s="409"/>
      <c r="AA53" s="409"/>
      <c r="AB53" s="409"/>
      <c r="AC53" s="409"/>
      <c r="AD53" s="409"/>
      <c r="AE53" s="409"/>
      <c r="AF53" s="409"/>
      <c r="AG53" s="410"/>
      <c r="AH53" s="410"/>
      <c r="AI53" s="410"/>
      <c r="AJ53" s="401"/>
      <c r="AK53" s="1"/>
      <c r="AL53" s="1"/>
      <c r="AM53" s="1"/>
      <c r="AN53" s="1"/>
    </row>
    <row r="54" spans="1:40" ht="60">
      <c r="A54" s="591"/>
      <c r="B54" s="7" t="s">
        <v>346</v>
      </c>
      <c r="C54" s="9" t="s">
        <v>347</v>
      </c>
      <c r="D54" s="9" t="s">
        <v>348</v>
      </c>
      <c r="E54" s="10"/>
      <c r="F54" s="11">
        <v>42064</v>
      </c>
      <c r="G54" s="11">
        <v>43800</v>
      </c>
      <c r="H54" s="12" t="s">
        <v>349</v>
      </c>
      <c r="I54" s="13">
        <v>800000</v>
      </c>
      <c r="J54" s="12" t="s">
        <v>350</v>
      </c>
      <c r="K54" s="14"/>
      <c r="L54" s="14"/>
      <c r="M54" s="14"/>
      <c r="N54" s="17"/>
      <c r="O54" s="406" t="s">
        <v>60</v>
      </c>
      <c r="P54" s="407"/>
      <c r="Q54" s="407"/>
      <c r="R54" s="407"/>
      <c r="S54" s="16"/>
      <c r="T54" s="408" t="s">
        <v>163</v>
      </c>
      <c r="U54" s="408"/>
      <c r="V54" s="408" t="s">
        <v>306</v>
      </c>
      <c r="W54" s="408"/>
      <c r="X54" s="408" t="s">
        <v>351</v>
      </c>
      <c r="Y54" s="409"/>
      <c r="Z54" s="409"/>
      <c r="AA54" s="409"/>
      <c r="AB54" s="409"/>
      <c r="AC54" s="409"/>
      <c r="AD54" s="409"/>
      <c r="AE54" s="409"/>
      <c r="AF54" s="409"/>
      <c r="AG54" s="410"/>
      <c r="AH54" s="410"/>
      <c r="AI54" s="410"/>
      <c r="AJ54" s="401"/>
      <c r="AK54" s="1"/>
      <c r="AL54" s="1"/>
      <c r="AM54" s="1"/>
      <c r="AN54" s="1"/>
    </row>
    <row r="55" spans="1:40" ht="90">
      <c r="A55" s="590" t="s">
        <v>352</v>
      </c>
      <c r="B55" s="7" t="s">
        <v>353</v>
      </c>
      <c r="C55" s="9" t="s">
        <v>354</v>
      </c>
      <c r="D55" s="9" t="s">
        <v>355</v>
      </c>
      <c r="E55" s="10"/>
      <c r="F55" s="11">
        <v>41852</v>
      </c>
      <c r="G55" s="11">
        <v>43678</v>
      </c>
      <c r="H55" s="12" t="s">
        <v>356</v>
      </c>
      <c r="I55" s="13">
        <v>100000</v>
      </c>
      <c r="J55" s="12" t="s">
        <v>357</v>
      </c>
      <c r="K55" s="26"/>
      <c r="L55" s="26"/>
      <c r="M55" s="26"/>
      <c r="N55" s="17"/>
      <c r="O55" s="406" t="s">
        <v>60</v>
      </c>
      <c r="P55" s="407"/>
      <c r="Q55" s="407"/>
      <c r="R55" s="407"/>
      <c r="S55" s="16"/>
      <c r="T55" s="18" t="s">
        <v>163</v>
      </c>
      <c r="U55" s="18"/>
      <c r="V55" s="18" t="s">
        <v>306</v>
      </c>
      <c r="W55" s="18"/>
      <c r="X55" s="18" t="s">
        <v>358</v>
      </c>
      <c r="Y55" s="19"/>
      <c r="Z55" s="19"/>
      <c r="AA55" s="19"/>
      <c r="AB55" s="19"/>
      <c r="AC55" s="19"/>
      <c r="AD55" s="19"/>
      <c r="AE55" s="19"/>
      <c r="AF55" s="19"/>
      <c r="AG55" s="21"/>
      <c r="AH55" s="21"/>
      <c r="AI55" s="21"/>
      <c r="AJ55" s="401"/>
      <c r="AK55" s="1"/>
      <c r="AL55" s="1"/>
      <c r="AM55" s="1"/>
      <c r="AN55" s="1"/>
    </row>
    <row r="56" spans="1:40" ht="30">
      <c r="A56" s="591"/>
      <c r="B56" s="7" t="s">
        <v>359</v>
      </c>
      <c r="C56" s="9" t="s">
        <v>360</v>
      </c>
      <c r="D56" s="9" t="s">
        <v>361</v>
      </c>
      <c r="E56" s="10"/>
      <c r="F56" s="11">
        <v>42064</v>
      </c>
      <c r="G56" s="11">
        <v>42795</v>
      </c>
      <c r="H56" s="12" t="s">
        <v>362</v>
      </c>
      <c r="I56" s="13">
        <v>500000</v>
      </c>
      <c r="J56" s="12" t="s">
        <v>363</v>
      </c>
      <c r="K56" s="26"/>
      <c r="L56" s="26"/>
      <c r="M56" s="26"/>
      <c r="N56" s="17"/>
      <c r="O56" s="406" t="s">
        <v>60</v>
      </c>
      <c r="P56" s="407"/>
      <c r="Q56" s="407"/>
      <c r="R56" s="407"/>
      <c r="S56" s="16"/>
      <c r="T56" s="18" t="s">
        <v>163</v>
      </c>
      <c r="U56" s="18"/>
      <c r="V56" s="18" t="s">
        <v>306</v>
      </c>
      <c r="W56" s="18"/>
      <c r="X56" s="18" t="s">
        <v>364</v>
      </c>
      <c r="Y56" s="19"/>
      <c r="Z56" s="19"/>
      <c r="AA56" s="19"/>
      <c r="AB56" s="19"/>
      <c r="AC56" s="19"/>
      <c r="AD56" s="19"/>
      <c r="AE56" s="19"/>
      <c r="AF56" s="19"/>
      <c r="AG56" s="21"/>
      <c r="AH56" s="21"/>
      <c r="AI56" s="21"/>
      <c r="AJ56" s="401"/>
      <c r="AK56" s="1"/>
      <c r="AL56" s="1"/>
      <c r="AM56" s="1"/>
      <c r="AN56" s="1"/>
    </row>
    <row r="57" spans="1:40" ht="120">
      <c r="A57" s="591"/>
      <c r="B57" s="7" t="s">
        <v>365</v>
      </c>
      <c r="C57" s="9" t="s">
        <v>366</v>
      </c>
      <c r="D57" s="9" t="s">
        <v>367</v>
      </c>
      <c r="E57" s="10"/>
      <c r="F57" s="11">
        <v>42005</v>
      </c>
      <c r="G57" s="11">
        <v>43831</v>
      </c>
      <c r="H57" s="12" t="s">
        <v>362</v>
      </c>
      <c r="I57" s="13">
        <v>100000</v>
      </c>
      <c r="J57" s="12" t="s">
        <v>368</v>
      </c>
      <c r="K57" s="26"/>
      <c r="L57" s="26"/>
      <c r="M57" s="26"/>
      <c r="N57" s="17"/>
      <c r="O57" s="406"/>
      <c r="P57" s="407" t="s">
        <v>60</v>
      </c>
      <c r="Q57" s="407"/>
      <c r="R57" s="407"/>
      <c r="S57" s="16"/>
      <c r="T57" s="18" t="s">
        <v>369</v>
      </c>
      <c r="U57" s="18"/>
      <c r="V57" s="18" t="s">
        <v>306</v>
      </c>
      <c r="W57" s="18" t="s">
        <v>370</v>
      </c>
      <c r="X57" s="18" t="s">
        <v>371</v>
      </c>
      <c r="Y57" s="19"/>
      <c r="Z57" s="19"/>
      <c r="AA57" s="19"/>
      <c r="AB57" s="19"/>
      <c r="AC57" s="19"/>
      <c r="AD57" s="19"/>
      <c r="AE57" s="19"/>
      <c r="AF57" s="19"/>
      <c r="AG57" s="21"/>
      <c r="AH57" s="21"/>
      <c r="AI57" s="21"/>
      <c r="AJ57" s="401"/>
      <c r="AK57" s="1"/>
      <c r="AL57" s="1"/>
      <c r="AM57" s="1"/>
      <c r="AN57" s="1"/>
    </row>
    <row r="58" spans="1:40" ht="105">
      <c r="A58" s="591"/>
      <c r="B58" s="7" t="s">
        <v>372</v>
      </c>
      <c r="C58" s="9" t="s">
        <v>373</v>
      </c>
      <c r="D58" s="9" t="s">
        <v>374</v>
      </c>
      <c r="E58" s="10"/>
      <c r="F58" s="11">
        <v>42005</v>
      </c>
      <c r="G58" s="11">
        <v>43831</v>
      </c>
      <c r="H58" s="12" t="s">
        <v>375</v>
      </c>
      <c r="I58" s="13">
        <v>1000000</v>
      </c>
      <c r="J58" s="12" t="s">
        <v>376</v>
      </c>
      <c r="K58" s="26"/>
      <c r="L58" s="26"/>
      <c r="M58" s="26"/>
      <c r="N58" s="15"/>
      <c r="O58" s="23" t="s">
        <v>60</v>
      </c>
      <c r="P58" s="24"/>
      <c r="Q58" s="24"/>
      <c r="R58" s="24"/>
      <c r="S58" s="16"/>
      <c r="T58" s="408"/>
      <c r="U58" s="408"/>
      <c r="V58" s="408"/>
      <c r="W58" s="408"/>
      <c r="X58" s="408"/>
      <c r="Y58" s="412" t="s">
        <v>377</v>
      </c>
      <c r="Z58" s="409" t="s">
        <v>378</v>
      </c>
      <c r="AA58" s="409"/>
      <c r="AB58" s="409"/>
      <c r="AC58" s="409"/>
      <c r="AD58" s="409"/>
      <c r="AE58" s="409"/>
      <c r="AF58" s="409"/>
      <c r="AG58" s="410"/>
      <c r="AH58" s="410"/>
      <c r="AI58" s="410"/>
      <c r="AJ58" s="401"/>
      <c r="AK58" s="1"/>
      <c r="AL58" s="1"/>
      <c r="AM58" s="1"/>
      <c r="AN58" s="1"/>
    </row>
    <row r="59" spans="1:40" ht="45">
      <c r="A59" s="591"/>
      <c r="B59" s="7" t="s">
        <v>379</v>
      </c>
      <c r="C59" s="9" t="s">
        <v>380</v>
      </c>
      <c r="D59" s="9" t="s">
        <v>381</v>
      </c>
      <c r="E59" s="10"/>
      <c r="F59" s="11">
        <v>42005</v>
      </c>
      <c r="G59" s="11">
        <v>43800</v>
      </c>
      <c r="H59" s="12" t="s">
        <v>382</v>
      </c>
      <c r="I59" s="13">
        <v>100000</v>
      </c>
      <c r="J59" s="12" t="s">
        <v>383</v>
      </c>
      <c r="K59" s="26"/>
      <c r="L59" s="26"/>
      <c r="M59" s="26"/>
      <c r="N59" s="17"/>
      <c r="O59" s="413"/>
      <c r="P59" s="414" t="s">
        <v>60</v>
      </c>
      <c r="Q59" s="414"/>
      <c r="R59" s="414"/>
      <c r="S59" s="27"/>
      <c r="T59" s="408" t="s">
        <v>384</v>
      </c>
      <c r="U59" s="408"/>
      <c r="V59" s="408"/>
      <c r="W59" s="408"/>
      <c r="X59" s="408"/>
      <c r="Y59" s="409"/>
      <c r="Z59" s="409"/>
      <c r="AA59" s="409"/>
      <c r="AB59" s="409"/>
      <c r="AC59" s="409"/>
      <c r="AD59" s="409"/>
      <c r="AE59" s="409"/>
      <c r="AF59" s="409"/>
      <c r="AG59" s="410"/>
      <c r="AH59" s="410"/>
      <c r="AI59" s="410"/>
      <c r="AJ59" s="401"/>
      <c r="AK59" s="1"/>
      <c r="AL59" s="1"/>
      <c r="AM59" s="1"/>
      <c r="AN59" s="1"/>
    </row>
    <row r="60" spans="1:40" ht="60">
      <c r="A60" s="591"/>
      <c r="B60" s="7" t="s">
        <v>385</v>
      </c>
      <c r="C60" s="9" t="s">
        <v>386</v>
      </c>
      <c r="D60" s="9" t="s">
        <v>387</v>
      </c>
      <c r="E60" s="10"/>
      <c r="F60" s="11">
        <v>42005</v>
      </c>
      <c r="G60" s="11">
        <v>43831</v>
      </c>
      <c r="H60" s="12" t="s">
        <v>388</v>
      </c>
      <c r="I60" s="13">
        <v>500000</v>
      </c>
      <c r="J60" s="12" t="s">
        <v>389</v>
      </c>
      <c r="K60" s="26"/>
      <c r="L60" s="26"/>
      <c r="M60" s="26"/>
      <c r="N60" s="17"/>
      <c r="O60" s="413"/>
      <c r="P60" s="414" t="s">
        <v>60</v>
      </c>
      <c r="Q60" s="414"/>
      <c r="R60" s="414"/>
      <c r="S60" s="27"/>
      <c r="T60" s="408" t="s">
        <v>390</v>
      </c>
      <c r="U60" s="408"/>
      <c r="V60" s="408"/>
      <c r="W60" s="408"/>
      <c r="X60" s="408"/>
      <c r="Y60" s="409"/>
      <c r="Z60" s="409"/>
      <c r="AA60" s="409"/>
      <c r="AB60" s="409"/>
      <c r="AC60" s="409"/>
      <c r="AD60" s="409"/>
      <c r="AE60" s="409"/>
      <c r="AF60" s="409"/>
      <c r="AG60" s="410"/>
      <c r="AH60" s="410"/>
      <c r="AI60" s="410"/>
      <c r="AJ60" s="401"/>
      <c r="AK60" s="1"/>
      <c r="AL60" s="1"/>
      <c r="AM60" s="1"/>
      <c r="AN60" s="1"/>
    </row>
    <row r="61" spans="1:40" ht="30">
      <c r="A61" s="591"/>
      <c r="B61" s="7" t="s">
        <v>391</v>
      </c>
      <c r="C61" s="9" t="s">
        <v>392</v>
      </c>
      <c r="D61" s="9" t="s">
        <v>393</v>
      </c>
      <c r="E61" s="10"/>
      <c r="F61" s="11">
        <v>42064</v>
      </c>
      <c r="G61" s="11">
        <v>42795</v>
      </c>
      <c r="H61" s="12" t="s">
        <v>394</v>
      </c>
      <c r="I61" s="13">
        <v>120000</v>
      </c>
      <c r="J61" s="12" t="s">
        <v>395</v>
      </c>
      <c r="K61" s="26"/>
      <c r="L61" s="26"/>
      <c r="M61" s="26"/>
      <c r="N61" s="17"/>
      <c r="O61" s="413"/>
      <c r="P61" s="414" t="s">
        <v>60</v>
      </c>
      <c r="Q61" s="414"/>
      <c r="R61" s="414"/>
      <c r="S61" s="27"/>
      <c r="T61" s="408" t="s">
        <v>396</v>
      </c>
      <c r="U61" s="408"/>
      <c r="V61" s="408"/>
      <c r="W61" s="408"/>
      <c r="X61" s="408"/>
      <c r="Y61" s="409"/>
      <c r="Z61" s="409"/>
      <c r="AA61" s="409"/>
      <c r="AB61" s="409"/>
      <c r="AC61" s="409"/>
      <c r="AD61" s="409"/>
      <c r="AE61" s="409"/>
      <c r="AF61" s="409"/>
      <c r="AG61" s="410"/>
      <c r="AH61" s="410"/>
      <c r="AI61" s="410"/>
      <c r="AJ61" s="401"/>
      <c r="AK61" s="1"/>
      <c r="AL61" s="1"/>
      <c r="AM61" s="1"/>
      <c r="AN61" s="1"/>
    </row>
    <row r="62" spans="1:40" ht="45">
      <c r="A62" s="591"/>
      <c r="B62" s="7" t="s">
        <v>397</v>
      </c>
      <c r="C62" s="9" t="s">
        <v>398</v>
      </c>
      <c r="D62" s="9" t="s">
        <v>399</v>
      </c>
      <c r="E62" s="10"/>
      <c r="F62" s="11">
        <v>42005</v>
      </c>
      <c r="G62" s="11">
        <v>42736</v>
      </c>
      <c r="H62" s="12" t="s">
        <v>400</v>
      </c>
      <c r="I62" s="13">
        <v>1500000</v>
      </c>
      <c r="J62" s="12" t="s">
        <v>401</v>
      </c>
      <c r="K62" s="26"/>
      <c r="L62" s="26"/>
      <c r="M62" s="26"/>
      <c r="N62" s="17"/>
      <c r="O62" s="413"/>
      <c r="P62" s="414"/>
      <c r="Q62" s="414"/>
      <c r="R62" s="414"/>
      <c r="S62" s="27"/>
      <c r="T62" s="408"/>
      <c r="U62" s="408"/>
      <c r="V62" s="408"/>
      <c r="W62" s="408"/>
      <c r="X62" s="408"/>
      <c r="Y62" s="409"/>
      <c r="Z62" s="409"/>
      <c r="AA62" s="409"/>
      <c r="AB62" s="409"/>
      <c r="AC62" s="409"/>
      <c r="AD62" s="409"/>
      <c r="AE62" s="409"/>
      <c r="AF62" s="409"/>
      <c r="AG62" s="410"/>
      <c r="AH62" s="410"/>
      <c r="AI62" s="410"/>
      <c r="AJ62" s="401"/>
      <c r="AK62" s="1"/>
      <c r="AL62" s="1"/>
      <c r="AM62" s="1"/>
      <c r="AN62" s="1"/>
    </row>
    <row r="63" spans="1:40" ht="75">
      <c r="A63" s="591"/>
      <c r="B63" s="7" t="s">
        <v>402</v>
      </c>
      <c r="C63" s="9" t="s">
        <v>403</v>
      </c>
      <c r="D63" s="9" t="s">
        <v>404</v>
      </c>
      <c r="E63" s="10"/>
      <c r="F63" s="11">
        <v>42005</v>
      </c>
      <c r="G63" s="11">
        <v>43831</v>
      </c>
      <c r="H63" s="12" t="s">
        <v>405</v>
      </c>
      <c r="I63" s="13">
        <v>50000</v>
      </c>
      <c r="J63" s="12" t="s">
        <v>406</v>
      </c>
      <c r="K63" s="26"/>
      <c r="L63" s="26"/>
      <c r="M63" s="26"/>
      <c r="N63" s="17"/>
      <c r="O63" s="413"/>
      <c r="P63" s="414"/>
      <c r="Q63" s="414"/>
      <c r="R63" s="414"/>
      <c r="S63" s="27"/>
      <c r="T63" s="18" t="s">
        <v>407</v>
      </c>
      <c r="U63" s="18"/>
      <c r="V63" s="18"/>
      <c r="W63" s="18"/>
      <c r="X63" s="18"/>
      <c r="Y63" s="19"/>
      <c r="Z63" s="19"/>
      <c r="AA63" s="19"/>
      <c r="AB63" s="19"/>
      <c r="AC63" s="19"/>
      <c r="AD63" s="19"/>
      <c r="AE63" s="19"/>
      <c r="AF63" s="19"/>
      <c r="AG63" s="410"/>
      <c r="AH63" s="410"/>
      <c r="AI63" s="410"/>
      <c r="AJ63" s="401"/>
      <c r="AK63" s="1"/>
      <c r="AL63" s="1"/>
      <c r="AM63" s="1"/>
      <c r="AN63" s="1"/>
    </row>
    <row r="64" spans="1:40" ht="75">
      <c r="A64" s="591"/>
      <c r="B64" s="7" t="s">
        <v>408</v>
      </c>
      <c r="C64" s="9" t="s">
        <v>409</v>
      </c>
      <c r="D64" s="9" t="s">
        <v>410</v>
      </c>
      <c r="E64" s="10"/>
      <c r="F64" s="11">
        <v>42005</v>
      </c>
      <c r="G64" s="11">
        <v>43466</v>
      </c>
      <c r="H64" s="12" t="s">
        <v>411</v>
      </c>
      <c r="I64" s="13">
        <v>20000</v>
      </c>
      <c r="J64" s="12" t="s">
        <v>412</v>
      </c>
      <c r="K64" s="26"/>
      <c r="L64" s="26"/>
      <c r="M64" s="26"/>
      <c r="N64" s="17"/>
      <c r="O64" s="413"/>
      <c r="P64" s="414"/>
      <c r="Q64" s="414"/>
      <c r="R64" s="414"/>
      <c r="S64" s="27"/>
      <c r="T64" s="18"/>
      <c r="U64" s="18"/>
      <c r="V64" s="18"/>
      <c r="W64" s="18"/>
      <c r="X64" s="18"/>
      <c r="Y64" s="19"/>
      <c r="Z64" s="19"/>
      <c r="AA64" s="19"/>
      <c r="AB64" s="19"/>
      <c r="AC64" s="19"/>
      <c r="AD64" s="19"/>
      <c r="AE64" s="19"/>
      <c r="AF64" s="19"/>
      <c r="AG64" s="410"/>
      <c r="AH64" s="410"/>
      <c r="AI64" s="410"/>
      <c r="AJ64" s="401"/>
      <c r="AK64" s="1"/>
      <c r="AL64" s="1"/>
      <c r="AM64" s="1"/>
      <c r="AN64" s="1"/>
    </row>
    <row r="65" spans="1:40" ht="45">
      <c r="A65" s="591"/>
      <c r="B65" s="7" t="s">
        <v>413</v>
      </c>
      <c r="C65" s="9" t="s">
        <v>414</v>
      </c>
      <c r="D65" s="9" t="s">
        <v>415</v>
      </c>
      <c r="E65" s="10"/>
      <c r="F65" s="11">
        <v>42005</v>
      </c>
      <c r="G65" s="11">
        <v>42948</v>
      </c>
      <c r="H65" s="12" t="s">
        <v>75</v>
      </c>
      <c r="I65" s="13">
        <v>20000</v>
      </c>
      <c r="J65" s="12" t="s">
        <v>416</v>
      </c>
      <c r="K65" s="26"/>
      <c r="L65" s="26"/>
      <c r="M65" s="26"/>
      <c r="N65" s="17"/>
      <c r="O65" s="413"/>
      <c r="P65" s="414"/>
      <c r="Q65" s="414"/>
      <c r="R65" s="414"/>
      <c r="S65" s="27"/>
      <c r="T65" s="18"/>
      <c r="U65" s="18"/>
      <c r="V65" s="18"/>
      <c r="W65" s="18"/>
      <c r="X65" s="18"/>
      <c r="Y65" s="19"/>
      <c r="Z65" s="19"/>
      <c r="AA65" s="19"/>
      <c r="AB65" s="19"/>
      <c r="AC65" s="19"/>
      <c r="AD65" s="19"/>
      <c r="AE65" s="19"/>
      <c r="AF65" s="19"/>
      <c r="AG65" s="410"/>
      <c r="AH65" s="410"/>
      <c r="AI65" s="410"/>
      <c r="AJ65" s="401"/>
      <c r="AK65" s="1"/>
      <c r="AL65" s="1"/>
      <c r="AM65" s="1"/>
      <c r="AN65" s="1"/>
    </row>
    <row r="66" spans="1:40" ht="45">
      <c r="A66" s="591"/>
      <c r="B66" s="7" t="s">
        <v>417</v>
      </c>
      <c r="C66" s="9" t="s">
        <v>418</v>
      </c>
      <c r="D66" s="9" t="s">
        <v>419</v>
      </c>
      <c r="E66" s="10"/>
      <c r="F66" s="11">
        <v>42005</v>
      </c>
      <c r="G66" s="11">
        <v>42339</v>
      </c>
      <c r="H66" s="12" t="s">
        <v>420</v>
      </c>
      <c r="I66" s="13">
        <v>5000</v>
      </c>
      <c r="J66" s="12" t="s">
        <v>421</v>
      </c>
      <c r="K66" s="26"/>
      <c r="L66" s="26"/>
      <c r="M66" s="26"/>
      <c r="N66" s="17"/>
      <c r="O66" s="413"/>
      <c r="P66" s="414"/>
      <c r="Q66" s="414"/>
      <c r="R66" s="414"/>
      <c r="S66" s="27"/>
      <c r="T66" s="18"/>
      <c r="U66" s="18"/>
      <c r="V66" s="18"/>
      <c r="W66" s="18"/>
      <c r="X66" s="18"/>
      <c r="Y66" s="19"/>
      <c r="Z66" s="19"/>
      <c r="AA66" s="19"/>
      <c r="AB66" s="19"/>
      <c r="AC66" s="19"/>
      <c r="AD66" s="19"/>
      <c r="AE66" s="19"/>
      <c r="AF66" s="19"/>
      <c r="AG66" s="410"/>
      <c r="AH66" s="410"/>
      <c r="AI66" s="410"/>
      <c r="AJ66" s="401"/>
      <c r="AK66" s="1"/>
      <c r="AL66" s="1"/>
      <c r="AM66" s="1"/>
      <c r="AN66" s="1"/>
    </row>
    <row r="67" spans="1:40" ht="60">
      <c r="A67" s="591"/>
      <c r="B67" s="7" t="s">
        <v>422</v>
      </c>
      <c r="C67" s="9" t="s">
        <v>423</v>
      </c>
      <c r="D67" s="9" t="s">
        <v>424</v>
      </c>
      <c r="E67" s="10"/>
      <c r="F67" s="11">
        <v>42005</v>
      </c>
      <c r="G67" s="11">
        <v>43678</v>
      </c>
      <c r="H67" s="12" t="s">
        <v>425</v>
      </c>
      <c r="I67" s="13">
        <v>500000</v>
      </c>
      <c r="J67" s="12" t="s">
        <v>426</v>
      </c>
      <c r="K67" s="26"/>
      <c r="L67" s="26"/>
      <c r="M67" s="26"/>
      <c r="N67" s="17"/>
      <c r="O67" s="413"/>
      <c r="P67" s="414"/>
      <c r="Q67" s="414"/>
      <c r="R67" s="414" t="s">
        <v>60</v>
      </c>
      <c r="S67" s="27"/>
      <c r="T67" s="18" t="s">
        <v>427</v>
      </c>
      <c r="U67" s="18"/>
      <c r="V67" s="18"/>
      <c r="W67" s="18"/>
      <c r="X67" s="18"/>
      <c r="Y67" s="19"/>
      <c r="Z67" s="19"/>
      <c r="AA67" s="19"/>
      <c r="AB67" s="19"/>
      <c r="AC67" s="19"/>
      <c r="AD67" s="19"/>
      <c r="AE67" s="19"/>
      <c r="AF67" s="19"/>
      <c r="AG67" s="410"/>
      <c r="AH67" s="410"/>
      <c r="AI67" s="410"/>
      <c r="AJ67" s="401"/>
      <c r="AK67" s="1"/>
      <c r="AL67" s="1"/>
      <c r="AM67" s="1"/>
      <c r="AN67" s="1"/>
    </row>
    <row r="68" spans="1:40" ht="45">
      <c r="A68" s="591"/>
      <c r="B68" s="7" t="s">
        <v>428</v>
      </c>
      <c r="C68" s="9" t="s">
        <v>429</v>
      </c>
      <c r="D68" s="9" t="s">
        <v>430</v>
      </c>
      <c r="E68" s="10"/>
      <c r="F68" s="11">
        <v>42005</v>
      </c>
      <c r="G68" s="11">
        <v>42370</v>
      </c>
      <c r="H68" s="12" t="s">
        <v>431</v>
      </c>
      <c r="I68" s="13">
        <v>20000</v>
      </c>
      <c r="J68" s="12" t="s">
        <v>432</v>
      </c>
      <c r="K68" s="26"/>
      <c r="L68" s="26"/>
      <c r="M68" s="26"/>
      <c r="N68" s="17"/>
      <c r="O68" s="413"/>
      <c r="P68" s="414"/>
      <c r="Q68" s="414"/>
      <c r="R68" s="414"/>
      <c r="S68" s="27"/>
      <c r="T68" s="408"/>
      <c r="U68" s="408"/>
      <c r="V68" s="408"/>
      <c r="W68" s="408"/>
      <c r="X68" s="408"/>
      <c r="Y68" s="409"/>
      <c r="Z68" s="409"/>
      <c r="AA68" s="409"/>
      <c r="AB68" s="409"/>
      <c r="AC68" s="409"/>
      <c r="AD68" s="409"/>
      <c r="AE68" s="409"/>
      <c r="AF68" s="409"/>
      <c r="AG68" s="410"/>
      <c r="AH68" s="410"/>
      <c r="AI68" s="410"/>
      <c r="AJ68" s="401"/>
      <c r="AK68" s="1"/>
      <c r="AL68" s="1"/>
      <c r="AM68" s="1"/>
      <c r="AN68" s="1"/>
    </row>
    <row r="69" spans="1:40" ht="45">
      <c r="A69" s="591"/>
      <c r="B69" s="7" t="s">
        <v>433</v>
      </c>
      <c r="C69" s="9" t="s">
        <v>434</v>
      </c>
      <c r="D69" s="9" t="s">
        <v>435</v>
      </c>
      <c r="E69" s="10"/>
      <c r="F69" s="11">
        <v>42005</v>
      </c>
      <c r="G69" s="11">
        <v>42370</v>
      </c>
      <c r="H69" s="12" t="s">
        <v>436</v>
      </c>
      <c r="I69" s="13">
        <v>100000</v>
      </c>
      <c r="J69" s="12" t="s">
        <v>437</v>
      </c>
      <c r="K69" s="26"/>
      <c r="L69" s="26"/>
      <c r="M69" s="26"/>
      <c r="N69" s="17"/>
      <c r="O69" s="413"/>
      <c r="P69" s="414"/>
      <c r="Q69" s="414"/>
      <c r="R69" s="414"/>
      <c r="S69" s="27"/>
      <c r="T69" s="408"/>
      <c r="U69" s="408"/>
      <c r="V69" s="408"/>
      <c r="W69" s="408"/>
      <c r="X69" s="408"/>
      <c r="Y69" s="409"/>
      <c r="Z69" s="409"/>
      <c r="AA69" s="409"/>
      <c r="AB69" s="409"/>
      <c r="AC69" s="409"/>
      <c r="AD69" s="409"/>
      <c r="AE69" s="409"/>
      <c r="AF69" s="409"/>
      <c r="AG69" s="410"/>
      <c r="AH69" s="410"/>
      <c r="AI69" s="410"/>
      <c r="AJ69" s="401"/>
      <c r="AK69" s="1"/>
      <c r="AL69" s="1"/>
      <c r="AM69" s="1"/>
      <c r="AN69" s="1"/>
    </row>
    <row r="70" spans="1:40" ht="45">
      <c r="A70" s="591"/>
      <c r="B70" s="7" t="s">
        <v>433</v>
      </c>
      <c r="C70" s="9" t="s">
        <v>438</v>
      </c>
      <c r="D70" s="9" t="s">
        <v>439</v>
      </c>
      <c r="E70" s="10"/>
      <c r="F70" s="11">
        <v>42005</v>
      </c>
      <c r="G70" s="11">
        <v>43831</v>
      </c>
      <c r="H70" s="12" t="s">
        <v>440</v>
      </c>
      <c r="I70" s="13">
        <v>4000000</v>
      </c>
      <c r="J70" s="12" t="s">
        <v>441</v>
      </c>
      <c r="K70" s="26"/>
      <c r="L70" s="26"/>
      <c r="M70" s="26"/>
      <c r="N70" s="17"/>
      <c r="O70" s="413"/>
      <c r="P70" s="414"/>
      <c r="Q70" s="414"/>
      <c r="R70" s="414"/>
      <c r="S70" s="27"/>
      <c r="T70" s="408"/>
      <c r="U70" s="408"/>
      <c r="V70" s="408"/>
      <c r="W70" s="408"/>
      <c r="X70" s="408"/>
      <c r="Y70" s="409"/>
      <c r="Z70" s="409"/>
      <c r="AA70" s="409"/>
      <c r="AB70" s="409"/>
      <c r="AC70" s="409"/>
      <c r="AD70" s="409"/>
      <c r="AE70" s="409"/>
      <c r="AF70" s="409"/>
      <c r="AG70" s="410"/>
      <c r="AH70" s="410"/>
      <c r="AI70" s="410"/>
      <c r="AJ70" s="401"/>
      <c r="AK70" s="1"/>
      <c r="AL70" s="1"/>
      <c r="AM70" s="1"/>
      <c r="AN70" s="1"/>
    </row>
    <row r="71" spans="1:40" ht="60">
      <c r="A71" s="591"/>
      <c r="B71" s="7" t="s">
        <v>442</v>
      </c>
      <c r="C71" s="9" t="s">
        <v>443</v>
      </c>
      <c r="D71" s="9" t="s">
        <v>444</v>
      </c>
      <c r="E71" s="10"/>
      <c r="F71" s="11">
        <v>43466</v>
      </c>
      <c r="G71" s="11">
        <v>43800</v>
      </c>
      <c r="H71" s="12" t="s">
        <v>445</v>
      </c>
      <c r="I71" s="13">
        <v>500000</v>
      </c>
      <c r="J71" s="12" t="s">
        <v>446</v>
      </c>
      <c r="K71" s="26"/>
      <c r="L71" s="26"/>
      <c r="M71" s="26"/>
      <c r="N71" s="28"/>
      <c r="O71" s="413"/>
      <c r="P71" s="414"/>
      <c r="Q71" s="414"/>
      <c r="R71" s="414"/>
      <c r="S71" s="27"/>
      <c r="T71" s="408"/>
      <c r="U71" s="408"/>
      <c r="V71" s="408"/>
      <c r="W71" s="408"/>
      <c r="X71" s="408"/>
      <c r="Y71" s="409"/>
      <c r="Z71" s="409"/>
      <c r="AA71" s="409"/>
      <c r="AB71" s="409"/>
      <c r="AC71" s="409"/>
      <c r="AD71" s="409"/>
      <c r="AE71" s="409"/>
      <c r="AF71" s="409"/>
      <c r="AG71" s="410"/>
      <c r="AH71" s="410"/>
      <c r="AI71" s="410"/>
      <c r="AJ71" s="401"/>
      <c r="AK71" s="1"/>
      <c r="AL71" s="1"/>
      <c r="AM71" s="1"/>
      <c r="AN71" s="1"/>
    </row>
    <row r="72" spans="1:40" ht="45">
      <c r="A72" s="591"/>
      <c r="B72" s="7" t="s">
        <v>447</v>
      </c>
      <c r="C72" s="9" t="s">
        <v>448</v>
      </c>
      <c r="D72" s="9" t="s">
        <v>449</v>
      </c>
      <c r="E72" s="10"/>
      <c r="F72" s="11">
        <v>42005</v>
      </c>
      <c r="G72" s="11">
        <v>43831</v>
      </c>
      <c r="H72" s="12" t="s">
        <v>362</v>
      </c>
      <c r="I72" s="13">
        <v>1000000</v>
      </c>
      <c r="J72" s="12" t="s">
        <v>450</v>
      </c>
      <c r="K72" s="26"/>
      <c r="L72" s="26"/>
      <c r="M72" s="26"/>
      <c r="N72" s="17"/>
      <c r="O72" s="413"/>
      <c r="P72" s="414"/>
      <c r="Q72" s="414"/>
      <c r="R72" s="414"/>
      <c r="S72" s="27"/>
      <c r="T72" s="408"/>
      <c r="U72" s="408"/>
      <c r="V72" s="408"/>
      <c r="W72" s="408"/>
      <c r="X72" s="408"/>
      <c r="Y72" s="409"/>
      <c r="Z72" s="409"/>
      <c r="AA72" s="409"/>
      <c r="AB72" s="409"/>
      <c r="AC72" s="409"/>
      <c r="AD72" s="409"/>
      <c r="AE72" s="409"/>
      <c r="AF72" s="409"/>
      <c r="AG72" s="410"/>
      <c r="AH72" s="410"/>
      <c r="AI72" s="410"/>
      <c r="AJ72" s="401"/>
      <c r="AK72" s="1"/>
      <c r="AL72" s="1"/>
      <c r="AM72" s="1"/>
      <c r="AN72" s="1"/>
    </row>
    <row r="73" spans="1:40" ht="75">
      <c r="A73" s="591"/>
      <c r="B73" s="7" t="s">
        <v>451</v>
      </c>
      <c r="C73" s="9" t="s">
        <v>452</v>
      </c>
      <c r="D73" s="9" t="s">
        <v>453</v>
      </c>
      <c r="E73" s="10"/>
      <c r="F73" s="11">
        <v>42005</v>
      </c>
      <c r="G73" s="11">
        <v>42522</v>
      </c>
      <c r="H73" s="12" t="s">
        <v>454</v>
      </c>
      <c r="I73" s="13">
        <v>400000</v>
      </c>
      <c r="J73" s="12" t="s">
        <v>455</v>
      </c>
      <c r="K73" s="26"/>
      <c r="L73" s="26"/>
      <c r="M73" s="26"/>
      <c r="N73" s="17"/>
      <c r="O73" s="413"/>
      <c r="P73" s="414"/>
      <c r="Q73" s="414"/>
      <c r="R73" s="414"/>
      <c r="S73" s="27"/>
      <c r="T73" s="408"/>
      <c r="U73" s="408"/>
      <c r="V73" s="408"/>
      <c r="W73" s="408"/>
      <c r="X73" s="408"/>
      <c r="Y73" s="409"/>
      <c r="Z73" s="409"/>
      <c r="AA73" s="409"/>
      <c r="AB73" s="409"/>
      <c r="AC73" s="409"/>
      <c r="AD73" s="409"/>
      <c r="AE73" s="409"/>
      <c r="AF73" s="409"/>
      <c r="AG73" s="410"/>
      <c r="AH73" s="410"/>
      <c r="AI73" s="410"/>
      <c r="AJ73" s="401"/>
      <c r="AK73" s="1"/>
      <c r="AL73" s="1"/>
      <c r="AM73" s="1"/>
      <c r="AN73" s="1"/>
    </row>
    <row r="74" spans="1:40" ht="75">
      <c r="A74" s="591"/>
      <c r="B74" s="7" t="s">
        <v>456</v>
      </c>
      <c r="C74" s="9" t="s">
        <v>457</v>
      </c>
      <c r="D74" s="9" t="s">
        <v>458</v>
      </c>
      <c r="E74" s="10"/>
      <c r="F74" s="11">
        <v>42583</v>
      </c>
      <c r="G74" s="11">
        <v>43435</v>
      </c>
      <c r="H74" s="12" t="s">
        <v>459</v>
      </c>
      <c r="I74" s="13">
        <v>80000</v>
      </c>
      <c r="J74" s="12" t="s">
        <v>460</v>
      </c>
      <c r="K74" s="26"/>
      <c r="L74" s="26"/>
      <c r="M74" s="26"/>
      <c r="N74" s="17" t="s">
        <v>461</v>
      </c>
      <c r="O74" s="413"/>
      <c r="P74" s="414"/>
      <c r="Q74" s="414"/>
      <c r="R74" s="414" t="s">
        <v>60</v>
      </c>
      <c r="S74" s="27"/>
      <c r="T74" s="408" t="s">
        <v>462</v>
      </c>
      <c r="U74" s="408"/>
      <c r="V74" s="408"/>
      <c r="W74" s="408"/>
      <c r="X74" s="408"/>
      <c r="Y74" s="409"/>
      <c r="Z74" s="409"/>
      <c r="AA74" s="409"/>
      <c r="AB74" s="409"/>
      <c r="AC74" s="409"/>
      <c r="AD74" s="409"/>
      <c r="AE74" s="409"/>
      <c r="AF74" s="409"/>
      <c r="AG74" s="410"/>
      <c r="AH74" s="410"/>
      <c r="AI74" s="410"/>
      <c r="AJ74" s="401"/>
      <c r="AK74" s="1"/>
      <c r="AL74" s="1"/>
      <c r="AM74" s="1"/>
      <c r="AN74" s="1"/>
    </row>
    <row r="75" spans="1:40" ht="75">
      <c r="A75" s="591"/>
      <c r="B75" s="7" t="s">
        <v>463</v>
      </c>
      <c r="C75" s="9" t="s">
        <v>464</v>
      </c>
      <c r="D75" s="9" t="s">
        <v>465</v>
      </c>
      <c r="E75" s="10"/>
      <c r="F75" s="11">
        <v>42064</v>
      </c>
      <c r="G75" s="11">
        <v>43525</v>
      </c>
      <c r="H75" s="12" t="s">
        <v>466</v>
      </c>
      <c r="I75" s="13">
        <v>500000</v>
      </c>
      <c r="J75" s="12" t="s">
        <v>467</v>
      </c>
      <c r="K75" s="26"/>
      <c r="L75" s="26"/>
      <c r="M75" s="26"/>
      <c r="N75" s="17"/>
      <c r="O75" s="413"/>
      <c r="P75" s="414"/>
      <c r="Q75" s="414"/>
      <c r="R75" s="414"/>
      <c r="S75" s="27"/>
      <c r="T75" s="408"/>
      <c r="U75" s="408"/>
      <c r="V75" s="408"/>
      <c r="W75" s="408"/>
      <c r="X75" s="408"/>
      <c r="Y75" s="409"/>
      <c r="Z75" s="409"/>
      <c r="AA75" s="409"/>
      <c r="AB75" s="409"/>
      <c r="AC75" s="409"/>
      <c r="AD75" s="409"/>
      <c r="AE75" s="409"/>
      <c r="AF75" s="409"/>
      <c r="AG75" s="410"/>
      <c r="AH75" s="410"/>
      <c r="AI75" s="410"/>
      <c r="AJ75" s="401"/>
      <c r="AK75" s="1"/>
      <c r="AL75" s="1"/>
      <c r="AM75" s="1"/>
      <c r="AN75" s="1"/>
    </row>
    <row r="76" spans="1:40" ht="45">
      <c r="A76" s="591"/>
      <c r="B76" s="7" t="s">
        <v>468</v>
      </c>
      <c r="C76" s="9" t="s">
        <v>469</v>
      </c>
      <c r="D76" s="9" t="s">
        <v>470</v>
      </c>
      <c r="E76" s="10"/>
      <c r="F76" s="11"/>
      <c r="G76" s="11"/>
      <c r="H76" s="12" t="s">
        <v>471</v>
      </c>
      <c r="I76" s="13"/>
      <c r="J76" s="12"/>
      <c r="K76" s="26"/>
      <c r="L76" s="26"/>
      <c r="M76" s="26"/>
      <c r="N76" s="17"/>
      <c r="O76" s="413"/>
      <c r="P76" s="414"/>
      <c r="Q76" s="414"/>
      <c r="R76" s="414"/>
      <c r="S76" s="27"/>
      <c r="T76" s="408"/>
      <c r="U76" s="408"/>
      <c r="V76" s="408"/>
      <c r="W76" s="408"/>
      <c r="X76" s="408"/>
      <c r="Y76" s="409"/>
      <c r="Z76" s="409"/>
      <c r="AA76" s="409"/>
      <c r="AB76" s="409"/>
      <c r="AC76" s="409"/>
      <c r="AD76" s="409"/>
      <c r="AE76" s="409"/>
      <c r="AF76" s="409"/>
      <c r="AG76" s="410"/>
      <c r="AH76" s="410"/>
      <c r="AI76" s="410"/>
      <c r="AJ76" s="401"/>
      <c r="AK76" s="1"/>
      <c r="AL76" s="1"/>
      <c r="AM76" s="1"/>
      <c r="AN76" s="1"/>
    </row>
    <row r="77" spans="1:40" ht="30">
      <c r="A77" s="591"/>
      <c r="B77" s="7" t="s">
        <v>468</v>
      </c>
      <c r="C77" s="9" t="s">
        <v>472</v>
      </c>
      <c r="D77" s="9" t="s">
        <v>473</v>
      </c>
      <c r="E77" s="10"/>
      <c r="F77" s="11"/>
      <c r="G77" s="11"/>
      <c r="H77" s="12" t="s">
        <v>471</v>
      </c>
      <c r="I77" s="13"/>
      <c r="J77" s="12"/>
      <c r="K77" s="26"/>
      <c r="L77" s="26"/>
      <c r="M77" s="26"/>
      <c r="N77" s="17"/>
      <c r="O77" s="413"/>
      <c r="P77" s="414"/>
      <c r="Q77" s="414"/>
      <c r="R77" s="414"/>
      <c r="S77" s="27"/>
      <c r="T77" s="408"/>
      <c r="U77" s="408"/>
      <c r="V77" s="408"/>
      <c r="W77" s="408"/>
      <c r="X77" s="408"/>
      <c r="Y77" s="409"/>
      <c r="Z77" s="409"/>
      <c r="AA77" s="409"/>
      <c r="AB77" s="409"/>
      <c r="AC77" s="409"/>
      <c r="AD77" s="409"/>
      <c r="AE77" s="409"/>
      <c r="AF77" s="409"/>
      <c r="AG77" s="410"/>
      <c r="AH77" s="410"/>
      <c r="AI77" s="410"/>
      <c r="AJ77" s="401"/>
      <c r="AK77" s="1"/>
      <c r="AL77" s="1"/>
      <c r="AM77" s="1"/>
      <c r="AN77" s="1"/>
    </row>
    <row r="78" spans="1:40" ht="45">
      <c r="A78" s="591"/>
      <c r="B78" s="7" t="s">
        <v>474</v>
      </c>
      <c r="C78" s="9" t="s">
        <v>475</v>
      </c>
      <c r="D78" s="9" t="s">
        <v>476</v>
      </c>
      <c r="E78" s="10"/>
      <c r="F78" s="11">
        <v>42795</v>
      </c>
      <c r="G78" s="11">
        <v>43800</v>
      </c>
      <c r="H78" s="12" t="s">
        <v>477</v>
      </c>
      <c r="I78" s="13" t="s">
        <v>478</v>
      </c>
      <c r="J78" s="12" t="s">
        <v>479</v>
      </c>
      <c r="K78" s="26"/>
      <c r="L78" s="26"/>
      <c r="M78" s="26"/>
      <c r="N78" s="17" t="s">
        <v>60</v>
      </c>
      <c r="O78" s="413"/>
      <c r="P78" s="414"/>
      <c r="Q78" s="414"/>
      <c r="R78" s="414" t="s">
        <v>60</v>
      </c>
      <c r="S78" s="27"/>
      <c r="T78" s="408" t="s">
        <v>480</v>
      </c>
      <c r="U78" s="408"/>
      <c r="V78" s="408"/>
      <c r="W78" s="408"/>
      <c r="X78" s="408"/>
      <c r="Y78" s="409"/>
      <c r="Z78" s="409"/>
      <c r="AA78" s="409"/>
      <c r="AB78" s="409"/>
      <c r="AC78" s="409"/>
      <c r="AD78" s="409"/>
      <c r="AE78" s="409"/>
      <c r="AF78" s="409"/>
      <c r="AG78" s="410"/>
      <c r="AH78" s="410"/>
      <c r="AI78" s="410"/>
      <c r="AJ78" s="401"/>
      <c r="AK78" s="1"/>
      <c r="AL78" s="1"/>
      <c r="AM78" s="1"/>
      <c r="AN78" s="1"/>
    </row>
    <row r="79" spans="1:40" ht="45">
      <c r="A79" s="591"/>
      <c r="B79" s="7" t="s">
        <v>481</v>
      </c>
      <c r="C79" s="9" t="s">
        <v>482</v>
      </c>
      <c r="D79" s="9" t="s">
        <v>483</v>
      </c>
      <c r="E79" s="10"/>
      <c r="F79" s="11">
        <v>42005</v>
      </c>
      <c r="G79" s="11">
        <v>42370</v>
      </c>
      <c r="H79" s="12" t="s">
        <v>484</v>
      </c>
      <c r="I79" s="13">
        <v>35000</v>
      </c>
      <c r="J79" s="12" t="s">
        <v>485</v>
      </c>
      <c r="K79" s="26"/>
      <c r="L79" s="26"/>
      <c r="M79" s="26"/>
      <c r="N79" s="17"/>
      <c r="O79" s="413"/>
      <c r="P79" s="414" t="s">
        <v>60</v>
      </c>
      <c r="Q79" s="414"/>
      <c r="R79" s="414"/>
      <c r="S79" s="27"/>
      <c r="T79" s="408" t="s">
        <v>486</v>
      </c>
      <c r="U79" s="408"/>
      <c r="V79" s="408"/>
      <c r="W79" s="408"/>
      <c r="X79" s="408"/>
      <c r="Y79" s="409"/>
      <c r="Z79" s="409"/>
      <c r="AA79" s="409"/>
      <c r="AB79" s="409"/>
      <c r="AC79" s="409"/>
      <c r="AD79" s="409"/>
      <c r="AE79" s="409"/>
      <c r="AF79" s="409"/>
      <c r="AG79" s="410"/>
      <c r="AH79" s="410"/>
      <c r="AI79" s="410"/>
      <c r="AJ79" s="401"/>
      <c r="AK79" s="1"/>
      <c r="AL79" s="1"/>
      <c r="AM79" s="1"/>
      <c r="AN79" s="1"/>
    </row>
    <row r="80" spans="1:40" ht="30">
      <c r="A80" s="587"/>
      <c r="B80" s="7" t="s">
        <v>487</v>
      </c>
      <c r="C80" s="9" t="s">
        <v>488</v>
      </c>
      <c r="D80" s="9" t="s">
        <v>489</v>
      </c>
      <c r="E80" s="10"/>
      <c r="F80" s="11">
        <v>42005</v>
      </c>
      <c r="G80" s="11">
        <v>42339</v>
      </c>
      <c r="H80" s="12" t="s">
        <v>490</v>
      </c>
      <c r="I80" s="13">
        <v>1000000</v>
      </c>
      <c r="J80" s="12" t="s">
        <v>491</v>
      </c>
      <c r="K80" s="26"/>
      <c r="L80" s="26"/>
      <c r="M80" s="26"/>
      <c r="N80" s="17"/>
      <c r="O80" s="413"/>
      <c r="P80" s="414"/>
      <c r="Q80" s="414"/>
      <c r="R80" s="414"/>
      <c r="S80" s="27"/>
      <c r="T80" s="408"/>
      <c r="U80" s="408"/>
      <c r="V80" s="408"/>
      <c r="W80" s="408"/>
      <c r="X80" s="408"/>
      <c r="Y80" s="409"/>
      <c r="Z80" s="409"/>
      <c r="AA80" s="409"/>
      <c r="AB80" s="409"/>
      <c r="AC80" s="409"/>
      <c r="AD80" s="409"/>
      <c r="AE80" s="409"/>
      <c r="AF80" s="409"/>
      <c r="AG80" s="410"/>
      <c r="AH80" s="410"/>
      <c r="AI80" s="410"/>
      <c r="AJ80" s="401"/>
      <c r="AK80" s="1"/>
      <c r="AL80" s="1"/>
      <c r="AM80" s="1"/>
      <c r="AN80" s="1"/>
    </row>
    <row r="81" spans="1:40" ht="195">
      <c r="A81" s="590" t="s">
        <v>492</v>
      </c>
      <c r="B81" s="7" t="s">
        <v>493</v>
      </c>
      <c r="C81" s="9" t="s">
        <v>494</v>
      </c>
      <c r="D81" s="9" t="s">
        <v>495</v>
      </c>
      <c r="E81" s="10"/>
      <c r="F81" s="11">
        <v>42005</v>
      </c>
      <c r="G81" s="11">
        <v>43070</v>
      </c>
      <c r="H81" s="12" t="s">
        <v>496</v>
      </c>
      <c r="I81" s="13">
        <v>70000</v>
      </c>
      <c r="J81" s="12" t="s">
        <v>497</v>
      </c>
      <c r="K81" s="14"/>
      <c r="L81" s="14"/>
      <c r="M81" s="14"/>
      <c r="N81" s="17"/>
      <c r="O81" s="29" t="s">
        <v>461</v>
      </c>
      <c r="P81" s="414"/>
      <c r="Q81" s="414"/>
      <c r="R81" s="414"/>
      <c r="S81" s="27"/>
      <c r="T81" s="18" t="s">
        <v>498</v>
      </c>
      <c r="U81" s="18"/>
      <c r="V81" s="18"/>
      <c r="W81" s="18"/>
      <c r="X81" s="18" t="s">
        <v>499</v>
      </c>
      <c r="Y81" s="19"/>
      <c r="Z81" s="19"/>
      <c r="AA81" s="19"/>
      <c r="AB81" s="19"/>
      <c r="AC81" s="19"/>
      <c r="AD81" s="19"/>
      <c r="AE81" s="19"/>
      <c r="AF81" s="19" t="s">
        <v>500</v>
      </c>
      <c r="AG81" s="21"/>
      <c r="AH81" s="21"/>
      <c r="AI81" s="21"/>
      <c r="AJ81" s="401"/>
      <c r="AK81" s="1"/>
      <c r="AL81" s="1"/>
      <c r="AM81" s="1"/>
      <c r="AN81" s="1"/>
    </row>
    <row r="82" spans="1:40" ht="120">
      <c r="A82" s="591"/>
      <c r="B82" s="7" t="s">
        <v>501</v>
      </c>
      <c r="C82" s="9" t="s">
        <v>502</v>
      </c>
      <c r="D82" s="9" t="s">
        <v>503</v>
      </c>
      <c r="E82" s="10"/>
      <c r="F82" s="11">
        <v>42005</v>
      </c>
      <c r="G82" s="11">
        <v>43678</v>
      </c>
      <c r="H82" s="12" t="s">
        <v>504</v>
      </c>
      <c r="I82" s="13">
        <v>500000</v>
      </c>
      <c r="J82" s="12" t="s">
        <v>505</v>
      </c>
      <c r="K82" s="14"/>
      <c r="L82" s="14"/>
      <c r="M82" s="14"/>
      <c r="N82" s="17"/>
      <c r="O82" s="29"/>
      <c r="P82" s="414"/>
      <c r="Q82" s="414" t="s">
        <v>60</v>
      </c>
      <c r="R82" s="414"/>
      <c r="S82" s="27"/>
      <c r="T82" s="18" t="s">
        <v>506</v>
      </c>
      <c r="U82" s="18"/>
      <c r="V82" s="18"/>
      <c r="W82" s="18"/>
      <c r="X82" s="18"/>
      <c r="Y82" s="19"/>
      <c r="Z82" s="19"/>
      <c r="AA82" s="19"/>
      <c r="AB82" s="19"/>
      <c r="AC82" s="19"/>
      <c r="AD82" s="19"/>
      <c r="AE82" s="19"/>
      <c r="AF82" s="19" t="s">
        <v>507</v>
      </c>
      <c r="AG82" s="21"/>
      <c r="AH82" s="21"/>
      <c r="AI82" s="21"/>
      <c r="AJ82" s="401"/>
      <c r="AK82" s="1"/>
      <c r="AL82" s="1"/>
      <c r="AM82" s="1"/>
      <c r="AN82" s="1"/>
    </row>
    <row r="83" spans="1:40" ht="120">
      <c r="A83" s="591"/>
      <c r="B83" s="7" t="s">
        <v>508</v>
      </c>
      <c r="C83" s="9" t="s">
        <v>509</v>
      </c>
      <c r="D83" s="9" t="s">
        <v>510</v>
      </c>
      <c r="E83" s="10"/>
      <c r="F83" s="11">
        <v>42064</v>
      </c>
      <c r="G83" s="11">
        <v>42430</v>
      </c>
      <c r="H83" s="12" t="s">
        <v>511</v>
      </c>
      <c r="I83" s="13">
        <v>20000</v>
      </c>
      <c r="J83" s="12" t="s">
        <v>512</v>
      </c>
      <c r="K83" s="14"/>
      <c r="L83" s="14"/>
      <c r="M83" s="14"/>
      <c r="N83" s="17"/>
      <c r="O83" s="413" t="s">
        <v>60</v>
      </c>
      <c r="P83" s="414"/>
      <c r="Q83" s="414"/>
      <c r="R83" s="414"/>
      <c r="S83" s="27"/>
      <c r="T83" s="18" t="s">
        <v>513</v>
      </c>
      <c r="U83" s="18"/>
      <c r="V83" s="18" t="s">
        <v>514</v>
      </c>
      <c r="W83" s="18" t="s">
        <v>515</v>
      </c>
      <c r="X83" s="18"/>
      <c r="Y83" s="19"/>
      <c r="Z83" s="19"/>
      <c r="AA83" s="19"/>
      <c r="AB83" s="20">
        <v>42826</v>
      </c>
      <c r="AC83" s="19" t="s">
        <v>516</v>
      </c>
      <c r="AD83" s="19"/>
      <c r="AE83" s="19"/>
      <c r="AF83" s="19"/>
      <c r="AG83" s="21"/>
      <c r="AH83" s="21"/>
      <c r="AI83" s="21"/>
      <c r="AJ83" s="401"/>
      <c r="AK83" s="1"/>
      <c r="AL83" s="1"/>
      <c r="AM83" s="1"/>
      <c r="AN83" s="1"/>
    </row>
    <row r="84" spans="1:40" ht="90">
      <c r="A84" s="591"/>
      <c r="B84" s="7" t="s">
        <v>517</v>
      </c>
      <c r="C84" s="9" t="s">
        <v>518</v>
      </c>
      <c r="D84" s="9" t="s">
        <v>519</v>
      </c>
      <c r="E84" s="10"/>
      <c r="F84" s="11">
        <v>42005</v>
      </c>
      <c r="G84" s="11">
        <v>42370</v>
      </c>
      <c r="H84" s="12" t="s">
        <v>520</v>
      </c>
      <c r="I84" s="13">
        <v>120000</v>
      </c>
      <c r="J84" s="12" t="s">
        <v>521</v>
      </c>
      <c r="K84" s="14"/>
      <c r="L84" s="14"/>
      <c r="M84" s="14"/>
      <c r="N84" s="17"/>
      <c r="O84" s="413" t="s">
        <v>60</v>
      </c>
      <c r="P84" s="414"/>
      <c r="Q84" s="414"/>
      <c r="R84" s="414"/>
      <c r="S84" s="27"/>
      <c r="T84" s="18" t="s">
        <v>522</v>
      </c>
      <c r="U84" s="18"/>
      <c r="V84" s="18"/>
      <c r="W84" s="18"/>
      <c r="X84" s="18"/>
      <c r="Y84" s="19"/>
      <c r="Z84" s="19"/>
      <c r="AA84" s="19"/>
      <c r="AB84" s="20">
        <v>42826</v>
      </c>
      <c r="AC84" s="19"/>
      <c r="AD84" s="19"/>
      <c r="AE84" s="19"/>
      <c r="AF84" s="19" t="s">
        <v>523</v>
      </c>
      <c r="AG84" s="21"/>
      <c r="AH84" s="21"/>
      <c r="AI84" s="21"/>
      <c r="AJ84" s="401"/>
      <c r="AK84" s="1"/>
      <c r="AL84" s="1"/>
      <c r="AM84" s="1"/>
      <c r="AN84" s="1"/>
    </row>
    <row r="85" spans="1:40" ht="90">
      <c r="A85" s="591"/>
      <c r="B85" s="7" t="s">
        <v>524</v>
      </c>
      <c r="C85" s="9" t="s">
        <v>525</v>
      </c>
      <c r="D85" s="9" t="s">
        <v>526</v>
      </c>
      <c r="E85" s="10"/>
      <c r="F85" s="11">
        <v>42005</v>
      </c>
      <c r="G85" s="11">
        <v>43678</v>
      </c>
      <c r="H85" s="12" t="s">
        <v>527</v>
      </c>
      <c r="I85" s="13">
        <v>20000</v>
      </c>
      <c r="J85" s="12" t="s">
        <v>528</v>
      </c>
      <c r="K85" s="14"/>
      <c r="L85" s="14"/>
      <c r="M85" s="14"/>
      <c r="N85" s="17"/>
      <c r="O85" s="413" t="s">
        <v>60</v>
      </c>
      <c r="P85" s="414"/>
      <c r="Q85" s="414"/>
      <c r="R85" s="414"/>
      <c r="S85" s="27" t="s">
        <v>7</v>
      </c>
      <c r="T85" s="18" t="s">
        <v>529</v>
      </c>
      <c r="U85" s="18"/>
      <c r="V85" s="18" t="s">
        <v>530</v>
      </c>
      <c r="W85" s="18"/>
      <c r="X85" s="18" t="s">
        <v>531</v>
      </c>
      <c r="Y85" s="19"/>
      <c r="Z85" s="19"/>
      <c r="AA85" s="19"/>
      <c r="AB85" s="19"/>
      <c r="AC85" s="19" t="s">
        <v>532</v>
      </c>
      <c r="AD85" s="19"/>
      <c r="AE85" s="19" t="s">
        <v>533</v>
      </c>
      <c r="AF85" s="19" t="s">
        <v>534</v>
      </c>
      <c r="AG85" s="21"/>
      <c r="AH85" s="21"/>
      <c r="AI85" s="21"/>
      <c r="AJ85" s="401"/>
      <c r="AK85" s="1"/>
      <c r="AL85" s="1"/>
      <c r="AM85" s="1"/>
      <c r="AN85" s="1"/>
    </row>
    <row r="86" spans="1:40" ht="45">
      <c r="A86" s="591"/>
      <c r="B86" s="7" t="s">
        <v>535</v>
      </c>
      <c r="C86" s="9" t="s">
        <v>536</v>
      </c>
      <c r="D86" s="9" t="s">
        <v>537</v>
      </c>
      <c r="E86" s="10"/>
      <c r="F86" s="11">
        <v>42005</v>
      </c>
      <c r="G86" s="11">
        <v>43800</v>
      </c>
      <c r="H86" s="12" t="s">
        <v>538</v>
      </c>
      <c r="I86" s="13">
        <v>200000</v>
      </c>
      <c r="J86" s="12" t="s">
        <v>539</v>
      </c>
      <c r="K86" s="14"/>
      <c r="L86" s="14"/>
      <c r="M86" s="14"/>
      <c r="N86" s="17"/>
      <c r="O86" s="413"/>
      <c r="P86" s="414" t="s">
        <v>60</v>
      </c>
      <c r="Q86" s="414"/>
      <c r="R86" s="414"/>
      <c r="S86" s="27" t="s">
        <v>6</v>
      </c>
      <c r="T86" s="18" t="s">
        <v>540</v>
      </c>
      <c r="U86" s="18"/>
      <c r="V86" s="18"/>
      <c r="W86" s="18"/>
      <c r="X86" s="18" t="s">
        <v>541</v>
      </c>
      <c r="Y86" s="19"/>
      <c r="Z86" s="19"/>
      <c r="AA86" s="19"/>
      <c r="AB86" s="19"/>
      <c r="AC86" s="19"/>
      <c r="AD86" s="19"/>
      <c r="AE86" s="19" t="s">
        <v>542</v>
      </c>
      <c r="AF86" s="19"/>
      <c r="AG86" s="21"/>
      <c r="AH86" s="21"/>
      <c r="AI86" s="21"/>
      <c r="AJ86" s="401"/>
      <c r="AK86" s="1"/>
      <c r="AL86" s="1"/>
      <c r="AM86" s="1"/>
      <c r="AN86" s="1"/>
    </row>
    <row r="87" spans="1:40" ht="30">
      <c r="A87" s="591"/>
      <c r="B87" s="7" t="s">
        <v>543</v>
      </c>
      <c r="C87" s="9" t="s">
        <v>544</v>
      </c>
      <c r="D87" s="9" t="s">
        <v>545</v>
      </c>
      <c r="E87" s="10"/>
      <c r="F87" s="11">
        <v>42005</v>
      </c>
      <c r="G87" s="11">
        <v>42370</v>
      </c>
      <c r="H87" s="12" t="s">
        <v>546</v>
      </c>
      <c r="I87" s="13">
        <v>10000</v>
      </c>
      <c r="J87" s="12" t="s">
        <v>547</v>
      </c>
      <c r="K87" s="14"/>
      <c r="L87" s="14"/>
      <c r="M87" s="14"/>
      <c r="N87" s="17"/>
      <c r="O87" s="413"/>
      <c r="P87" s="414"/>
      <c r="Q87" s="414"/>
      <c r="R87" s="414"/>
      <c r="S87" s="27"/>
      <c r="T87" s="18" t="s">
        <v>529</v>
      </c>
      <c r="U87" s="18"/>
      <c r="V87" s="18"/>
      <c r="W87" s="18"/>
      <c r="X87" s="18"/>
      <c r="Y87" s="19"/>
      <c r="Z87" s="19"/>
      <c r="AA87" s="19"/>
      <c r="AB87" s="19"/>
      <c r="AC87" s="19"/>
      <c r="AD87" s="19"/>
      <c r="AE87" s="19"/>
      <c r="AF87" s="19"/>
      <c r="AG87" s="21"/>
      <c r="AH87" s="21"/>
      <c r="AI87" s="21"/>
      <c r="AJ87" s="401"/>
      <c r="AK87" s="1"/>
      <c r="AL87" s="1"/>
      <c r="AM87" s="1"/>
      <c r="AN87" s="1"/>
    </row>
    <row r="88" spans="1:40" ht="75">
      <c r="A88" s="591"/>
      <c r="B88" s="7" t="s">
        <v>548</v>
      </c>
      <c r="C88" s="9" t="s">
        <v>549</v>
      </c>
      <c r="D88" s="9" t="s">
        <v>550</v>
      </c>
      <c r="E88" s="10"/>
      <c r="F88" s="11">
        <v>42005</v>
      </c>
      <c r="G88" s="11">
        <v>43678</v>
      </c>
      <c r="H88" s="12" t="s">
        <v>551</v>
      </c>
      <c r="I88" s="13">
        <v>500000</v>
      </c>
      <c r="J88" s="22"/>
      <c r="K88" s="14"/>
      <c r="L88" s="14"/>
      <c r="M88" s="14"/>
      <c r="N88" s="17"/>
      <c r="O88" s="413"/>
      <c r="P88" s="414"/>
      <c r="Q88" s="414" t="s">
        <v>60</v>
      </c>
      <c r="R88" s="414"/>
      <c r="S88" s="27"/>
      <c r="T88" s="18" t="s">
        <v>552</v>
      </c>
      <c r="U88" s="18"/>
      <c r="V88" s="18"/>
      <c r="W88" s="18"/>
      <c r="X88" s="18"/>
      <c r="Y88" s="30" t="s">
        <v>553</v>
      </c>
      <c r="Z88" s="19"/>
      <c r="AA88" s="19"/>
      <c r="AB88" s="19"/>
      <c r="AC88" s="19"/>
      <c r="AD88" s="19"/>
      <c r="AE88" s="19" t="s">
        <v>554</v>
      </c>
      <c r="AF88" s="19"/>
      <c r="AG88" s="21"/>
      <c r="AH88" s="21"/>
      <c r="AI88" s="21"/>
      <c r="AJ88" s="401"/>
      <c r="AK88" s="1"/>
      <c r="AL88" s="1"/>
      <c r="AM88" s="1"/>
      <c r="AN88" s="1"/>
    </row>
    <row r="89" spans="1:40" ht="180">
      <c r="A89" s="591"/>
      <c r="B89" s="7" t="s">
        <v>555</v>
      </c>
      <c r="C89" s="9" t="s">
        <v>556</v>
      </c>
      <c r="D89" s="9" t="s">
        <v>557</v>
      </c>
      <c r="E89" s="10"/>
      <c r="F89" s="11">
        <v>42005</v>
      </c>
      <c r="G89" s="11">
        <v>43800</v>
      </c>
      <c r="H89" s="12" t="s">
        <v>558</v>
      </c>
      <c r="I89" s="13">
        <v>50000</v>
      </c>
      <c r="J89" s="12" t="s">
        <v>559</v>
      </c>
      <c r="K89" s="14"/>
      <c r="L89" s="14"/>
      <c r="M89" s="14"/>
      <c r="N89" s="17"/>
      <c r="O89" s="413" t="s">
        <v>60</v>
      </c>
      <c r="P89" s="414"/>
      <c r="Q89" s="414"/>
      <c r="R89" s="414"/>
      <c r="S89" s="27"/>
      <c r="T89" s="408"/>
      <c r="U89" s="408"/>
      <c r="V89" s="408"/>
      <c r="W89" s="408"/>
      <c r="X89" s="408"/>
      <c r="Y89" s="409"/>
      <c r="Z89" s="409" t="s">
        <v>560</v>
      </c>
      <c r="AA89" s="409"/>
      <c r="AB89" s="409"/>
      <c r="AC89" s="409"/>
      <c r="AD89" s="409"/>
      <c r="AE89" s="409"/>
      <c r="AF89" s="409" t="s">
        <v>561</v>
      </c>
      <c r="AG89" s="410"/>
      <c r="AH89" s="410"/>
      <c r="AI89" s="410"/>
      <c r="AJ89" s="401"/>
      <c r="AK89" s="1"/>
      <c r="AL89" s="1"/>
      <c r="AM89" s="1"/>
      <c r="AN89" s="1"/>
    </row>
    <row r="90" spans="1:40" ht="30">
      <c r="A90" s="591"/>
      <c r="B90" s="7" t="s">
        <v>562</v>
      </c>
      <c r="C90" s="9" t="s">
        <v>563</v>
      </c>
      <c r="D90" s="9" t="s">
        <v>564</v>
      </c>
      <c r="E90" s="10"/>
      <c r="F90" s="11">
        <v>42005</v>
      </c>
      <c r="G90" s="11">
        <v>43678</v>
      </c>
      <c r="H90" s="12" t="s">
        <v>565</v>
      </c>
      <c r="I90" s="13">
        <v>30000</v>
      </c>
      <c r="J90" s="12" t="s">
        <v>566</v>
      </c>
      <c r="K90" s="14"/>
      <c r="L90" s="14"/>
      <c r="M90" s="14"/>
      <c r="N90" s="17"/>
      <c r="O90" s="413"/>
      <c r="P90" s="414"/>
      <c r="Q90" s="414"/>
      <c r="R90" s="414"/>
      <c r="S90" s="27"/>
      <c r="T90" s="408"/>
      <c r="U90" s="408"/>
      <c r="V90" s="408"/>
      <c r="W90" s="408"/>
      <c r="X90" s="408"/>
      <c r="Y90" s="409"/>
      <c r="Z90" s="409"/>
      <c r="AA90" s="409"/>
      <c r="AB90" s="409"/>
      <c r="AC90" s="409"/>
      <c r="AD90" s="409"/>
      <c r="AE90" s="409"/>
      <c r="AF90" s="409"/>
      <c r="AG90" s="410"/>
      <c r="AH90" s="410"/>
      <c r="AI90" s="410"/>
      <c r="AJ90" s="401"/>
      <c r="AK90" s="1"/>
      <c r="AL90" s="1"/>
      <c r="AM90" s="1"/>
      <c r="AN90" s="1"/>
    </row>
    <row r="91" spans="1:40" ht="45">
      <c r="A91" s="591"/>
      <c r="B91" s="7" t="s">
        <v>562</v>
      </c>
      <c r="C91" s="9" t="s">
        <v>567</v>
      </c>
      <c r="D91" s="9" t="s">
        <v>568</v>
      </c>
      <c r="E91" s="10"/>
      <c r="F91" s="11">
        <v>42005</v>
      </c>
      <c r="G91" s="11" t="s">
        <v>569</v>
      </c>
      <c r="H91" s="12" t="s">
        <v>570</v>
      </c>
      <c r="I91" s="13">
        <v>10000</v>
      </c>
      <c r="J91" s="12" t="s">
        <v>571</v>
      </c>
      <c r="K91" s="14"/>
      <c r="L91" s="14"/>
      <c r="M91" s="14"/>
      <c r="N91" s="17"/>
      <c r="O91" s="413"/>
      <c r="P91" s="414"/>
      <c r="Q91" s="414"/>
      <c r="R91" s="414"/>
      <c r="S91" s="27"/>
      <c r="T91" s="408"/>
      <c r="U91" s="408"/>
      <c r="V91" s="408"/>
      <c r="W91" s="408"/>
      <c r="X91" s="408"/>
      <c r="Y91" s="409"/>
      <c r="Z91" s="409"/>
      <c r="AA91" s="409"/>
      <c r="AB91" s="409"/>
      <c r="AC91" s="409"/>
      <c r="AD91" s="409"/>
      <c r="AE91" s="409"/>
      <c r="AF91" s="409"/>
      <c r="AG91" s="410"/>
      <c r="AH91" s="410"/>
      <c r="AI91" s="410"/>
      <c r="AJ91" s="401"/>
      <c r="AK91" s="1"/>
      <c r="AL91" s="1"/>
      <c r="AM91" s="1"/>
      <c r="AN91" s="1"/>
    </row>
    <row r="92" spans="1:40" ht="45">
      <c r="A92" s="591"/>
      <c r="B92" s="7" t="s">
        <v>562</v>
      </c>
      <c r="C92" s="9" t="s">
        <v>572</v>
      </c>
      <c r="D92" s="9" t="s">
        <v>568</v>
      </c>
      <c r="E92" s="10"/>
      <c r="F92" s="11">
        <v>42005</v>
      </c>
      <c r="G92" s="11">
        <v>42217</v>
      </c>
      <c r="H92" s="12" t="s">
        <v>573</v>
      </c>
      <c r="I92" s="13">
        <v>10000</v>
      </c>
      <c r="J92" s="12" t="s">
        <v>574</v>
      </c>
      <c r="K92" s="14"/>
      <c r="L92" s="14"/>
      <c r="M92" s="14"/>
      <c r="N92" s="17"/>
      <c r="O92" s="413"/>
      <c r="P92" s="414"/>
      <c r="Q92" s="414"/>
      <c r="R92" s="414"/>
      <c r="S92" s="27"/>
      <c r="T92" s="408"/>
      <c r="U92" s="408"/>
      <c r="V92" s="408"/>
      <c r="W92" s="408"/>
      <c r="X92" s="408"/>
      <c r="Y92" s="409"/>
      <c r="Z92" s="409"/>
      <c r="AA92" s="409"/>
      <c r="AB92" s="409"/>
      <c r="AC92" s="409"/>
      <c r="AD92" s="409"/>
      <c r="AE92" s="409"/>
      <c r="AF92" s="409"/>
      <c r="AG92" s="410"/>
      <c r="AH92" s="410"/>
      <c r="AI92" s="410"/>
      <c r="AJ92" s="401"/>
      <c r="AK92" s="1"/>
      <c r="AL92" s="1"/>
      <c r="AM92" s="1"/>
      <c r="AN92" s="1"/>
    </row>
    <row r="93" spans="1:40" ht="105">
      <c r="A93" s="591"/>
      <c r="B93" s="7" t="s">
        <v>575</v>
      </c>
      <c r="C93" s="9" t="s">
        <v>576</v>
      </c>
      <c r="D93" s="9" t="s">
        <v>577</v>
      </c>
      <c r="E93" s="10"/>
      <c r="F93" s="11">
        <v>42005</v>
      </c>
      <c r="G93" s="11">
        <v>43678</v>
      </c>
      <c r="H93" s="12" t="s">
        <v>578</v>
      </c>
      <c r="I93" s="13">
        <v>200000</v>
      </c>
      <c r="J93" s="12" t="s">
        <v>579</v>
      </c>
      <c r="K93" s="14"/>
      <c r="L93" s="14"/>
      <c r="M93" s="14"/>
      <c r="N93" s="17"/>
      <c r="O93" s="413" t="s">
        <v>60</v>
      </c>
      <c r="P93" s="414"/>
      <c r="Q93" s="414"/>
      <c r="R93" s="414"/>
      <c r="S93" s="27"/>
      <c r="T93" s="18" t="s">
        <v>529</v>
      </c>
      <c r="U93" s="18"/>
      <c r="V93" s="18"/>
      <c r="W93" s="18"/>
      <c r="X93" s="18"/>
      <c r="Y93" s="19"/>
      <c r="Z93" s="19"/>
      <c r="AA93" s="19"/>
      <c r="AB93" s="19"/>
      <c r="AC93" s="19" t="s">
        <v>580</v>
      </c>
      <c r="AD93" s="19"/>
      <c r="AE93" s="19" t="s">
        <v>581</v>
      </c>
      <c r="AF93" s="19" t="s">
        <v>582</v>
      </c>
      <c r="AG93" s="410"/>
      <c r="AH93" s="410"/>
      <c r="AI93" s="410"/>
      <c r="AJ93" s="401"/>
      <c r="AK93" s="1"/>
      <c r="AL93" s="1"/>
      <c r="AM93" s="1"/>
      <c r="AN93" s="1"/>
    </row>
    <row r="94" spans="1:40" ht="150">
      <c r="A94" s="591"/>
      <c r="B94" s="7" t="s">
        <v>583</v>
      </c>
      <c r="C94" s="9" t="s">
        <v>584</v>
      </c>
      <c r="D94" s="9" t="s">
        <v>585</v>
      </c>
      <c r="E94" s="10"/>
      <c r="F94" s="11">
        <v>42309</v>
      </c>
      <c r="G94" s="11">
        <v>42675</v>
      </c>
      <c r="H94" s="12" t="s">
        <v>586</v>
      </c>
      <c r="I94" s="13">
        <v>5000</v>
      </c>
      <c r="J94" s="12" t="s">
        <v>587</v>
      </c>
      <c r="K94" s="14"/>
      <c r="L94" s="14"/>
      <c r="M94" s="14"/>
      <c r="N94" s="17"/>
      <c r="O94" s="413"/>
      <c r="P94" s="414"/>
      <c r="Q94" s="414" t="s">
        <v>60</v>
      </c>
      <c r="R94" s="414"/>
      <c r="S94" s="27"/>
      <c r="T94" s="18" t="s">
        <v>588</v>
      </c>
      <c r="U94" s="18"/>
      <c r="V94" s="18"/>
      <c r="W94" s="18" t="s">
        <v>589</v>
      </c>
      <c r="X94" s="18"/>
      <c r="Y94" s="19"/>
      <c r="Z94" s="19" t="s">
        <v>590</v>
      </c>
      <c r="AA94" s="19"/>
      <c r="AB94" s="19"/>
      <c r="AC94" s="19"/>
      <c r="AD94" s="19"/>
      <c r="AE94" s="19"/>
      <c r="AF94" s="19"/>
      <c r="AG94" s="410"/>
      <c r="AH94" s="410"/>
      <c r="AI94" s="410"/>
      <c r="AJ94" s="401"/>
      <c r="AK94" s="1"/>
      <c r="AL94" s="1"/>
      <c r="AM94" s="1"/>
      <c r="AN94" s="1"/>
    </row>
    <row r="95" spans="1:40" ht="60">
      <c r="A95" s="591"/>
      <c r="B95" s="7" t="s">
        <v>591</v>
      </c>
      <c r="C95" s="9" t="s">
        <v>592</v>
      </c>
      <c r="D95" s="9" t="s">
        <v>593</v>
      </c>
      <c r="E95" s="10"/>
      <c r="F95" s="11">
        <v>42095</v>
      </c>
      <c r="G95" s="11">
        <v>43739</v>
      </c>
      <c r="H95" s="12" t="s">
        <v>594</v>
      </c>
      <c r="I95" s="13">
        <v>20000</v>
      </c>
      <c r="J95" s="12" t="s">
        <v>595</v>
      </c>
      <c r="K95" s="14"/>
      <c r="L95" s="14"/>
      <c r="M95" s="14"/>
      <c r="N95" s="17"/>
      <c r="O95" s="413" t="s">
        <v>60</v>
      </c>
      <c r="P95" s="414"/>
      <c r="Q95" s="414"/>
      <c r="R95" s="414"/>
      <c r="S95" s="27" t="s">
        <v>6</v>
      </c>
      <c r="T95" s="18" t="s">
        <v>529</v>
      </c>
      <c r="U95" s="18"/>
      <c r="V95" s="18"/>
      <c r="W95" s="18"/>
      <c r="X95" s="18" t="s">
        <v>596</v>
      </c>
      <c r="Y95" s="19"/>
      <c r="Z95" s="19"/>
      <c r="AA95" s="19"/>
      <c r="AB95" s="19"/>
      <c r="AC95" s="19"/>
      <c r="AD95" s="19"/>
      <c r="AE95" s="19"/>
      <c r="AF95" s="19"/>
      <c r="AG95" s="21"/>
      <c r="AH95" s="21"/>
      <c r="AI95" s="21"/>
      <c r="AJ95" s="401"/>
      <c r="AK95" s="1"/>
      <c r="AL95" s="1"/>
      <c r="AM95" s="1"/>
      <c r="AN95" s="1"/>
    </row>
    <row r="96" spans="1:40" ht="60">
      <c r="A96" s="591"/>
      <c r="B96" s="7" t="s">
        <v>597</v>
      </c>
      <c r="C96" s="9" t="s">
        <v>598</v>
      </c>
      <c r="D96" s="9" t="s">
        <v>599</v>
      </c>
      <c r="E96" s="10"/>
      <c r="F96" s="11">
        <v>42005</v>
      </c>
      <c r="G96" s="11">
        <v>42736</v>
      </c>
      <c r="H96" s="12" t="s">
        <v>600</v>
      </c>
      <c r="I96" s="13">
        <v>500000</v>
      </c>
      <c r="J96" s="12" t="s">
        <v>601</v>
      </c>
      <c r="K96" s="14"/>
      <c r="L96" s="14"/>
      <c r="M96" s="14"/>
      <c r="N96" s="17"/>
      <c r="O96" s="413" t="s">
        <v>60</v>
      </c>
      <c r="P96" s="414"/>
      <c r="Q96" s="414"/>
      <c r="R96" s="414"/>
      <c r="S96" s="27"/>
      <c r="T96" s="18" t="s">
        <v>529</v>
      </c>
      <c r="U96" s="18"/>
      <c r="V96" s="18"/>
      <c r="W96" s="18"/>
      <c r="X96" s="18" t="s">
        <v>602</v>
      </c>
      <c r="Y96" s="19"/>
      <c r="Z96" s="19"/>
      <c r="AA96" s="19"/>
      <c r="AB96" s="19"/>
      <c r="AC96" s="19"/>
      <c r="AD96" s="19"/>
      <c r="AE96" s="19"/>
      <c r="AF96" s="19" t="s">
        <v>603</v>
      </c>
      <c r="AG96" s="21"/>
      <c r="AH96" s="21"/>
      <c r="AI96" s="21"/>
      <c r="AJ96" s="401"/>
      <c r="AK96" s="1"/>
      <c r="AL96" s="1"/>
      <c r="AM96" s="1"/>
      <c r="AN96" s="1"/>
    </row>
    <row r="97" spans="1:40" ht="75">
      <c r="A97" s="591"/>
      <c r="B97" s="7" t="s">
        <v>604</v>
      </c>
      <c r="C97" s="9" t="s">
        <v>605</v>
      </c>
      <c r="D97" s="9" t="s">
        <v>606</v>
      </c>
      <c r="E97" s="10"/>
      <c r="F97" s="11">
        <v>42005</v>
      </c>
      <c r="G97" s="11">
        <v>43800</v>
      </c>
      <c r="H97" s="12" t="s">
        <v>586</v>
      </c>
      <c r="I97" s="13">
        <v>1000000</v>
      </c>
      <c r="J97" s="12" t="s">
        <v>607</v>
      </c>
      <c r="K97" s="14"/>
      <c r="L97" s="14"/>
      <c r="M97" s="14"/>
      <c r="N97" s="17"/>
      <c r="O97" s="413"/>
      <c r="P97" s="414" t="s">
        <v>60</v>
      </c>
      <c r="Q97" s="414"/>
      <c r="R97" s="414"/>
      <c r="S97" s="27"/>
      <c r="T97" s="18" t="s">
        <v>608</v>
      </c>
      <c r="U97" s="18"/>
      <c r="V97" s="18" t="s">
        <v>609</v>
      </c>
      <c r="W97" s="18" t="s">
        <v>610</v>
      </c>
      <c r="X97" s="18"/>
      <c r="Y97" s="19"/>
      <c r="Z97" s="19"/>
      <c r="AA97" s="19"/>
      <c r="AB97" s="19"/>
      <c r="AC97" s="19"/>
      <c r="AD97" s="19"/>
      <c r="AE97" s="19"/>
      <c r="AF97" s="19"/>
      <c r="AG97" s="21"/>
      <c r="AH97" s="21"/>
      <c r="AI97" s="21"/>
      <c r="AJ97" s="401"/>
      <c r="AK97" s="1"/>
      <c r="AL97" s="1"/>
      <c r="AM97" s="1"/>
      <c r="AN97" s="1"/>
    </row>
    <row r="98" spans="1:40" ht="30">
      <c r="A98" s="591"/>
      <c r="B98" s="7" t="s">
        <v>611</v>
      </c>
      <c r="C98" s="9" t="s">
        <v>612</v>
      </c>
      <c r="D98" s="9" t="s">
        <v>613</v>
      </c>
      <c r="E98" s="10"/>
      <c r="F98" s="11">
        <v>42005</v>
      </c>
      <c r="G98" s="11">
        <v>43800</v>
      </c>
      <c r="H98" s="12" t="s">
        <v>614</v>
      </c>
      <c r="I98" s="13">
        <v>30000</v>
      </c>
      <c r="J98" s="12" t="s">
        <v>615</v>
      </c>
      <c r="K98" s="14"/>
      <c r="L98" s="14"/>
      <c r="M98" s="14"/>
      <c r="N98" s="17"/>
      <c r="O98" s="413" t="s">
        <v>60</v>
      </c>
      <c r="P98" s="414"/>
      <c r="Q98" s="414"/>
      <c r="R98" s="414"/>
      <c r="S98" s="27"/>
      <c r="T98" s="18"/>
      <c r="U98" s="18"/>
      <c r="V98" s="18"/>
      <c r="W98" s="18"/>
      <c r="X98" s="18"/>
      <c r="Y98" s="19"/>
      <c r="Z98" s="19"/>
      <c r="AA98" s="19"/>
      <c r="AB98" s="19"/>
      <c r="AC98" s="19"/>
      <c r="AD98" s="19"/>
      <c r="AE98" s="19"/>
      <c r="AF98" s="19"/>
      <c r="AG98" s="21"/>
      <c r="AH98" s="21"/>
      <c r="AI98" s="21"/>
      <c r="AJ98" s="401"/>
      <c r="AK98" s="1"/>
      <c r="AL98" s="1"/>
      <c r="AM98" s="1"/>
      <c r="AN98" s="1"/>
    </row>
    <row r="99" spans="1:40" ht="45">
      <c r="A99" s="591"/>
      <c r="B99" s="7" t="s">
        <v>616</v>
      </c>
      <c r="C99" s="9" t="s">
        <v>617</v>
      </c>
      <c r="D99" s="9" t="s">
        <v>618</v>
      </c>
      <c r="E99" s="10"/>
      <c r="F99" s="11">
        <v>42036</v>
      </c>
      <c r="G99" s="11">
        <v>43800</v>
      </c>
      <c r="H99" s="12" t="s">
        <v>619</v>
      </c>
      <c r="I99" s="13" t="s">
        <v>620</v>
      </c>
      <c r="J99" s="12" t="s">
        <v>621</v>
      </c>
      <c r="K99" s="14"/>
      <c r="L99" s="14"/>
      <c r="M99" s="14"/>
      <c r="N99" s="17"/>
      <c r="O99" s="413" t="s">
        <v>60</v>
      </c>
      <c r="P99" s="414"/>
      <c r="Q99" s="414"/>
      <c r="R99" s="414"/>
      <c r="S99" s="27" t="s">
        <v>6</v>
      </c>
      <c r="T99" s="408"/>
      <c r="U99" s="408"/>
      <c r="V99" s="408"/>
      <c r="W99" s="408"/>
      <c r="X99" s="408" t="s">
        <v>622</v>
      </c>
      <c r="Y99" s="409"/>
      <c r="Z99" s="409"/>
      <c r="AA99" s="409"/>
      <c r="AB99" s="409"/>
      <c r="AC99" s="409"/>
      <c r="AD99" s="409"/>
      <c r="AE99" s="409"/>
      <c r="AF99" s="409"/>
      <c r="AG99" s="21"/>
      <c r="AH99" s="21"/>
      <c r="AI99" s="21"/>
      <c r="AJ99" s="401"/>
      <c r="AK99" s="1"/>
      <c r="AL99" s="1"/>
      <c r="AM99" s="1"/>
      <c r="AN99" s="1"/>
    </row>
    <row r="100" spans="1:40" ht="75">
      <c r="A100" s="591"/>
      <c r="B100" s="7" t="s">
        <v>623</v>
      </c>
      <c r="C100" s="9" t="s">
        <v>624</v>
      </c>
      <c r="D100" s="9" t="s">
        <v>625</v>
      </c>
      <c r="E100" s="10"/>
      <c r="F100" s="11">
        <v>42095</v>
      </c>
      <c r="G100" s="11">
        <v>42095</v>
      </c>
      <c r="H100" s="12" t="s">
        <v>626</v>
      </c>
      <c r="I100" s="13" t="s">
        <v>627</v>
      </c>
      <c r="J100" s="12" t="s">
        <v>628</v>
      </c>
      <c r="K100" s="14"/>
      <c r="L100" s="14"/>
      <c r="M100" s="14"/>
      <c r="N100" s="17"/>
      <c r="O100" s="413"/>
      <c r="P100" s="414"/>
      <c r="Q100" s="414"/>
      <c r="R100" s="414"/>
      <c r="S100" s="27"/>
      <c r="T100" s="408"/>
      <c r="U100" s="408"/>
      <c r="V100" s="408"/>
      <c r="W100" s="408"/>
      <c r="X100" s="408" t="s">
        <v>629</v>
      </c>
      <c r="Y100" s="409"/>
      <c r="Z100" s="409"/>
      <c r="AA100" s="409"/>
      <c r="AB100" s="409"/>
      <c r="AC100" s="409"/>
      <c r="AD100" s="409"/>
      <c r="AE100" s="409"/>
      <c r="AF100" s="409"/>
      <c r="AG100" s="21"/>
      <c r="AH100" s="21"/>
      <c r="AI100" s="21"/>
      <c r="AJ100" s="401"/>
      <c r="AK100" s="1"/>
      <c r="AL100" s="1"/>
      <c r="AM100" s="1"/>
      <c r="AN100" s="1"/>
    </row>
    <row r="101" spans="1:40" ht="75">
      <c r="A101" s="591"/>
      <c r="B101" s="7" t="s">
        <v>623</v>
      </c>
      <c r="C101" s="9" t="s">
        <v>630</v>
      </c>
      <c r="D101" s="9" t="s">
        <v>631</v>
      </c>
      <c r="E101" s="10"/>
      <c r="F101" s="11">
        <v>42125</v>
      </c>
      <c r="G101" s="11">
        <v>42217</v>
      </c>
      <c r="H101" s="12" t="s">
        <v>626</v>
      </c>
      <c r="I101" s="13" t="s">
        <v>632</v>
      </c>
      <c r="J101" s="12" t="s">
        <v>633</v>
      </c>
      <c r="K101" s="14"/>
      <c r="L101" s="14"/>
      <c r="M101" s="14"/>
      <c r="N101" s="17"/>
      <c r="O101" s="413"/>
      <c r="P101" s="414"/>
      <c r="Q101" s="414"/>
      <c r="R101" s="414"/>
      <c r="S101" s="27"/>
      <c r="T101" s="408"/>
      <c r="U101" s="408"/>
      <c r="V101" s="408"/>
      <c r="W101" s="408"/>
      <c r="X101" s="408" t="s">
        <v>629</v>
      </c>
      <c r="Y101" s="409"/>
      <c r="Z101" s="409"/>
      <c r="AA101" s="409"/>
      <c r="AB101" s="409"/>
      <c r="AC101" s="409"/>
      <c r="AD101" s="409"/>
      <c r="AE101" s="409"/>
      <c r="AF101" s="409"/>
      <c r="AG101" s="21"/>
      <c r="AH101" s="21"/>
      <c r="AI101" s="21"/>
      <c r="AJ101" s="401"/>
      <c r="AK101" s="1"/>
      <c r="AL101" s="1"/>
      <c r="AM101" s="1"/>
      <c r="AN101" s="1"/>
    </row>
    <row r="102" spans="1:40" ht="75">
      <c r="A102" s="591"/>
      <c r="B102" s="7" t="s">
        <v>634</v>
      </c>
      <c r="C102" s="9" t="s">
        <v>635</v>
      </c>
      <c r="D102" s="9" t="s">
        <v>636</v>
      </c>
      <c r="E102" s="10"/>
      <c r="F102" s="11">
        <v>42005</v>
      </c>
      <c r="G102" s="11">
        <v>43800</v>
      </c>
      <c r="H102" s="12" t="s">
        <v>637</v>
      </c>
      <c r="I102" s="13">
        <v>1500000</v>
      </c>
      <c r="J102" s="12" t="s">
        <v>638</v>
      </c>
      <c r="K102" s="14"/>
      <c r="L102" s="14"/>
      <c r="M102" s="14"/>
      <c r="N102" s="17"/>
      <c r="O102" s="413" t="s">
        <v>60</v>
      </c>
      <c r="P102" s="414"/>
      <c r="Q102" s="414"/>
      <c r="R102" s="414"/>
      <c r="S102" s="27"/>
      <c r="T102" s="408" t="s">
        <v>529</v>
      </c>
      <c r="U102" s="408"/>
      <c r="V102" s="408"/>
      <c r="W102" s="408"/>
      <c r="X102" s="408"/>
      <c r="Y102" s="409"/>
      <c r="Z102" s="409"/>
      <c r="AA102" s="409"/>
      <c r="AB102" s="409"/>
      <c r="AC102" s="409" t="s">
        <v>639</v>
      </c>
      <c r="AD102" s="409"/>
      <c r="AE102" s="409"/>
      <c r="AF102" s="409" t="s">
        <v>640</v>
      </c>
      <c r="AG102" s="21"/>
      <c r="AH102" s="21"/>
      <c r="AI102" s="21"/>
      <c r="AJ102" s="401"/>
      <c r="AK102" s="1"/>
      <c r="AL102" s="1"/>
      <c r="AM102" s="1"/>
      <c r="AN102" s="1"/>
    </row>
    <row r="103" spans="1:40" ht="45">
      <c r="A103" s="591"/>
      <c r="B103" s="7" t="s">
        <v>641</v>
      </c>
      <c r="C103" s="9" t="s">
        <v>642</v>
      </c>
      <c r="D103" s="9" t="s">
        <v>643</v>
      </c>
      <c r="E103" s="10"/>
      <c r="F103" s="11">
        <v>42005</v>
      </c>
      <c r="G103" s="11">
        <v>42339</v>
      </c>
      <c r="H103" s="12" t="s">
        <v>644</v>
      </c>
      <c r="I103" s="13">
        <v>10000</v>
      </c>
      <c r="J103" s="12" t="s">
        <v>645</v>
      </c>
      <c r="K103" s="14"/>
      <c r="L103" s="14"/>
      <c r="M103" s="14"/>
      <c r="N103" s="17"/>
      <c r="O103" s="413"/>
      <c r="P103" s="414" t="s">
        <v>60</v>
      </c>
      <c r="Q103" s="414"/>
      <c r="R103" s="414"/>
      <c r="S103" s="27"/>
      <c r="T103" s="18" t="s">
        <v>646</v>
      </c>
      <c r="U103" s="18"/>
      <c r="V103" s="18"/>
      <c r="W103" s="18"/>
      <c r="X103" s="18"/>
      <c r="Y103" s="19"/>
      <c r="Z103" s="19"/>
      <c r="AA103" s="19"/>
      <c r="AB103" s="19"/>
      <c r="AC103" s="19"/>
      <c r="AD103" s="19"/>
      <c r="AE103" s="19"/>
      <c r="AF103" s="19"/>
      <c r="AG103" s="21"/>
      <c r="AH103" s="21"/>
      <c r="AI103" s="21"/>
      <c r="AJ103" s="401"/>
      <c r="AK103" s="1"/>
      <c r="AL103" s="1"/>
      <c r="AM103" s="1"/>
      <c r="AN103" s="1"/>
    </row>
    <row r="104" spans="1:40" ht="45">
      <c r="A104" s="591"/>
      <c r="B104" s="7" t="s">
        <v>647</v>
      </c>
      <c r="C104" s="9" t="s">
        <v>648</v>
      </c>
      <c r="D104" s="9" t="s">
        <v>649</v>
      </c>
      <c r="E104" s="10"/>
      <c r="F104" s="11">
        <v>42979</v>
      </c>
      <c r="G104" s="11">
        <v>43800</v>
      </c>
      <c r="H104" s="12" t="s">
        <v>650</v>
      </c>
      <c r="I104" s="13">
        <v>300000</v>
      </c>
      <c r="J104" s="12" t="s">
        <v>651</v>
      </c>
      <c r="K104" s="14"/>
      <c r="L104" s="14"/>
      <c r="M104" s="14"/>
      <c r="N104" s="17" t="s">
        <v>60</v>
      </c>
      <c r="O104" s="413"/>
      <c r="P104" s="414"/>
      <c r="Q104" s="414"/>
      <c r="R104" s="414"/>
      <c r="S104" s="27"/>
      <c r="T104" s="18"/>
      <c r="U104" s="18"/>
      <c r="V104" s="18"/>
      <c r="W104" s="18"/>
      <c r="X104" s="18"/>
      <c r="Y104" s="19"/>
      <c r="Z104" s="19"/>
      <c r="AA104" s="19"/>
      <c r="AB104" s="19"/>
      <c r="AC104" s="19"/>
      <c r="AD104" s="19"/>
      <c r="AE104" s="19"/>
      <c r="AF104" s="19"/>
      <c r="AG104" s="21"/>
      <c r="AH104" s="21"/>
      <c r="AI104" s="21"/>
      <c r="AJ104" s="401"/>
      <c r="AK104" s="1"/>
      <c r="AL104" s="1"/>
      <c r="AM104" s="1"/>
      <c r="AN104" s="1"/>
    </row>
    <row r="105" spans="1:40" ht="60">
      <c r="A105" s="591"/>
      <c r="B105" s="7" t="s">
        <v>652</v>
      </c>
      <c r="C105" s="9" t="s">
        <v>653</v>
      </c>
      <c r="D105" s="9" t="s">
        <v>654</v>
      </c>
      <c r="E105" s="10"/>
      <c r="F105" s="11">
        <v>42005</v>
      </c>
      <c r="G105" s="11">
        <v>43647</v>
      </c>
      <c r="H105" s="12" t="s">
        <v>578</v>
      </c>
      <c r="I105" s="13">
        <v>300000</v>
      </c>
      <c r="J105" s="12" t="s">
        <v>655</v>
      </c>
      <c r="K105" s="14"/>
      <c r="L105" s="14"/>
      <c r="M105" s="14"/>
      <c r="N105" s="17"/>
      <c r="O105" s="413"/>
      <c r="P105" s="414"/>
      <c r="Q105" s="414"/>
      <c r="R105" s="414"/>
      <c r="S105" s="27"/>
      <c r="T105" s="18"/>
      <c r="U105" s="18"/>
      <c r="V105" s="18"/>
      <c r="W105" s="18"/>
      <c r="X105" s="18" t="s">
        <v>656</v>
      </c>
      <c r="Y105" s="19"/>
      <c r="Z105" s="19"/>
      <c r="AA105" s="19"/>
      <c r="AB105" s="19"/>
      <c r="AC105" s="19"/>
      <c r="AD105" s="19"/>
      <c r="AE105" s="19"/>
      <c r="AF105" s="19"/>
      <c r="AG105" s="21"/>
      <c r="AH105" s="21"/>
      <c r="AI105" s="21"/>
      <c r="AJ105" s="401"/>
      <c r="AK105" s="1"/>
      <c r="AL105" s="1"/>
      <c r="AM105" s="1"/>
      <c r="AN105" s="1"/>
    </row>
    <row r="106" spans="1:40" ht="75">
      <c r="A106" s="591"/>
      <c r="B106" s="7" t="s">
        <v>657</v>
      </c>
      <c r="C106" s="9" t="s">
        <v>658</v>
      </c>
      <c r="D106" s="9" t="s">
        <v>659</v>
      </c>
      <c r="E106" s="10"/>
      <c r="F106" s="11">
        <v>42948</v>
      </c>
      <c r="G106" s="11">
        <v>43800</v>
      </c>
      <c r="H106" s="12" t="s">
        <v>660</v>
      </c>
      <c r="I106" s="13">
        <v>500000</v>
      </c>
      <c r="J106" s="12" t="s">
        <v>661</v>
      </c>
      <c r="K106" s="14"/>
      <c r="L106" s="14"/>
      <c r="M106" s="14"/>
      <c r="N106" s="17" t="s">
        <v>60</v>
      </c>
      <c r="O106" s="413"/>
      <c r="P106" s="414"/>
      <c r="Q106" s="414"/>
      <c r="R106" s="414"/>
      <c r="S106" s="27"/>
      <c r="T106" s="18"/>
      <c r="U106" s="18"/>
      <c r="V106" s="18"/>
      <c r="W106" s="18"/>
      <c r="X106" s="18"/>
      <c r="Y106" s="19"/>
      <c r="Z106" s="19"/>
      <c r="AA106" s="19"/>
      <c r="AB106" s="19"/>
      <c r="AC106" s="19"/>
      <c r="AD106" s="19"/>
      <c r="AE106" s="19"/>
      <c r="AF106" s="19"/>
      <c r="AG106" s="21"/>
      <c r="AH106" s="21"/>
      <c r="AI106" s="21"/>
      <c r="AJ106" s="401"/>
      <c r="AK106" s="1"/>
      <c r="AL106" s="1"/>
      <c r="AM106" s="1"/>
      <c r="AN106" s="1"/>
    </row>
    <row r="107" spans="1:40" ht="60">
      <c r="A107" s="591"/>
      <c r="B107" s="7" t="s">
        <v>662</v>
      </c>
      <c r="C107" s="9" t="s">
        <v>663</v>
      </c>
      <c r="D107" s="9" t="s">
        <v>664</v>
      </c>
      <c r="E107" s="10"/>
      <c r="F107" s="11">
        <v>42005</v>
      </c>
      <c r="G107" s="11" t="s">
        <v>665</v>
      </c>
      <c r="H107" s="12" t="s">
        <v>362</v>
      </c>
      <c r="I107" s="13">
        <v>2000000</v>
      </c>
      <c r="J107" s="12" t="s">
        <v>666</v>
      </c>
      <c r="K107" s="14"/>
      <c r="L107" s="14"/>
      <c r="M107" s="14"/>
      <c r="N107" s="17"/>
      <c r="O107" s="413"/>
      <c r="P107" s="414"/>
      <c r="Q107" s="414"/>
      <c r="R107" s="414"/>
      <c r="S107" s="27"/>
      <c r="T107" s="18"/>
      <c r="U107" s="18"/>
      <c r="V107" s="18"/>
      <c r="W107" s="18"/>
      <c r="X107" s="18"/>
      <c r="Y107" s="19"/>
      <c r="Z107" s="19"/>
      <c r="AA107" s="19"/>
      <c r="AB107" s="19"/>
      <c r="AC107" s="19"/>
      <c r="AD107" s="19"/>
      <c r="AE107" s="19"/>
      <c r="AF107" s="19"/>
      <c r="AG107" s="21"/>
      <c r="AH107" s="21"/>
      <c r="AI107" s="21"/>
      <c r="AJ107" s="401"/>
      <c r="AK107" s="1"/>
      <c r="AL107" s="1"/>
      <c r="AM107" s="1"/>
      <c r="AN107" s="1"/>
    </row>
    <row r="108" spans="1:40" ht="90">
      <c r="A108" s="591"/>
      <c r="B108" s="7" t="s">
        <v>667</v>
      </c>
      <c r="C108" s="9" t="s">
        <v>668</v>
      </c>
      <c r="D108" s="9" t="s">
        <v>669</v>
      </c>
      <c r="E108" s="10"/>
      <c r="F108" s="11">
        <v>42005</v>
      </c>
      <c r="G108" s="11">
        <v>43800</v>
      </c>
      <c r="H108" s="12" t="s">
        <v>670</v>
      </c>
      <c r="I108" s="13">
        <v>500000</v>
      </c>
      <c r="J108" s="12" t="s">
        <v>671</v>
      </c>
      <c r="K108" s="14"/>
      <c r="L108" s="14"/>
      <c r="M108" s="14"/>
      <c r="N108" s="17"/>
      <c r="O108" s="413" t="s">
        <v>60</v>
      </c>
      <c r="P108" s="414"/>
      <c r="Q108" s="414"/>
      <c r="R108" s="414"/>
      <c r="S108" s="27"/>
      <c r="T108" s="18" t="s">
        <v>529</v>
      </c>
      <c r="U108" s="18"/>
      <c r="V108" s="18"/>
      <c r="W108" s="18"/>
      <c r="X108" s="18"/>
      <c r="Y108" s="19"/>
      <c r="Z108" s="19"/>
      <c r="AA108" s="19"/>
      <c r="AB108" s="19"/>
      <c r="AC108" s="19"/>
      <c r="AD108" s="19"/>
      <c r="AE108" s="19"/>
      <c r="AF108" s="19"/>
      <c r="AG108" s="21"/>
      <c r="AH108" s="21"/>
      <c r="AI108" s="21"/>
      <c r="AJ108" s="401"/>
      <c r="AK108" s="1"/>
      <c r="AL108" s="1"/>
      <c r="AM108" s="1"/>
      <c r="AN108" s="1"/>
    </row>
    <row r="109" spans="1:40" ht="45">
      <c r="A109" s="591"/>
      <c r="B109" s="7" t="s">
        <v>672</v>
      </c>
      <c r="C109" s="9" t="s">
        <v>673</v>
      </c>
      <c r="D109" s="9" t="s">
        <v>674</v>
      </c>
      <c r="E109" s="10"/>
      <c r="F109" s="11">
        <v>42005</v>
      </c>
      <c r="G109" s="11">
        <v>42736</v>
      </c>
      <c r="H109" s="12" t="s">
        <v>675</v>
      </c>
      <c r="I109" s="13">
        <v>30000</v>
      </c>
      <c r="J109" s="12" t="s">
        <v>676</v>
      </c>
      <c r="K109" s="14"/>
      <c r="L109" s="14"/>
      <c r="M109" s="14"/>
      <c r="N109" s="17"/>
      <c r="O109" s="413"/>
      <c r="P109" s="414" t="s">
        <v>60</v>
      </c>
      <c r="Q109" s="414"/>
      <c r="R109" s="414"/>
      <c r="S109" s="27"/>
      <c r="T109" s="408" t="s">
        <v>677</v>
      </c>
      <c r="U109" s="408"/>
      <c r="V109" s="408"/>
      <c r="W109" s="408"/>
      <c r="X109" s="408" t="s">
        <v>678</v>
      </c>
      <c r="Y109" s="409"/>
      <c r="Z109" s="409"/>
      <c r="AA109" s="409"/>
      <c r="AB109" s="409"/>
      <c r="AC109" s="409"/>
      <c r="AD109" s="409"/>
      <c r="AE109" s="409"/>
      <c r="AF109" s="409"/>
      <c r="AG109" s="410"/>
      <c r="AH109" s="410"/>
      <c r="AI109" s="410"/>
      <c r="AJ109" s="401"/>
      <c r="AK109" s="1"/>
      <c r="AL109" s="1"/>
      <c r="AM109" s="1"/>
      <c r="AN109" s="1"/>
    </row>
    <row r="110" spans="1:40" ht="45">
      <c r="A110" s="591"/>
      <c r="B110" s="7" t="s">
        <v>679</v>
      </c>
      <c r="C110" s="9" t="s">
        <v>680</v>
      </c>
      <c r="D110" s="9" t="s">
        <v>681</v>
      </c>
      <c r="E110" s="10"/>
      <c r="F110" s="11">
        <v>42005</v>
      </c>
      <c r="G110" s="11">
        <v>43466</v>
      </c>
      <c r="H110" s="12" t="s">
        <v>682</v>
      </c>
      <c r="I110" s="13">
        <v>2500000</v>
      </c>
      <c r="J110" s="12" t="s">
        <v>683</v>
      </c>
      <c r="K110" s="14"/>
      <c r="L110" s="14"/>
      <c r="M110" s="14"/>
      <c r="N110" s="17"/>
      <c r="O110" s="413" t="s">
        <v>60</v>
      </c>
      <c r="P110" s="414"/>
      <c r="Q110" s="414"/>
      <c r="R110" s="414"/>
      <c r="S110" s="27"/>
      <c r="T110" s="408" t="s">
        <v>684</v>
      </c>
      <c r="U110" s="408"/>
      <c r="V110" s="408"/>
      <c r="W110" s="408"/>
      <c r="X110" s="408"/>
      <c r="Y110" s="409"/>
      <c r="Z110" s="409"/>
      <c r="AA110" s="409"/>
      <c r="AB110" s="409"/>
      <c r="AC110" s="409"/>
      <c r="AD110" s="409"/>
      <c r="AE110" s="409"/>
      <c r="AF110" s="409" t="s">
        <v>685</v>
      </c>
      <c r="AG110" s="410"/>
      <c r="AH110" s="410"/>
      <c r="AI110" s="410"/>
      <c r="AJ110" s="401"/>
      <c r="AK110" s="1"/>
      <c r="AL110" s="1"/>
      <c r="AM110" s="1"/>
      <c r="AN110" s="1"/>
    </row>
    <row r="111" spans="1:40" ht="90">
      <c r="A111" s="591"/>
      <c r="B111" s="7" t="s">
        <v>686</v>
      </c>
      <c r="C111" s="9" t="s">
        <v>687</v>
      </c>
      <c r="D111" s="9" t="s">
        <v>688</v>
      </c>
      <c r="E111" s="10"/>
      <c r="F111" s="11">
        <v>42064</v>
      </c>
      <c r="G111" s="11">
        <v>43009</v>
      </c>
      <c r="H111" s="12" t="s">
        <v>689</v>
      </c>
      <c r="I111" s="13">
        <v>1000000</v>
      </c>
      <c r="J111" s="12" t="s">
        <v>690</v>
      </c>
      <c r="K111" s="14"/>
      <c r="L111" s="14"/>
      <c r="M111" s="14"/>
      <c r="N111" s="17"/>
      <c r="O111" s="413" t="s">
        <v>60</v>
      </c>
      <c r="P111" s="414"/>
      <c r="Q111" s="414"/>
      <c r="R111" s="414"/>
      <c r="S111" s="27"/>
      <c r="T111" s="408" t="s">
        <v>529</v>
      </c>
      <c r="U111" s="408"/>
      <c r="V111" s="408"/>
      <c r="W111" s="408"/>
      <c r="X111" s="408" t="s">
        <v>691</v>
      </c>
      <c r="Y111" s="30"/>
      <c r="Z111" s="409" t="s">
        <v>537</v>
      </c>
      <c r="AA111" s="409"/>
      <c r="AB111" s="409"/>
      <c r="AC111" s="409"/>
      <c r="AD111" s="409"/>
      <c r="AE111" s="409" t="s">
        <v>692</v>
      </c>
      <c r="AF111" s="409" t="s">
        <v>693</v>
      </c>
      <c r="AG111" s="410"/>
      <c r="AH111" s="410"/>
      <c r="AI111" s="410"/>
      <c r="AJ111" s="401"/>
      <c r="AK111" s="1"/>
      <c r="AL111" s="1"/>
      <c r="AM111" s="1"/>
      <c r="AN111" s="1"/>
    </row>
    <row r="112" spans="1:40" ht="30">
      <c r="A112" s="591"/>
      <c r="B112" s="7" t="s">
        <v>694</v>
      </c>
      <c r="C112" s="9" t="s">
        <v>695</v>
      </c>
      <c r="D112" s="9" t="s">
        <v>696</v>
      </c>
      <c r="E112" s="10"/>
      <c r="F112" s="11">
        <v>42370</v>
      </c>
      <c r="G112" s="11">
        <v>43800</v>
      </c>
      <c r="H112" s="12" t="s">
        <v>101</v>
      </c>
      <c r="I112" s="13">
        <v>3050000</v>
      </c>
      <c r="J112" s="12"/>
      <c r="K112" s="14"/>
      <c r="L112" s="14"/>
      <c r="M112" s="14"/>
      <c r="N112" s="17"/>
      <c r="O112" s="413"/>
      <c r="P112" s="414"/>
      <c r="Q112" s="414"/>
      <c r="R112" s="414"/>
      <c r="S112" s="27"/>
      <c r="T112" s="408" t="s">
        <v>697</v>
      </c>
      <c r="U112" s="408"/>
      <c r="V112" s="408"/>
      <c r="W112" s="408"/>
      <c r="X112" s="408"/>
      <c r="Y112" s="409"/>
      <c r="Z112" s="409"/>
      <c r="AA112" s="409"/>
      <c r="AB112" s="409"/>
      <c r="AC112" s="409"/>
      <c r="AD112" s="409"/>
      <c r="AE112" s="409"/>
      <c r="AF112" s="409"/>
      <c r="AG112" s="410"/>
      <c r="AH112" s="410"/>
      <c r="AI112" s="410"/>
      <c r="AJ112" s="401"/>
      <c r="AK112" s="1"/>
      <c r="AL112" s="1"/>
      <c r="AM112" s="1"/>
      <c r="AN112" s="1"/>
    </row>
    <row r="113" spans="1:40" ht="75">
      <c r="A113" s="591"/>
      <c r="B113" s="7" t="s">
        <v>694</v>
      </c>
      <c r="C113" s="9" t="s">
        <v>698</v>
      </c>
      <c r="D113" s="9" t="s">
        <v>699</v>
      </c>
      <c r="E113" s="10"/>
      <c r="F113" s="11">
        <v>42064</v>
      </c>
      <c r="G113" s="11">
        <v>42278</v>
      </c>
      <c r="H113" s="12" t="s">
        <v>682</v>
      </c>
      <c r="I113" s="13">
        <v>100000</v>
      </c>
      <c r="J113" s="12" t="s">
        <v>700</v>
      </c>
      <c r="K113" s="14"/>
      <c r="L113" s="14"/>
      <c r="M113" s="14"/>
      <c r="N113" s="17"/>
      <c r="O113" s="413"/>
      <c r="P113" s="414"/>
      <c r="Q113" s="414"/>
      <c r="R113" s="414"/>
      <c r="S113" s="27"/>
      <c r="T113" s="408"/>
      <c r="U113" s="408"/>
      <c r="V113" s="408"/>
      <c r="W113" s="408"/>
      <c r="X113" s="408"/>
      <c r="Y113" s="409"/>
      <c r="Z113" s="409"/>
      <c r="AA113" s="409"/>
      <c r="AB113" s="409"/>
      <c r="AC113" s="409"/>
      <c r="AD113" s="409"/>
      <c r="AE113" s="409"/>
      <c r="AF113" s="409"/>
      <c r="AG113" s="410"/>
      <c r="AH113" s="410"/>
      <c r="AI113" s="410"/>
      <c r="AJ113" s="401"/>
      <c r="AK113" s="1"/>
      <c r="AL113" s="1"/>
      <c r="AM113" s="1"/>
      <c r="AN113" s="1"/>
    </row>
    <row r="114" spans="1:40" ht="45">
      <c r="A114" s="591"/>
      <c r="B114" s="7" t="s">
        <v>694</v>
      </c>
      <c r="C114" s="9" t="s">
        <v>701</v>
      </c>
      <c r="D114" s="9" t="s">
        <v>702</v>
      </c>
      <c r="E114" s="10"/>
      <c r="F114" s="11">
        <v>42370</v>
      </c>
      <c r="G114" s="11">
        <v>43800</v>
      </c>
      <c r="H114" s="12" t="s">
        <v>682</v>
      </c>
      <c r="I114" s="13">
        <v>3000000</v>
      </c>
      <c r="J114" s="12" t="s">
        <v>700</v>
      </c>
      <c r="K114" s="14"/>
      <c r="L114" s="14"/>
      <c r="M114" s="14"/>
      <c r="N114" s="17"/>
      <c r="O114" s="413"/>
      <c r="P114" s="414"/>
      <c r="Q114" s="414"/>
      <c r="R114" s="414"/>
      <c r="S114" s="27"/>
      <c r="T114" s="408"/>
      <c r="U114" s="408"/>
      <c r="V114" s="408"/>
      <c r="W114" s="408"/>
      <c r="X114" s="408"/>
      <c r="Y114" s="409"/>
      <c r="Z114" s="409"/>
      <c r="AA114" s="409"/>
      <c r="AB114" s="409"/>
      <c r="AC114" s="409"/>
      <c r="AD114" s="409"/>
      <c r="AE114" s="409"/>
      <c r="AF114" s="409"/>
      <c r="AG114" s="410"/>
      <c r="AH114" s="410"/>
      <c r="AI114" s="410"/>
      <c r="AJ114" s="401"/>
      <c r="AK114" s="1"/>
      <c r="AL114" s="1"/>
      <c r="AM114" s="1"/>
      <c r="AN114" s="1"/>
    </row>
    <row r="115" spans="1:40" ht="60">
      <c r="A115" s="587"/>
      <c r="B115" s="7" t="s">
        <v>703</v>
      </c>
      <c r="C115" s="9" t="s">
        <v>704</v>
      </c>
      <c r="D115" s="9" t="s">
        <v>705</v>
      </c>
      <c r="E115" s="10"/>
      <c r="F115" s="11">
        <v>42856</v>
      </c>
      <c r="G115" s="11">
        <v>43586</v>
      </c>
      <c r="H115" s="12" t="s">
        <v>706</v>
      </c>
      <c r="I115" s="13">
        <v>2000000</v>
      </c>
      <c r="J115" s="12" t="s">
        <v>707</v>
      </c>
      <c r="K115" s="14"/>
      <c r="L115" s="14"/>
      <c r="M115" s="14"/>
      <c r="N115" s="17" t="s">
        <v>60</v>
      </c>
      <c r="O115" s="413"/>
      <c r="P115" s="414"/>
      <c r="Q115" s="414"/>
      <c r="R115" s="414"/>
      <c r="S115" s="27"/>
      <c r="T115" s="408"/>
      <c r="U115" s="408"/>
      <c r="V115" s="408"/>
      <c r="W115" s="408"/>
      <c r="X115" s="408"/>
      <c r="Y115" s="409"/>
      <c r="Z115" s="409"/>
      <c r="AA115" s="409"/>
      <c r="AB115" s="409"/>
      <c r="AC115" s="409"/>
      <c r="AD115" s="409"/>
      <c r="AE115" s="409"/>
      <c r="AF115" s="409"/>
      <c r="AG115" s="410"/>
      <c r="AH115" s="410"/>
      <c r="AI115" s="410"/>
      <c r="AJ115" s="401"/>
      <c r="AK115" s="1"/>
      <c r="AL115" s="1"/>
      <c r="AM115" s="1"/>
      <c r="AN115" s="1"/>
    </row>
    <row r="116" spans="1:40" ht="75">
      <c r="A116" s="592" t="s">
        <v>708</v>
      </c>
      <c r="B116" s="7" t="s">
        <v>709</v>
      </c>
      <c r="C116" s="9" t="s">
        <v>710</v>
      </c>
      <c r="D116" s="9" t="s">
        <v>711</v>
      </c>
      <c r="E116" s="10"/>
      <c r="F116" s="11">
        <v>42005</v>
      </c>
      <c r="G116" s="11">
        <v>42736</v>
      </c>
      <c r="H116" s="12" t="s">
        <v>712</v>
      </c>
      <c r="I116" s="13">
        <v>2000000</v>
      </c>
      <c r="J116" s="12" t="s">
        <v>713</v>
      </c>
      <c r="K116" s="14"/>
      <c r="L116" s="14"/>
      <c r="M116" s="14"/>
      <c r="N116" s="17"/>
      <c r="O116" s="413" t="s">
        <v>60</v>
      </c>
      <c r="P116" s="414"/>
      <c r="Q116" s="414"/>
      <c r="R116" s="414"/>
      <c r="S116" s="27"/>
      <c r="T116" s="18" t="s">
        <v>529</v>
      </c>
      <c r="U116" s="18"/>
      <c r="V116" s="18"/>
      <c r="W116" s="18"/>
      <c r="X116" s="18"/>
      <c r="Y116" s="19"/>
      <c r="Z116" s="19"/>
      <c r="AA116" s="19"/>
      <c r="AB116" s="20">
        <v>43617</v>
      </c>
      <c r="AC116" s="19"/>
      <c r="AD116" s="19"/>
      <c r="AE116" s="19"/>
      <c r="AF116" s="19"/>
      <c r="AG116" s="21"/>
      <c r="AH116" s="21"/>
      <c r="AI116" s="21"/>
      <c r="AJ116" s="401"/>
      <c r="AK116" s="1"/>
      <c r="AL116" s="1"/>
      <c r="AM116" s="1"/>
      <c r="AN116" s="1"/>
    </row>
    <row r="117" spans="1:40" ht="150">
      <c r="A117" s="593"/>
      <c r="B117" s="7" t="s">
        <v>714</v>
      </c>
      <c r="C117" s="9" t="s">
        <v>715</v>
      </c>
      <c r="D117" s="9" t="s">
        <v>716</v>
      </c>
      <c r="E117" s="10"/>
      <c r="F117" s="11">
        <v>42064</v>
      </c>
      <c r="G117" s="11">
        <v>43800</v>
      </c>
      <c r="H117" s="12" t="s">
        <v>477</v>
      </c>
      <c r="I117" s="13">
        <v>4000000</v>
      </c>
      <c r="J117" s="12" t="s">
        <v>717</v>
      </c>
      <c r="K117" s="14"/>
      <c r="L117" s="14"/>
      <c r="M117" s="14"/>
      <c r="N117" s="17"/>
      <c r="O117" s="413"/>
      <c r="P117" s="414" t="s">
        <v>60</v>
      </c>
      <c r="Q117" s="414"/>
      <c r="R117" s="414"/>
      <c r="S117" s="27"/>
      <c r="T117" s="18" t="s">
        <v>718</v>
      </c>
      <c r="U117" s="18"/>
      <c r="V117" s="18"/>
      <c r="W117" s="18"/>
      <c r="X117" s="18"/>
      <c r="Y117" s="19"/>
      <c r="Z117" s="19"/>
      <c r="AA117" s="19"/>
      <c r="AB117" s="19"/>
      <c r="AC117" s="19"/>
      <c r="AD117" s="19"/>
      <c r="AE117" s="19"/>
      <c r="AF117" s="19" t="s">
        <v>719</v>
      </c>
      <c r="AG117" s="21"/>
      <c r="AH117" s="21"/>
      <c r="AI117" s="21"/>
      <c r="AJ117" s="401"/>
      <c r="AK117" s="1"/>
      <c r="AL117" s="1"/>
      <c r="AM117" s="1"/>
      <c r="AN117" s="1"/>
    </row>
    <row r="118" spans="1:40" ht="45">
      <c r="A118" s="593"/>
      <c r="B118" s="7" t="s">
        <v>720</v>
      </c>
      <c r="C118" s="9" t="s">
        <v>721</v>
      </c>
      <c r="D118" s="9" t="s">
        <v>722</v>
      </c>
      <c r="E118" s="10"/>
      <c r="F118" s="11">
        <v>42064</v>
      </c>
      <c r="G118" s="11">
        <v>43800</v>
      </c>
      <c r="H118" s="12" t="s">
        <v>723</v>
      </c>
      <c r="I118" s="13">
        <v>3000000</v>
      </c>
      <c r="J118" s="12" t="s">
        <v>724</v>
      </c>
      <c r="K118" s="14"/>
      <c r="L118" s="14"/>
      <c r="M118" s="14"/>
      <c r="N118" s="17"/>
      <c r="O118" s="413" t="s">
        <v>60</v>
      </c>
      <c r="P118" s="414"/>
      <c r="Q118" s="414"/>
      <c r="R118" s="414"/>
      <c r="S118" s="27"/>
      <c r="T118" s="18" t="s">
        <v>725</v>
      </c>
      <c r="U118" s="18"/>
      <c r="V118" s="18"/>
      <c r="W118" s="18"/>
      <c r="X118" s="18"/>
      <c r="Y118" s="19"/>
      <c r="Z118" s="19"/>
      <c r="AA118" s="19"/>
      <c r="AB118" s="19"/>
      <c r="AC118" s="19"/>
      <c r="AD118" s="19"/>
      <c r="AE118" s="19"/>
      <c r="AF118" s="19" t="s">
        <v>726</v>
      </c>
      <c r="AG118" s="21"/>
      <c r="AH118" s="21"/>
      <c r="AI118" s="21"/>
      <c r="AJ118" s="401"/>
      <c r="AK118" s="1"/>
      <c r="AL118" s="1"/>
      <c r="AM118" s="1"/>
      <c r="AN118" s="1"/>
    </row>
    <row r="119" spans="1:40" ht="150">
      <c r="A119" s="593"/>
      <c r="B119" s="7" t="s">
        <v>727</v>
      </c>
      <c r="C119" s="9" t="s">
        <v>728</v>
      </c>
      <c r="D119" s="9" t="s">
        <v>729</v>
      </c>
      <c r="E119" s="10"/>
      <c r="F119" s="11">
        <v>42005</v>
      </c>
      <c r="G119" s="11">
        <v>43800</v>
      </c>
      <c r="H119" s="12" t="s">
        <v>730</v>
      </c>
      <c r="I119" s="13">
        <v>5000000</v>
      </c>
      <c r="J119" s="12" t="s">
        <v>731</v>
      </c>
      <c r="K119" s="14"/>
      <c r="L119" s="14"/>
      <c r="M119" s="14"/>
      <c r="N119" s="17"/>
      <c r="O119" s="413"/>
      <c r="P119" s="414" t="s">
        <v>60</v>
      </c>
      <c r="Q119" s="414"/>
      <c r="R119" s="414"/>
      <c r="S119" s="27"/>
      <c r="T119" s="18" t="s">
        <v>732</v>
      </c>
      <c r="U119" s="18"/>
      <c r="V119" s="18" t="s">
        <v>733</v>
      </c>
      <c r="W119" s="18" t="s">
        <v>734</v>
      </c>
      <c r="X119" s="18" t="s">
        <v>735</v>
      </c>
      <c r="Y119" s="19"/>
      <c r="Z119" s="19"/>
      <c r="AA119" s="19"/>
      <c r="AB119" s="19"/>
      <c r="AC119" s="19"/>
      <c r="AD119" s="19"/>
      <c r="AE119" s="19"/>
      <c r="AF119" s="19"/>
      <c r="AG119" s="21"/>
      <c r="AH119" s="21"/>
      <c r="AI119" s="21"/>
      <c r="AJ119" s="401"/>
      <c r="AK119" s="1"/>
      <c r="AL119" s="1"/>
      <c r="AM119" s="1"/>
      <c r="AN119" s="1"/>
    </row>
    <row r="120" spans="1:40" ht="90">
      <c r="A120" s="593"/>
      <c r="B120" s="7" t="s">
        <v>736</v>
      </c>
      <c r="C120" s="9" t="s">
        <v>737</v>
      </c>
      <c r="D120" s="9" t="s">
        <v>738</v>
      </c>
      <c r="E120" s="10"/>
      <c r="F120" s="11">
        <v>42795</v>
      </c>
      <c r="G120" s="11">
        <v>43800</v>
      </c>
      <c r="H120" s="12" t="s">
        <v>739</v>
      </c>
      <c r="I120" s="13">
        <v>500000</v>
      </c>
      <c r="J120" s="12" t="s">
        <v>740</v>
      </c>
      <c r="K120" s="14"/>
      <c r="L120" s="14"/>
      <c r="M120" s="14"/>
      <c r="N120" s="17" t="s">
        <v>60</v>
      </c>
      <c r="O120" s="413"/>
      <c r="P120" s="414"/>
      <c r="Q120" s="414"/>
      <c r="R120" s="414"/>
      <c r="S120" s="27"/>
      <c r="T120" s="18"/>
      <c r="U120" s="18"/>
      <c r="V120" s="18"/>
      <c r="W120" s="18"/>
      <c r="X120" s="18"/>
      <c r="Y120" s="19"/>
      <c r="Z120" s="19"/>
      <c r="AA120" s="19"/>
      <c r="AB120" s="19"/>
      <c r="AC120" s="19"/>
      <c r="AD120" s="19"/>
      <c r="AE120" s="19"/>
      <c r="AF120" s="19"/>
      <c r="AG120" s="21"/>
      <c r="AH120" s="21"/>
      <c r="AI120" s="21"/>
      <c r="AJ120" s="401"/>
      <c r="AK120" s="1"/>
      <c r="AL120" s="1"/>
      <c r="AM120" s="1"/>
      <c r="AN120" s="1"/>
    </row>
    <row r="121" spans="1:40" ht="120">
      <c r="A121" s="593"/>
      <c r="B121" s="7" t="s">
        <v>741</v>
      </c>
      <c r="C121" s="9" t="s">
        <v>742</v>
      </c>
      <c r="D121" s="9" t="s">
        <v>743</v>
      </c>
      <c r="E121" s="10"/>
      <c r="F121" s="11">
        <v>42064</v>
      </c>
      <c r="G121" s="11">
        <v>43800</v>
      </c>
      <c r="H121" s="12" t="s">
        <v>192</v>
      </c>
      <c r="I121" s="13">
        <v>500000</v>
      </c>
      <c r="J121" s="12" t="s">
        <v>744</v>
      </c>
      <c r="K121" s="14"/>
      <c r="L121" s="14"/>
      <c r="M121" s="14"/>
      <c r="N121" s="17"/>
      <c r="O121" s="413"/>
      <c r="P121" s="414" t="s">
        <v>60</v>
      </c>
      <c r="Q121" s="414"/>
      <c r="R121" s="414"/>
      <c r="S121" s="27"/>
      <c r="T121" s="18" t="s">
        <v>745</v>
      </c>
      <c r="U121" s="18"/>
      <c r="V121" s="18" t="s">
        <v>746</v>
      </c>
      <c r="W121" s="18"/>
      <c r="X121" s="18"/>
      <c r="Y121" s="19" t="s">
        <v>747</v>
      </c>
      <c r="Z121" s="19" t="s">
        <v>748</v>
      </c>
      <c r="AA121" s="19"/>
      <c r="AB121" s="19"/>
      <c r="AC121" s="19" t="s">
        <v>749</v>
      </c>
      <c r="AD121" s="19"/>
      <c r="AE121" s="19" t="s">
        <v>750</v>
      </c>
      <c r="AF121" s="19" t="s">
        <v>751</v>
      </c>
      <c r="AG121" s="21"/>
      <c r="AH121" s="21"/>
      <c r="AI121" s="21"/>
      <c r="AJ121" s="401"/>
      <c r="AK121" s="1"/>
      <c r="AL121" s="1"/>
      <c r="AM121" s="1"/>
      <c r="AN121" s="1"/>
    </row>
    <row r="122" spans="1:40" ht="60">
      <c r="A122" s="593"/>
      <c r="B122" s="7" t="s">
        <v>752</v>
      </c>
      <c r="C122" s="9" t="s">
        <v>753</v>
      </c>
      <c r="D122" s="9" t="s">
        <v>754</v>
      </c>
      <c r="E122" s="10"/>
      <c r="F122" s="11">
        <v>42005</v>
      </c>
      <c r="G122" s="11">
        <v>42339</v>
      </c>
      <c r="H122" s="12" t="s">
        <v>755</v>
      </c>
      <c r="I122" s="13">
        <v>10000</v>
      </c>
      <c r="J122" s="12" t="s">
        <v>756</v>
      </c>
      <c r="K122" s="14"/>
      <c r="L122" s="14"/>
      <c r="M122" s="14"/>
      <c r="N122" s="17"/>
      <c r="O122" s="413" t="s">
        <v>60</v>
      </c>
      <c r="P122" s="414"/>
      <c r="Q122" s="414"/>
      <c r="R122" s="414"/>
      <c r="S122" s="27"/>
      <c r="T122" s="18" t="s">
        <v>757</v>
      </c>
      <c r="U122" s="18"/>
      <c r="V122" s="18" t="s">
        <v>758</v>
      </c>
      <c r="W122" s="18"/>
      <c r="X122" s="18"/>
      <c r="Y122" s="19" t="s">
        <v>759</v>
      </c>
      <c r="Z122" s="19" t="s">
        <v>760</v>
      </c>
      <c r="AA122" s="19"/>
      <c r="AB122" s="20">
        <v>42917</v>
      </c>
      <c r="AC122" s="19"/>
      <c r="AD122" s="19"/>
      <c r="AE122" s="19"/>
      <c r="AF122" s="19"/>
      <c r="AG122" s="21"/>
      <c r="AH122" s="21"/>
      <c r="AI122" s="21"/>
      <c r="AJ122" s="401"/>
      <c r="AK122" s="1"/>
      <c r="AL122" s="1"/>
      <c r="AM122" s="1"/>
      <c r="AN122" s="1"/>
    </row>
    <row r="123" spans="1:40" ht="180">
      <c r="A123" s="590" t="s">
        <v>761</v>
      </c>
      <c r="B123" s="7" t="s">
        <v>762</v>
      </c>
      <c r="C123" s="9" t="s">
        <v>763</v>
      </c>
      <c r="D123" s="9" t="s">
        <v>764</v>
      </c>
      <c r="E123" s="10"/>
      <c r="F123" s="11">
        <v>42005</v>
      </c>
      <c r="G123" s="11">
        <v>43678</v>
      </c>
      <c r="H123" s="12" t="s">
        <v>765</v>
      </c>
      <c r="I123" s="13">
        <v>20000</v>
      </c>
      <c r="J123" s="12" t="s">
        <v>766</v>
      </c>
      <c r="K123" s="14"/>
      <c r="L123" s="14"/>
      <c r="M123" s="14"/>
      <c r="N123" s="17"/>
      <c r="O123" s="413"/>
      <c r="P123" s="414" t="s">
        <v>60</v>
      </c>
      <c r="Q123" s="414"/>
      <c r="R123" s="414"/>
      <c r="S123" s="27"/>
      <c r="T123" s="18" t="s">
        <v>767</v>
      </c>
      <c r="U123" s="18"/>
      <c r="V123" s="18" t="s">
        <v>768</v>
      </c>
      <c r="W123" s="18"/>
      <c r="X123" s="18"/>
      <c r="Y123" s="19"/>
      <c r="Z123" s="19" t="s">
        <v>769</v>
      </c>
      <c r="AA123" s="19"/>
      <c r="AB123" s="20">
        <v>43282</v>
      </c>
      <c r="AC123" s="19"/>
      <c r="AD123" s="19"/>
      <c r="AE123" s="19" t="s">
        <v>770</v>
      </c>
      <c r="AF123" s="19" t="s">
        <v>771</v>
      </c>
      <c r="AG123" s="21"/>
      <c r="AH123" s="21"/>
      <c r="AI123" s="21"/>
      <c r="AJ123" s="401"/>
      <c r="AK123" s="1"/>
      <c r="AL123" s="1"/>
      <c r="AM123" s="1"/>
      <c r="AN123" s="1"/>
    </row>
    <row r="124" spans="1:40" ht="75">
      <c r="A124" s="591"/>
      <c r="B124" s="7" t="s">
        <v>772</v>
      </c>
      <c r="C124" s="9" t="s">
        <v>773</v>
      </c>
      <c r="D124" s="9" t="s">
        <v>774</v>
      </c>
      <c r="E124" s="10"/>
      <c r="F124" s="11">
        <v>42370</v>
      </c>
      <c r="G124" s="11">
        <v>42552</v>
      </c>
      <c r="H124" s="12" t="s">
        <v>775</v>
      </c>
      <c r="I124" s="13">
        <v>60000</v>
      </c>
      <c r="J124" s="22"/>
      <c r="K124" s="14"/>
      <c r="L124" s="14"/>
      <c r="M124" s="14"/>
      <c r="N124" s="17"/>
      <c r="O124" s="413" t="s">
        <v>60</v>
      </c>
      <c r="P124" s="414"/>
      <c r="Q124" s="414"/>
      <c r="R124" s="414"/>
      <c r="S124" s="27"/>
      <c r="T124" s="18" t="s">
        <v>529</v>
      </c>
      <c r="U124" s="18"/>
      <c r="V124" s="18"/>
      <c r="W124" s="18"/>
      <c r="X124" s="18"/>
      <c r="Y124" s="19"/>
      <c r="Z124" s="19"/>
      <c r="AA124" s="19"/>
      <c r="AB124" s="19"/>
      <c r="AC124" s="19"/>
      <c r="AD124" s="19"/>
      <c r="AE124" s="19" t="s">
        <v>586</v>
      </c>
      <c r="AF124" s="19" t="s">
        <v>776</v>
      </c>
      <c r="AG124" s="21"/>
      <c r="AH124" s="21"/>
      <c r="AI124" s="21"/>
      <c r="AJ124" s="401"/>
      <c r="AK124" s="1"/>
      <c r="AL124" s="1"/>
      <c r="AM124" s="1"/>
      <c r="AN124" s="1"/>
    </row>
    <row r="125" spans="1:40" ht="105">
      <c r="A125" s="591"/>
      <c r="B125" s="7" t="s">
        <v>777</v>
      </c>
      <c r="C125" s="9" t="s">
        <v>778</v>
      </c>
      <c r="D125" s="9" t="s">
        <v>779</v>
      </c>
      <c r="E125" s="10"/>
      <c r="F125" s="11">
        <v>42005</v>
      </c>
      <c r="G125" s="11">
        <v>42552</v>
      </c>
      <c r="H125" s="12" t="s">
        <v>780</v>
      </c>
      <c r="I125" s="13">
        <v>10000</v>
      </c>
      <c r="J125" s="12" t="s">
        <v>781</v>
      </c>
      <c r="K125" s="14"/>
      <c r="L125" s="14"/>
      <c r="M125" s="14"/>
      <c r="N125" s="17"/>
      <c r="O125" s="413" t="s">
        <v>60</v>
      </c>
      <c r="P125" s="414"/>
      <c r="Q125" s="414"/>
      <c r="R125" s="414"/>
      <c r="S125" s="27"/>
      <c r="T125" s="18" t="s">
        <v>782</v>
      </c>
      <c r="U125" s="18"/>
      <c r="V125" s="18"/>
      <c r="W125" s="18"/>
      <c r="X125" s="18"/>
      <c r="Y125" s="19"/>
      <c r="Z125" s="19" t="s">
        <v>783</v>
      </c>
      <c r="AA125" s="19"/>
      <c r="AB125" s="20">
        <v>42917</v>
      </c>
      <c r="AC125" s="19" t="s">
        <v>784</v>
      </c>
      <c r="AD125" s="19"/>
      <c r="AE125" s="19"/>
      <c r="AF125" s="19" t="s">
        <v>785</v>
      </c>
      <c r="AG125" s="21"/>
      <c r="AH125" s="21"/>
      <c r="AI125" s="21"/>
      <c r="AJ125" s="401"/>
      <c r="AK125" s="1"/>
      <c r="AL125" s="1"/>
      <c r="AM125" s="1"/>
      <c r="AN125" s="1"/>
    </row>
    <row r="126" spans="1:40" ht="90">
      <c r="A126" s="591"/>
      <c r="B126" s="7" t="s">
        <v>786</v>
      </c>
      <c r="C126" s="9" t="s">
        <v>787</v>
      </c>
      <c r="D126" s="9" t="s">
        <v>788</v>
      </c>
      <c r="E126" s="10"/>
      <c r="F126" s="11">
        <v>42005</v>
      </c>
      <c r="G126" s="11">
        <v>43678</v>
      </c>
      <c r="H126" s="12" t="s">
        <v>789</v>
      </c>
      <c r="I126" s="13">
        <v>2000000</v>
      </c>
      <c r="J126" s="12" t="s">
        <v>790</v>
      </c>
      <c r="K126" s="14"/>
      <c r="L126" s="14"/>
      <c r="M126" s="14"/>
      <c r="N126" s="17"/>
      <c r="O126" s="413"/>
      <c r="P126" s="414"/>
      <c r="Q126" s="414" t="s">
        <v>60</v>
      </c>
      <c r="R126" s="414"/>
      <c r="S126" s="27"/>
      <c r="T126" s="18" t="s">
        <v>791</v>
      </c>
      <c r="U126" s="18"/>
      <c r="V126" s="18"/>
      <c r="W126" s="18" t="s">
        <v>610</v>
      </c>
      <c r="X126" s="18"/>
      <c r="Y126" s="19"/>
      <c r="Z126" s="19"/>
      <c r="AA126" s="19"/>
      <c r="AB126" s="19"/>
      <c r="AC126" s="19"/>
      <c r="AD126" s="19"/>
      <c r="AE126" s="19" t="s">
        <v>792</v>
      </c>
      <c r="AF126" s="19"/>
      <c r="AG126" s="21"/>
      <c r="AH126" s="21"/>
      <c r="AI126" s="21"/>
      <c r="AJ126" s="401"/>
      <c r="AK126" s="1"/>
      <c r="AL126" s="1"/>
      <c r="AM126" s="1"/>
      <c r="AN126" s="1"/>
    </row>
    <row r="127" spans="1:40" ht="135">
      <c r="A127" s="591"/>
      <c r="B127" s="7" t="s">
        <v>793</v>
      </c>
      <c r="C127" s="9" t="s">
        <v>794</v>
      </c>
      <c r="D127" s="9" t="s">
        <v>795</v>
      </c>
      <c r="E127" s="10"/>
      <c r="F127" s="11">
        <v>42005</v>
      </c>
      <c r="G127" s="11">
        <v>42736</v>
      </c>
      <c r="H127" s="12" t="s">
        <v>796</v>
      </c>
      <c r="I127" s="13">
        <v>10000</v>
      </c>
      <c r="J127" s="12" t="s">
        <v>797</v>
      </c>
      <c r="K127" s="14"/>
      <c r="L127" s="14"/>
      <c r="M127" s="14"/>
      <c r="N127" s="17"/>
      <c r="O127" s="413" t="s">
        <v>60</v>
      </c>
      <c r="P127" s="414"/>
      <c r="Q127" s="414"/>
      <c r="R127" s="414"/>
      <c r="S127" s="27"/>
      <c r="T127" s="18" t="s">
        <v>782</v>
      </c>
      <c r="U127" s="18"/>
      <c r="V127" s="18" t="s">
        <v>798</v>
      </c>
      <c r="W127" s="18"/>
      <c r="X127" s="18"/>
      <c r="Y127" s="19"/>
      <c r="Z127" s="19" t="s">
        <v>799</v>
      </c>
      <c r="AA127" s="20">
        <v>43101</v>
      </c>
      <c r="AB127" s="20">
        <v>43800</v>
      </c>
      <c r="AC127" s="19"/>
      <c r="AD127" s="19"/>
      <c r="AE127" s="19"/>
      <c r="AF127" s="19"/>
      <c r="AG127" s="21"/>
      <c r="AH127" s="21"/>
      <c r="AI127" s="21"/>
      <c r="AJ127" s="401"/>
      <c r="AK127" s="1"/>
      <c r="AL127" s="1"/>
      <c r="AM127" s="1"/>
      <c r="AN127" s="1"/>
    </row>
    <row r="128" spans="1:40" ht="45">
      <c r="A128" s="587"/>
      <c r="B128" s="7" t="s">
        <v>800</v>
      </c>
      <c r="C128" s="9" t="s">
        <v>801</v>
      </c>
      <c r="D128" s="9" t="s">
        <v>802</v>
      </c>
      <c r="E128" s="10"/>
      <c r="F128" s="11">
        <v>42005</v>
      </c>
      <c r="G128" s="11">
        <v>42217</v>
      </c>
      <c r="H128" s="12" t="s">
        <v>803</v>
      </c>
      <c r="I128" s="13">
        <v>10000</v>
      </c>
      <c r="J128" s="12" t="s">
        <v>804</v>
      </c>
      <c r="K128" s="14"/>
      <c r="L128" s="14"/>
      <c r="M128" s="14"/>
      <c r="N128" s="17"/>
      <c r="O128" s="413" t="s">
        <v>60</v>
      </c>
      <c r="P128" s="414"/>
      <c r="Q128" s="414"/>
      <c r="R128" s="414"/>
      <c r="S128" s="27"/>
      <c r="T128" s="18" t="s">
        <v>782</v>
      </c>
      <c r="U128" s="18"/>
      <c r="V128" s="18"/>
      <c r="W128" s="18"/>
      <c r="X128" s="18"/>
      <c r="Y128" s="19"/>
      <c r="Z128" s="19"/>
      <c r="AA128" s="19"/>
      <c r="AB128" s="20">
        <v>42583</v>
      </c>
      <c r="AC128" s="19"/>
      <c r="AD128" s="19"/>
      <c r="AE128" s="19"/>
      <c r="AF128" s="19" t="s">
        <v>805</v>
      </c>
      <c r="AG128" s="21"/>
      <c r="AH128" s="21"/>
      <c r="AI128" s="21"/>
      <c r="AJ128" s="401"/>
      <c r="AK128" s="1"/>
      <c r="AL128" s="1"/>
      <c r="AM128" s="1"/>
      <c r="AN128" s="1"/>
    </row>
    <row r="129" spans="1:40" ht="75">
      <c r="A129" s="590" t="s">
        <v>806</v>
      </c>
      <c r="B129" s="7" t="s">
        <v>807</v>
      </c>
      <c r="C129" s="9" t="s">
        <v>808</v>
      </c>
      <c r="D129" s="9" t="s">
        <v>809</v>
      </c>
      <c r="E129" s="10"/>
      <c r="F129" s="11">
        <v>42064</v>
      </c>
      <c r="G129" s="11">
        <v>42339</v>
      </c>
      <c r="H129" s="12" t="s">
        <v>810</v>
      </c>
      <c r="I129" s="13">
        <v>10000</v>
      </c>
      <c r="J129" s="12"/>
      <c r="K129" s="14"/>
      <c r="L129" s="14"/>
      <c r="M129" s="14"/>
      <c r="N129" s="17"/>
      <c r="O129" s="413" t="s">
        <v>60</v>
      </c>
      <c r="P129" s="414"/>
      <c r="Q129" s="414"/>
      <c r="R129" s="414"/>
      <c r="S129" s="27"/>
      <c r="T129" s="18"/>
      <c r="U129" s="18"/>
      <c r="V129" s="18"/>
      <c r="W129" s="18"/>
      <c r="X129" s="18"/>
      <c r="Y129" s="19"/>
      <c r="Z129" s="19"/>
      <c r="AA129" s="20">
        <v>43282</v>
      </c>
      <c r="AB129" s="20">
        <v>43647</v>
      </c>
      <c r="AC129" s="19"/>
      <c r="AD129" s="19"/>
      <c r="AE129" s="19"/>
      <c r="AF129" s="19"/>
      <c r="AG129" s="21"/>
      <c r="AH129" s="21"/>
      <c r="AI129" s="21"/>
      <c r="AJ129" s="401"/>
      <c r="AK129" s="1"/>
      <c r="AL129" s="1"/>
      <c r="AM129" s="1"/>
      <c r="AN129" s="1"/>
    </row>
    <row r="130" spans="1:40" ht="135">
      <c r="A130" s="591"/>
      <c r="B130" s="7" t="s">
        <v>811</v>
      </c>
      <c r="C130" s="9" t="s">
        <v>812</v>
      </c>
      <c r="D130" s="9" t="s">
        <v>813</v>
      </c>
      <c r="E130" s="10"/>
      <c r="F130" s="11">
        <v>42005</v>
      </c>
      <c r="G130" s="11">
        <v>42370</v>
      </c>
      <c r="H130" s="12" t="s">
        <v>682</v>
      </c>
      <c r="I130" s="13">
        <v>100000</v>
      </c>
      <c r="J130" s="12" t="s">
        <v>218</v>
      </c>
      <c r="K130" s="14"/>
      <c r="L130" s="14"/>
      <c r="M130" s="14"/>
      <c r="N130" s="17"/>
      <c r="O130" s="413" t="s">
        <v>60</v>
      </c>
      <c r="P130" s="414"/>
      <c r="Q130" s="414"/>
      <c r="R130" s="414"/>
      <c r="S130" s="27"/>
      <c r="T130" s="18" t="s">
        <v>814</v>
      </c>
      <c r="U130" s="18"/>
      <c r="V130" s="18" t="s">
        <v>815</v>
      </c>
      <c r="W130" s="18" t="s">
        <v>816</v>
      </c>
      <c r="X130" s="18"/>
      <c r="Y130" s="19"/>
      <c r="Z130" s="19"/>
      <c r="AA130" s="19"/>
      <c r="AB130" s="20">
        <v>42887</v>
      </c>
      <c r="AC130" s="19"/>
      <c r="AD130" s="19"/>
      <c r="AE130" s="19"/>
      <c r="AF130" s="19" t="s">
        <v>817</v>
      </c>
      <c r="AG130" s="21"/>
      <c r="AH130" s="21"/>
      <c r="AI130" s="21"/>
      <c r="AJ130" s="401"/>
      <c r="AK130" s="1"/>
      <c r="AL130" s="1"/>
      <c r="AM130" s="1"/>
      <c r="AN130" s="1"/>
    </row>
    <row r="131" spans="1:40" ht="45">
      <c r="A131" s="591"/>
      <c r="B131" s="7" t="s">
        <v>818</v>
      </c>
      <c r="C131" s="9" t="s">
        <v>819</v>
      </c>
      <c r="D131" s="9" t="s">
        <v>820</v>
      </c>
      <c r="E131" s="10"/>
      <c r="F131" s="11">
        <v>42005</v>
      </c>
      <c r="G131" s="11">
        <v>42736</v>
      </c>
      <c r="H131" s="12" t="s">
        <v>821</v>
      </c>
      <c r="I131" s="25"/>
      <c r="J131" s="12" t="s">
        <v>822</v>
      </c>
      <c r="K131" s="14"/>
      <c r="L131" s="14"/>
      <c r="M131" s="14"/>
      <c r="N131" s="17"/>
      <c r="O131" s="413" t="s">
        <v>60</v>
      </c>
      <c r="P131" s="414"/>
      <c r="Q131" s="414"/>
      <c r="R131" s="414"/>
      <c r="S131" s="27"/>
      <c r="T131" s="18" t="s">
        <v>529</v>
      </c>
      <c r="U131" s="18"/>
      <c r="V131" s="18"/>
      <c r="W131" s="18"/>
      <c r="X131" s="18"/>
      <c r="Y131" s="19"/>
      <c r="Z131" s="19"/>
      <c r="AA131" s="19"/>
      <c r="AB131" s="19"/>
      <c r="AC131" s="19"/>
      <c r="AD131" s="19"/>
      <c r="AE131" s="19"/>
      <c r="AF131" s="19"/>
      <c r="AG131" s="21"/>
      <c r="AH131" s="21"/>
      <c r="AI131" s="21"/>
      <c r="AJ131" s="401"/>
      <c r="AK131" s="1"/>
      <c r="AL131" s="1"/>
      <c r="AM131" s="1"/>
      <c r="AN131" s="1"/>
    </row>
    <row r="132" spans="1:40" ht="60">
      <c r="A132" s="591"/>
      <c r="B132" s="7" t="s">
        <v>823</v>
      </c>
      <c r="C132" s="9" t="s">
        <v>824</v>
      </c>
      <c r="D132" s="9" t="s">
        <v>825</v>
      </c>
      <c r="E132" s="10"/>
      <c r="F132" s="11">
        <v>42005</v>
      </c>
      <c r="G132" s="11">
        <v>43678</v>
      </c>
      <c r="H132" s="12" t="s">
        <v>826</v>
      </c>
      <c r="I132" s="13">
        <v>20000</v>
      </c>
      <c r="J132" s="22"/>
      <c r="K132" s="14"/>
      <c r="L132" s="14"/>
      <c r="M132" s="14"/>
      <c r="N132" s="17"/>
      <c r="O132" s="413" t="s">
        <v>60</v>
      </c>
      <c r="P132" s="414"/>
      <c r="Q132" s="414"/>
      <c r="R132" s="414"/>
      <c r="S132" s="27"/>
      <c r="T132" s="18" t="s">
        <v>827</v>
      </c>
      <c r="U132" s="18"/>
      <c r="V132" s="18"/>
      <c r="W132" s="18"/>
      <c r="X132" s="18"/>
      <c r="Y132" s="19"/>
      <c r="Z132" s="19"/>
      <c r="AA132" s="19"/>
      <c r="AB132" s="19"/>
      <c r="AC132" s="19"/>
      <c r="AD132" s="19"/>
      <c r="AE132" s="19" t="s">
        <v>828</v>
      </c>
      <c r="AF132" s="19"/>
      <c r="AG132" s="21"/>
      <c r="AH132" s="21"/>
      <c r="AI132" s="21"/>
      <c r="AJ132" s="401"/>
      <c r="AK132" s="1"/>
      <c r="AL132" s="1"/>
      <c r="AM132" s="1"/>
      <c r="AN132" s="1"/>
    </row>
    <row r="133" spans="1:40" ht="30">
      <c r="A133" s="591"/>
      <c r="B133" s="7" t="s">
        <v>829</v>
      </c>
      <c r="C133" s="9" t="s">
        <v>830</v>
      </c>
      <c r="D133" s="9" t="s">
        <v>831</v>
      </c>
      <c r="E133" s="10"/>
      <c r="F133" s="11">
        <v>42217</v>
      </c>
      <c r="G133" s="11">
        <v>42583</v>
      </c>
      <c r="H133" s="12" t="s">
        <v>832</v>
      </c>
      <c r="I133" s="13">
        <v>1000</v>
      </c>
      <c r="J133" s="22"/>
      <c r="K133" s="14"/>
      <c r="L133" s="14"/>
      <c r="M133" s="14"/>
      <c r="N133" s="17"/>
      <c r="O133" s="413" t="s">
        <v>60</v>
      </c>
      <c r="P133" s="414"/>
      <c r="Q133" s="414"/>
      <c r="R133" s="414"/>
      <c r="S133" s="27"/>
      <c r="T133" s="18" t="s">
        <v>827</v>
      </c>
      <c r="U133" s="18"/>
      <c r="V133" s="18"/>
      <c r="W133" s="18"/>
      <c r="X133" s="18"/>
      <c r="Y133" s="19"/>
      <c r="Z133" s="19"/>
      <c r="AA133" s="19"/>
      <c r="AB133" s="19"/>
      <c r="AC133" s="19"/>
      <c r="AD133" s="19"/>
      <c r="AE133" s="19"/>
      <c r="AF133" s="19"/>
      <c r="AG133" s="21"/>
      <c r="AH133" s="21"/>
      <c r="AI133" s="21"/>
      <c r="AJ133" s="401"/>
      <c r="AK133" s="1"/>
      <c r="AL133" s="1"/>
      <c r="AM133" s="1"/>
      <c r="AN133" s="1"/>
    </row>
    <row r="134" spans="1:40" ht="90">
      <c r="A134" s="591"/>
      <c r="B134" s="7" t="s">
        <v>833</v>
      </c>
      <c r="C134" s="9" t="s">
        <v>834</v>
      </c>
      <c r="D134" s="9" t="s">
        <v>835</v>
      </c>
      <c r="E134" s="10"/>
      <c r="F134" s="11">
        <v>42005</v>
      </c>
      <c r="G134" s="11">
        <v>42156</v>
      </c>
      <c r="H134" s="12" t="s">
        <v>836</v>
      </c>
      <c r="I134" s="13">
        <v>50000</v>
      </c>
      <c r="J134" s="12" t="s">
        <v>837</v>
      </c>
      <c r="K134" s="14"/>
      <c r="L134" s="14"/>
      <c r="M134" s="14"/>
      <c r="N134" s="17"/>
      <c r="O134" s="413" t="s">
        <v>60</v>
      </c>
      <c r="P134" s="414"/>
      <c r="Q134" s="414"/>
      <c r="R134" s="414"/>
      <c r="S134" s="27"/>
      <c r="T134" s="18" t="s">
        <v>529</v>
      </c>
      <c r="U134" s="18"/>
      <c r="V134" s="18"/>
      <c r="W134" s="18"/>
      <c r="X134" s="18"/>
      <c r="Y134" s="19" t="s">
        <v>838</v>
      </c>
      <c r="Z134" s="19"/>
      <c r="AA134" s="19"/>
      <c r="AB134" s="20">
        <v>43800</v>
      </c>
      <c r="AC134" s="19"/>
      <c r="AD134" s="19"/>
      <c r="AE134" s="19"/>
      <c r="AF134" s="19" t="s">
        <v>839</v>
      </c>
      <c r="AG134" s="21"/>
      <c r="AH134" s="21"/>
      <c r="AI134" s="21"/>
      <c r="AJ134" s="401"/>
      <c r="AK134" s="1"/>
      <c r="AL134" s="1"/>
      <c r="AM134" s="1"/>
      <c r="AN134" s="1"/>
    </row>
    <row r="135" spans="1:40" ht="75">
      <c r="A135" s="591"/>
      <c r="B135" s="7" t="s">
        <v>840</v>
      </c>
      <c r="C135" s="9" t="s">
        <v>841</v>
      </c>
      <c r="D135" s="9" t="s">
        <v>842</v>
      </c>
      <c r="E135" s="10"/>
      <c r="F135" s="11">
        <v>42005</v>
      </c>
      <c r="G135" s="11">
        <v>42644</v>
      </c>
      <c r="H135" s="12" t="s">
        <v>843</v>
      </c>
      <c r="I135" s="13">
        <v>20000</v>
      </c>
      <c r="J135" s="12" t="s">
        <v>844</v>
      </c>
      <c r="K135" s="14"/>
      <c r="L135" s="14"/>
      <c r="M135" s="14"/>
      <c r="N135" s="17"/>
      <c r="O135" s="413" t="s">
        <v>60</v>
      </c>
      <c r="P135" s="414"/>
      <c r="Q135" s="414"/>
      <c r="R135" s="414"/>
      <c r="S135" s="27"/>
      <c r="T135" s="18" t="s">
        <v>845</v>
      </c>
      <c r="U135" s="18"/>
      <c r="V135" s="18"/>
      <c r="W135" s="18"/>
      <c r="X135" s="18"/>
      <c r="Y135" s="19"/>
      <c r="Z135" s="19"/>
      <c r="AA135" s="19"/>
      <c r="AB135" s="19"/>
      <c r="AC135" s="19"/>
      <c r="AD135" s="19"/>
      <c r="AE135" s="19"/>
      <c r="AF135" s="19"/>
      <c r="AG135" s="21"/>
      <c r="AH135" s="21"/>
      <c r="AI135" s="21"/>
      <c r="AJ135" s="401"/>
      <c r="AK135" s="1"/>
      <c r="AL135" s="1"/>
      <c r="AM135" s="1"/>
      <c r="AN135" s="1"/>
    </row>
    <row r="136" spans="1:40" ht="30">
      <c r="A136" s="591"/>
      <c r="B136" s="7" t="s">
        <v>846</v>
      </c>
      <c r="C136" s="9" t="s">
        <v>847</v>
      </c>
      <c r="D136" s="9" t="s">
        <v>848</v>
      </c>
      <c r="E136" s="10"/>
      <c r="F136" s="11">
        <v>42005</v>
      </c>
      <c r="G136" s="11">
        <v>43678</v>
      </c>
      <c r="H136" s="12" t="s">
        <v>849</v>
      </c>
      <c r="I136" s="13">
        <v>20000</v>
      </c>
      <c r="J136" s="12" t="s">
        <v>850</v>
      </c>
      <c r="K136" s="14"/>
      <c r="L136" s="14"/>
      <c r="M136" s="14"/>
      <c r="N136" s="17"/>
      <c r="O136" s="413" t="s">
        <v>60</v>
      </c>
      <c r="P136" s="414"/>
      <c r="Q136" s="414"/>
      <c r="R136" s="414"/>
      <c r="S136" s="27" t="s">
        <v>6</v>
      </c>
      <c r="T136" s="18" t="s">
        <v>529</v>
      </c>
      <c r="U136" s="18"/>
      <c r="V136" s="18"/>
      <c r="W136" s="18"/>
      <c r="X136" s="18" t="s">
        <v>851</v>
      </c>
      <c r="Y136" s="19"/>
      <c r="Z136" s="19"/>
      <c r="AA136" s="19"/>
      <c r="AB136" s="19"/>
      <c r="AC136" s="19"/>
      <c r="AD136" s="19"/>
      <c r="AE136" s="19"/>
      <c r="AF136" s="19"/>
      <c r="AG136" s="21"/>
      <c r="AH136" s="21"/>
      <c r="AI136" s="21"/>
      <c r="AJ136" s="401"/>
      <c r="AK136" s="1"/>
      <c r="AL136" s="1"/>
      <c r="AM136" s="1"/>
      <c r="AN136" s="1"/>
    </row>
    <row r="137" spans="1:40" ht="60">
      <c r="A137" s="591"/>
      <c r="B137" s="7" t="s">
        <v>852</v>
      </c>
      <c r="C137" s="9" t="s">
        <v>853</v>
      </c>
      <c r="D137" s="9" t="s">
        <v>854</v>
      </c>
      <c r="E137" s="10"/>
      <c r="F137" s="11">
        <v>42005</v>
      </c>
      <c r="G137" s="11">
        <v>42736</v>
      </c>
      <c r="H137" s="12" t="s">
        <v>855</v>
      </c>
      <c r="I137" s="13">
        <v>30000</v>
      </c>
      <c r="J137" s="12" t="s">
        <v>856</v>
      </c>
      <c r="K137" s="14"/>
      <c r="L137" s="14"/>
      <c r="M137" s="14"/>
      <c r="N137" s="17"/>
      <c r="O137" s="413" t="s">
        <v>60</v>
      </c>
      <c r="P137" s="414"/>
      <c r="Q137" s="414"/>
      <c r="R137" s="414"/>
      <c r="S137" s="27" t="s">
        <v>6</v>
      </c>
      <c r="T137" s="18" t="s">
        <v>529</v>
      </c>
      <c r="U137" s="18"/>
      <c r="V137" s="18"/>
      <c r="W137" s="18"/>
      <c r="X137" s="18" t="s">
        <v>851</v>
      </c>
      <c r="Y137" s="19"/>
      <c r="Z137" s="19"/>
      <c r="AA137" s="19"/>
      <c r="AB137" s="19"/>
      <c r="AC137" s="19"/>
      <c r="AD137" s="19"/>
      <c r="AE137" s="19"/>
      <c r="AF137" s="19"/>
      <c r="AG137" s="21"/>
      <c r="AH137" s="21"/>
      <c r="AI137" s="21"/>
      <c r="AJ137" s="401"/>
      <c r="AK137" s="1"/>
      <c r="AL137" s="1"/>
      <c r="AM137" s="1"/>
      <c r="AN137" s="1"/>
    </row>
    <row r="138" spans="1:40" ht="135">
      <c r="A138" s="587"/>
      <c r="B138" s="7" t="s">
        <v>857</v>
      </c>
      <c r="C138" s="9" t="s">
        <v>858</v>
      </c>
      <c r="D138" s="9" t="s">
        <v>859</v>
      </c>
      <c r="E138" s="10"/>
      <c r="F138" s="11">
        <v>42005</v>
      </c>
      <c r="G138" s="11">
        <v>42064</v>
      </c>
      <c r="H138" s="12" t="s">
        <v>860</v>
      </c>
      <c r="I138" s="13">
        <v>30000</v>
      </c>
      <c r="J138" s="12" t="s">
        <v>861</v>
      </c>
      <c r="K138" s="14"/>
      <c r="L138" s="14"/>
      <c r="M138" s="14"/>
      <c r="N138" s="17"/>
      <c r="O138" s="413" t="s">
        <v>60</v>
      </c>
      <c r="P138" s="414"/>
      <c r="Q138" s="414"/>
      <c r="R138" s="414"/>
      <c r="S138" s="27" t="s">
        <v>6</v>
      </c>
      <c r="T138" s="18" t="s">
        <v>529</v>
      </c>
      <c r="U138" s="18"/>
      <c r="V138" s="18"/>
      <c r="W138" s="18"/>
      <c r="X138" s="18" t="s">
        <v>862</v>
      </c>
      <c r="Y138" s="19"/>
      <c r="Z138" s="19"/>
      <c r="AA138" s="19"/>
      <c r="AB138" s="19"/>
      <c r="AC138" s="19"/>
      <c r="AD138" s="19"/>
      <c r="AE138" s="19"/>
      <c r="AF138" s="19"/>
      <c r="AG138" s="21"/>
      <c r="AH138" s="21"/>
      <c r="AI138" s="21"/>
      <c r="AJ138" s="401"/>
      <c r="AK138" s="1"/>
      <c r="AL138" s="1"/>
      <c r="AM138" s="1"/>
      <c r="AN138" s="1"/>
    </row>
    <row r="139" spans="1:40" ht="30">
      <c r="A139" s="590" t="s">
        <v>863</v>
      </c>
      <c r="B139" s="7" t="s">
        <v>864</v>
      </c>
      <c r="C139" s="9" t="s">
        <v>865</v>
      </c>
      <c r="D139" s="9" t="s">
        <v>866</v>
      </c>
      <c r="E139" s="10"/>
      <c r="F139" s="11">
        <v>42005</v>
      </c>
      <c r="G139" s="11">
        <v>42217</v>
      </c>
      <c r="H139" s="12" t="s">
        <v>867</v>
      </c>
      <c r="I139" s="13">
        <v>10000</v>
      </c>
      <c r="J139" s="12" t="s">
        <v>868</v>
      </c>
      <c r="K139" s="14"/>
      <c r="L139" s="14"/>
      <c r="M139" s="14"/>
      <c r="N139" s="17"/>
      <c r="O139" s="413" t="s">
        <v>461</v>
      </c>
      <c r="P139" s="414"/>
      <c r="Q139" s="414"/>
      <c r="R139" s="414"/>
      <c r="S139" s="27"/>
      <c r="T139" s="18" t="s">
        <v>529</v>
      </c>
      <c r="U139" s="18"/>
      <c r="V139" s="18"/>
      <c r="W139" s="18"/>
      <c r="X139" s="18"/>
      <c r="Y139" s="19"/>
      <c r="Z139" s="19"/>
      <c r="AA139" s="20">
        <v>42552</v>
      </c>
      <c r="AB139" s="20">
        <v>42705</v>
      </c>
      <c r="AC139" s="19"/>
      <c r="AD139" s="19"/>
      <c r="AE139" s="19"/>
      <c r="AF139" s="19"/>
      <c r="AG139" s="21"/>
      <c r="AH139" s="21"/>
      <c r="AI139" s="21"/>
      <c r="AJ139" s="401"/>
      <c r="AK139" s="1"/>
      <c r="AL139" s="1"/>
      <c r="AM139" s="1"/>
      <c r="AN139" s="1"/>
    </row>
    <row r="140" spans="1:40" ht="180">
      <c r="A140" s="591"/>
      <c r="B140" s="7" t="s">
        <v>869</v>
      </c>
      <c r="C140" s="9" t="s">
        <v>870</v>
      </c>
      <c r="D140" s="9" t="s">
        <v>871</v>
      </c>
      <c r="E140" s="10"/>
      <c r="F140" s="11">
        <v>42005</v>
      </c>
      <c r="G140" s="11">
        <v>42370</v>
      </c>
      <c r="H140" s="12" t="s">
        <v>755</v>
      </c>
      <c r="I140" s="13">
        <v>500000</v>
      </c>
      <c r="J140" s="12" t="s">
        <v>872</v>
      </c>
      <c r="K140" s="14"/>
      <c r="L140" s="14"/>
      <c r="M140" s="14"/>
      <c r="N140" s="17"/>
      <c r="O140" s="413" t="s">
        <v>60</v>
      </c>
      <c r="P140" s="414"/>
      <c r="Q140" s="414"/>
      <c r="R140" s="414"/>
      <c r="S140" s="27"/>
      <c r="T140" s="18" t="s">
        <v>529</v>
      </c>
      <c r="U140" s="18"/>
      <c r="V140" s="18"/>
      <c r="W140" s="18"/>
      <c r="X140" s="18"/>
      <c r="Y140" s="19" t="s">
        <v>873</v>
      </c>
      <c r="Z140" s="19" t="s">
        <v>874</v>
      </c>
      <c r="AA140" s="20">
        <v>42522</v>
      </c>
      <c r="AB140" s="20">
        <v>43800</v>
      </c>
      <c r="AC140" s="19"/>
      <c r="AD140" s="19"/>
      <c r="AE140" s="19" t="s">
        <v>875</v>
      </c>
      <c r="AF140" s="19" t="s">
        <v>876</v>
      </c>
      <c r="AG140" s="21"/>
      <c r="AH140" s="21"/>
      <c r="AI140" s="21"/>
      <c r="AJ140" s="401"/>
      <c r="AK140" s="1"/>
      <c r="AL140" s="1"/>
      <c r="AM140" s="1"/>
      <c r="AN140" s="1"/>
    </row>
    <row r="141" spans="1:40" ht="45">
      <c r="A141" s="591"/>
      <c r="B141" s="7" t="s">
        <v>877</v>
      </c>
      <c r="C141" s="9" t="s">
        <v>878</v>
      </c>
      <c r="D141" s="9" t="s">
        <v>879</v>
      </c>
      <c r="E141" s="10"/>
      <c r="F141" s="11">
        <v>42005</v>
      </c>
      <c r="G141" s="11">
        <v>42370</v>
      </c>
      <c r="H141" s="12" t="s">
        <v>880</v>
      </c>
      <c r="I141" s="25"/>
      <c r="J141" s="12" t="s">
        <v>881</v>
      </c>
      <c r="K141" s="14"/>
      <c r="L141" s="14"/>
      <c r="M141" s="14"/>
      <c r="N141" s="17"/>
      <c r="O141" s="413" t="s">
        <v>60</v>
      </c>
      <c r="P141" s="414"/>
      <c r="Q141" s="414"/>
      <c r="R141" s="414"/>
      <c r="S141" s="27"/>
      <c r="T141" s="18" t="s">
        <v>529</v>
      </c>
      <c r="U141" s="18"/>
      <c r="V141" s="18"/>
      <c r="W141" s="18"/>
      <c r="X141" s="18"/>
      <c r="Y141" s="19"/>
      <c r="Z141" s="19"/>
      <c r="AA141" s="19"/>
      <c r="AB141" s="20">
        <v>42917</v>
      </c>
      <c r="AC141" s="19"/>
      <c r="AD141" s="19"/>
      <c r="AE141" s="19"/>
      <c r="AF141" s="19"/>
      <c r="AG141" s="21"/>
      <c r="AH141" s="21"/>
      <c r="AI141" s="21"/>
      <c r="AJ141" s="401"/>
      <c r="AK141" s="1"/>
      <c r="AL141" s="1"/>
      <c r="AM141" s="1"/>
      <c r="AN141" s="1"/>
    </row>
    <row r="142" spans="1:40" ht="45">
      <c r="A142" s="591"/>
      <c r="B142" s="7" t="s">
        <v>882</v>
      </c>
      <c r="C142" s="9" t="s">
        <v>883</v>
      </c>
      <c r="D142" s="9" t="s">
        <v>884</v>
      </c>
      <c r="E142" s="10"/>
      <c r="F142" s="11">
        <v>42005</v>
      </c>
      <c r="G142" s="11">
        <v>42186</v>
      </c>
      <c r="H142" s="12" t="s">
        <v>885</v>
      </c>
      <c r="I142" s="13">
        <v>20000</v>
      </c>
      <c r="J142" s="12" t="s">
        <v>886</v>
      </c>
      <c r="K142" s="14"/>
      <c r="L142" s="14"/>
      <c r="M142" s="14"/>
      <c r="N142" s="17"/>
      <c r="O142" s="413" t="s">
        <v>60</v>
      </c>
      <c r="P142" s="414"/>
      <c r="Q142" s="414"/>
      <c r="R142" s="414"/>
      <c r="S142" s="27"/>
      <c r="T142" s="18" t="s">
        <v>782</v>
      </c>
      <c r="U142" s="18"/>
      <c r="V142" s="18"/>
      <c r="W142" s="18"/>
      <c r="X142" s="18"/>
      <c r="Y142" s="19"/>
      <c r="Z142" s="19"/>
      <c r="AA142" s="19"/>
      <c r="AB142" s="20">
        <v>43070</v>
      </c>
      <c r="AC142" s="19"/>
      <c r="AD142" s="19"/>
      <c r="AE142" s="19" t="s">
        <v>887</v>
      </c>
      <c r="AF142" s="19"/>
      <c r="AG142" s="21"/>
      <c r="AH142" s="21"/>
      <c r="AI142" s="21"/>
      <c r="AJ142" s="401"/>
      <c r="AK142" s="1"/>
      <c r="AL142" s="1"/>
      <c r="AM142" s="1"/>
      <c r="AN142" s="1"/>
    </row>
    <row r="143" spans="1:40" ht="30">
      <c r="A143" s="587"/>
      <c r="B143" s="7" t="s">
        <v>888</v>
      </c>
      <c r="C143" s="9" t="s">
        <v>889</v>
      </c>
      <c r="D143" s="9" t="s">
        <v>890</v>
      </c>
      <c r="E143" s="10"/>
      <c r="F143" s="11">
        <v>42217</v>
      </c>
      <c r="G143" s="11">
        <v>42948</v>
      </c>
      <c r="H143" s="12" t="s">
        <v>891</v>
      </c>
      <c r="I143" s="13">
        <v>300000</v>
      </c>
      <c r="J143" s="12" t="s">
        <v>892</v>
      </c>
      <c r="K143" s="14"/>
      <c r="L143" s="14"/>
      <c r="M143" s="14"/>
      <c r="N143" s="17"/>
      <c r="O143" s="413" t="s">
        <v>60</v>
      </c>
      <c r="P143" s="414"/>
      <c r="Q143" s="414"/>
      <c r="R143" s="414"/>
      <c r="S143" s="27"/>
      <c r="T143" s="18" t="s">
        <v>529</v>
      </c>
      <c r="U143" s="18"/>
      <c r="V143" s="18"/>
      <c r="W143" s="18"/>
      <c r="X143" s="18"/>
      <c r="Y143" s="19"/>
      <c r="Z143" s="19"/>
      <c r="AA143" s="19"/>
      <c r="AB143" s="19"/>
      <c r="AC143" s="19"/>
      <c r="AD143" s="19"/>
      <c r="AE143" s="19"/>
      <c r="AF143" s="19"/>
      <c r="AG143" s="21"/>
      <c r="AH143" s="21"/>
      <c r="AI143" s="21"/>
      <c r="AJ143" s="401"/>
      <c r="AK143" s="1"/>
      <c r="AL143" s="1"/>
      <c r="AM143" s="1"/>
      <c r="AN143" s="1"/>
    </row>
    <row r="144" spans="1:40" ht="210">
      <c r="A144" s="592" t="s">
        <v>893</v>
      </c>
      <c r="B144" s="7" t="s">
        <v>894</v>
      </c>
      <c r="C144" s="9" t="s">
        <v>895</v>
      </c>
      <c r="D144" s="9" t="s">
        <v>896</v>
      </c>
      <c r="E144" s="10"/>
      <c r="F144" s="11">
        <v>42064</v>
      </c>
      <c r="G144" s="11">
        <v>42430</v>
      </c>
      <c r="H144" s="12" t="s">
        <v>586</v>
      </c>
      <c r="I144" s="13">
        <v>30000</v>
      </c>
      <c r="J144" s="12" t="s">
        <v>897</v>
      </c>
      <c r="K144" s="14"/>
      <c r="L144" s="14"/>
      <c r="M144" s="14"/>
      <c r="N144" s="17"/>
      <c r="O144" s="413"/>
      <c r="P144" s="414" t="s">
        <v>60</v>
      </c>
      <c r="Q144" s="414"/>
      <c r="R144" s="414"/>
      <c r="S144" s="27"/>
      <c r="T144" s="18" t="s">
        <v>898</v>
      </c>
      <c r="U144" s="18"/>
      <c r="V144" s="18" t="s">
        <v>899</v>
      </c>
      <c r="W144" s="18" t="s">
        <v>900</v>
      </c>
      <c r="X144" s="18"/>
      <c r="Y144" s="19"/>
      <c r="Z144" s="19"/>
      <c r="AA144" s="19"/>
      <c r="AB144" s="20">
        <v>42917</v>
      </c>
      <c r="AC144" s="19"/>
      <c r="AD144" s="19"/>
      <c r="AE144" s="19"/>
      <c r="AF144" s="19"/>
      <c r="AG144" s="21"/>
      <c r="AH144" s="21"/>
      <c r="AI144" s="21"/>
      <c r="AJ144" s="401"/>
      <c r="AK144" s="1"/>
      <c r="AL144" s="1"/>
      <c r="AM144" s="1"/>
      <c r="AN144" s="1"/>
    </row>
    <row r="145" spans="1:40" ht="75">
      <c r="A145" s="593"/>
      <c r="B145" s="7" t="s">
        <v>901</v>
      </c>
      <c r="C145" s="9" t="s">
        <v>902</v>
      </c>
      <c r="D145" s="9" t="s">
        <v>903</v>
      </c>
      <c r="E145" s="10"/>
      <c r="F145" s="11">
        <v>42491</v>
      </c>
      <c r="G145" s="11">
        <v>43221</v>
      </c>
      <c r="H145" s="12" t="s">
        <v>425</v>
      </c>
      <c r="I145" s="13">
        <v>80000</v>
      </c>
      <c r="J145" s="12" t="s">
        <v>904</v>
      </c>
      <c r="K145" s="14"/>
      <c r="L145" s="14"/>
      <c r="M145" s="14"/>
      <c r="N145" s="17" t="s">
        <v>60</v>
      </c>
      <c r="O145" s="413"/>
      <c r="P145" s="414"/>
      <c r="Q145" s="414"/>
      <c r="R145" s="414"/>
      <c r="S145" s="27"/>
      <c r="T145" s="18"/>
      <c r="U145" s="18"/>
      <c r="V145" s="18"/>
      <c r="W145" s="18"/>
      <c r="X145" s="18"/>
      <c r="Y145" s="19"/>
      <c r="Z145" s="19"/>
      <c r="AA145" s="19"/>
      <c r="AB145" s="19"/>
      <c r="AC145" s="19"/>
      <c r="AD145" s="19"/>
      <c r="AE145" s="19"/>
      <c r="AF145" s="19"/>
      <c r="AG145" s="21"/>
      <c r="AH145" s="21"/>
      <c r="AI145" s="21"/>
      <c r="AJ145" s="401"/>
      <c r="AK145" s="1"/>
      <c r="AL145" s="1"/>
      <c r="AM145" s="1"/>
      <c r="AN145" s="1"/>
    </row>
    <row r="146" spans="1:40" ht="90">
      <c r="A146" s="593"/>
      <c r="B146" s="7" t="s">
        <v>905</v>
      </c>
      <c r="C146" s="9" t="s">
        <v>906</v>
      </c>
      <c r="D146" s="9" t="s">
        <v>907</v>
      </c>
      <c r="E146" s="10"/>
      <c r="F146" s="11">
        <v>42005</v>
      </c>
      <c r="G146" s="11">
        <v>43800</v>
      </c>
      <c r="H146" s="12" t="s">
        <v>586</v>
      </c>
      <c r="I146" s="13">
        <v>800000</v>
      </c>
      <c r="J146" s="12" t="s">
        <v>908</v>
      </c>
      <c r="K146" s="14"/>
      <c r="L146" s="14"/>
      <c r="M146" s="14"/>
      <c r="N146" s="17"/>
      <c r="O146" s="413"/>
      <c r="P146" s="414"/>
      <c r="Q146" s="414" t="s">
        <v>60</v>
      </c>
      <c r="R146" s="414"/>
      <c r="S146" s="27"/>
      <c r="T146" s="18" t="s">
        <v>909</v>
      </c>
      <c r="U146" s="18"/>
      <c r="V146" s="18"/>
      <c r="W146" s="18"/>
      <c r="X146" s="18"/>
      <c r="Y146" s="19"/>
      <c r="Z146" s="19"/>
      <c r="AA146" s="19"/>
      <c r="AB146" s="19"/>
      <c r="AC146" s="19"/>
      <c r="AD146" s="19"/>
      <c r="AE146" s="19"/>
      <c r="AF146" s="19"/>
      <c r="AG146" s="21"/>
      <c r="AH146" s="21"/>
      <c r="AI146" s="21"/>
      <c r="AJ146" s="401"/>
      <c r="AK146" s="1"/>
      <c r="AL146" s="1"/>
      <c r="AM146" s="1"/>
      <c r="AN146" s="1"/>
    </row>
    <row r="147" spans="1:40" ht="105">
      <c r="A147" s="593"/>
      <c r="B147" s="7" t="s">
        <v>910</v>
      </c>
      <c r="C147" s="9" t="s">
        <v>911</v>
      </c>
      <c r="D147" s="9" t="s">
        <v>912</v>
      </c>
      <c r="E147" s="10"/>
      <c r="F147" s="11">
        <v>42064</v>
      </c>
      <c r="G147" s="11">
        <v>42795</v>
      </c>
      <c r="H147" s="31" t="s">
        <v>913</v>
      </c>
      <c r="I147" s="13">
        <v>1000000</v>
      </c>
      <c r="J147" s="12" t="s">
        <v>914</v>
      </c>
      <c r="K147" s="14"/>
      <c r="L147" s="14"/>
      <c r="M147" s="14"/>
      <c r="N147" s="17"/>
      <c r="O147" s="413"/>
      <c r="P147" s="414"/>
      <c r="Q147" s="414" t="s">
        <v>60</v>
      </c>
      <c r="R147" s="414"/>
      <c r="S147" s="27"/>
      <c r="T147" s="18" t="s">
        <v>915</v>
      </c>
      <c r="U147" s="18"/>
      <c r="V147" s="18"/>
      <c r="W147" s="18"/>
      <c r="X147" s="18"/>
      <c r="Y147" s="19"/>
      <c r="Z147" s="19"/>
      <c r="AA147" s="19"/>
      <c r="AB147" s="19"/>
      <c r="AC147" s="19"/>
      <c r="AD147" s="19"/>
      <c r="AE147" s="19"/>
      <c r="AF147" s="19" t="s">
        <v>916</v>
      </c>
      <c r="AG147" s="21"/>
      <c r="AH147" s="21"/>
      <c r="AI147" s="21"/>
      <c r="AJ147" s="401"/>
      <c r="AK147" s="1"/>
      <c r="AL147" s="1"/>
      <c r="AM147" s="1"/>
      <c r="AN147" s="1"/>
    </row>
    <row r="148" spans="1:40" ht="60">
      <c r="A148" s="593"/>
      <c r="B148" s="7" t="s">
        <v>917</v>
      </c>
      <c r="C148" s="9" t="s">
        <v>918</v>
      </c>
      <c r="D148" s="9" t="s">
        <v>919</v>
      </c>
      <c r="E148" s="10"/>
      <c r="F148" s="11">
        <v>42064</v>
      </c>
      <c r="G148" s="11">
        <v>42795</v>
      </c>
      <c r="H148" s="12" t="s">
        <v>920</v>
      </c>
      <c r="I148" s="13">
        <v>300000</v>
      </c>
      <c r="J148" s="12" t="s">
        <v>921</v>
      </c>
      <c r="K148" s="14"/>
      <c r="L148" s="14"/>
      <c r="M148" s="14"/>
      <c r="N148" s="17"/>
      <c r="O148" s="413"/>
      <c r="P148" s="414" t="s">
        <v>60</v>
      </c>
      <c r="Q148" s="414"/>
      <c r="R148" s="414"/>
      <c r="S148" s="27"/>
      <c r="T148" s="18" t="s">
        <v>922</v>
      </c>
      <c r="U148" s="18"/>
      <c r="V148" s="18"/>
      <c r="W148" s="18"/>
      <c r="X148" s="18"/>
      <c r="Y148" s="19"/>
      <c r="Z148" s="19"/>
      <c r="AA148" s="19"/>
      <c r="AB148" s="19"/>
      <c r="AC148" s="19"/>
      <c r="AD148" s="19"/>
      <c r="AE148" s="19" t="s">
        <v>770</v>
      </c>
      <c r="AF148" s="19" t="s">
        <v>923</v>
      </c>
      <c r="AG148" s="21"/>
      <c r="AH148" s="21"/>
      <c r="AI148" s="21"/>
      <c r="AJ148" s="401"/>
      <c r="AK148" s="1"/>
      <c r="AL148" s="1"/>
      <c r="AM148" s="1"/>
      <c r="AN148" s="1"/>
    </row>
    <row r="149" spans="1:40" ht="60">
      <c r="A149" s="593"/>
      <c r="B149" s="7" t="s">
        <v>924</v>
      </c>
      <c r="C149" s="9" t="s">
        <v>925</v>
      </c>
      <c r="D149" s="9" t="s">
        <v>926</v>
      </c>
      <c r="E149" s="10"/>
      <c r="F149" s="11">
        <v>42826</v>
      </c>
      <c r="G149" s="11">
        <v>43800</v>
      </c>
      <c r="H149" s="12" t="s">
        <v>920</v>
      </c>
      <c r="I149" s="13">
        <v>1000000</v>
      </c>
      <c r="J149" s="12" t="s">
        <v>176</v>
      </c>
      <c r="K149" s="14"/>
      <c r="L149" s="14"/>
      <c r="M149" s="14"/>
      <c r="N149" s="17" t="s">
        <v>60</v>
      </c>
      <c r="O149" s="413"/>
      <c r="P149" s="414"/>
      <c r="Q149" s="414"/>
      <c r="R149" s="414"/>
      <c r="S149" s="27"/>
      <c r="T149" s="18"/>
      <c r="U149" s="18"/>
      <c r="V149" s="18"/>
      <c r="W149" s="18"/>
      <c r="X149" s="18"/>
      <c r="Y149" s="19"/>
      <c r="Z149" s="19"/>
      <c r="AA149" s="19"/>
      <c r="AB149" s="19"/>
      <c r="AC149" s="19"/>
      <c r="AD149" s="19"/>
      <c r="AE149" s="19"/>
      <c r="AF149" s="19"/>
      <c r="AG149" s="21"/>
      <c r="AH149" s="21"/>
      <c r="AI149" s="21"/>
      <c r="AJ149" s="401"/>
      <c r="AK149" s="1"/>
      <c r="AL149" s="1"/>
      <c r="AM149" s="1"/>
      <c r="AN149" s="1"/>
    </row>
    <row r="150" spans="1:40" ht="45">
      <c r="A150" s="593"/>
      <c r="B150" s="7" t="s">
        <v>927</v>
      </c>
      <c r="C150" s="9" t="s">
        <v>928</v>
      </c>
      <c r="D150" s="9" t="s">
        <v>929</v>
      </c>
      <c r="E150" s="10"/>
      <c r="F150" s="11">
        <v>42430</v>
      </c>
      <c r="G150" s="11">
        <v>43800</v>
      </c>
      <c r="H150" s="12" t="s">
        <v>930</v>
      </c>
      <c r="I150" s="13">
        <v>500000</v>
      </c>
      <c r="J150" s="12" t="s">
        <v>931</v>
      </c>
      <c r="K150" s="14"/>
      <c r="L150" s="14"/>
      <c r="M150" s="14"/>
      <c r="N150" s="17"/>
      <c r="O150" s="413" t="s">
        <v>60</v>
      </c>
      <c r="P150" s="414"/>
      <c r="Q150" s="414"/>
      <c r="R150" s="414"/>
      <c r="S150" s="27" t="s">
        <v>7</v>
      </c>
      <c r="T150" s="18"/>
      <c r="U150" s="18"/>
      <c r="V150" s="18" t="s">
        <v>932</v>
      </c>
      <c r="W150" s="18"/>
      <c r="X150" s="18"/>
      <c r="Y150" s="19"/>
      <c r="Z150" s="19"/>
      <c r="AA150" s="19"/>
      <c r="AB150" s="19"/>
      <c r="AC150" s="19"/>
      <c r="AD150" s="19"/>
      <c r="AE150" s="19"/>
      <c r="AF150" s="19"/>
      <c r="AG150" s="21"/>
      <c r="AH150" s="21"/>
      <c r="AI150" s="21"/>
      <c r="AJ150" s="401"/>
      <c r="AK150" s="1"/>
      <c r="AL150" s="1"/>
      <c r="AM150" s="1"/>
      <c r="AN150" s="1"/>
    </row>
    <row r="151" spans="1:40" ht="75">
      <c r="A151" s="590" t="s">
        <v>933</v>
      </c>
      <c r="B151" s="415" t="s">
        <v>934</v>
      </c>
      <c r="C151" s="9" t="s">
        <v>935</v>
      </c>
      <c r="D151" s="9" t="s">
        <v>936</v>
      </c>
      <c r="E151" s="10"/>
      <c r="F151" s="11">
        <v>42005</v>
      </c>
      <c r="G151" s="11" t="s">
        <v>665</v>
      </c>
      <c r="H151" s="12" t="s">
        <v>937</v>
      </c>
      <c r="I151" s="13">
        <v>50000</v>
      </c>
      <c r="J151" s="12" t="s">
        <v>938</v>
      </c>
      <c r="K151" s="14"/>
      <c r="L151" s="14"/>
      <c r="M151" s="14"/>
      <c r="N151" s="32"/>
      <c r="O151" s="413"/>
      <c r="P151" s="414"/>
      <c r="Q151" s="414"/>
      <c r="R151" s="414"/>
      <c r="S151" s="27"/>
      <c r="T151" s="18"/>
      <c r="U151" s="18"/>
      <c r="V151" s="18"/>
      <c r="W151" s="18"/>
      <c r="X151" s="18"/>
      <c r="Y151" s="19"/>
      <c r="Z151" s="19"/>
      <c r="AA151" s="19"/>
      <c r="AB151" s="19"/>
      <c r="AC151" s="19"/>
      <c r="AD151" s="19"/>
      <c r="AE151" s="19"/>
      <c r="AF151" s="19" t="s">
        <v>939</v>
      </c>
      <c r="AG151" s="21"/>
      <c r="AH151" s="21"/>
      <c r="AI151" s="21"/>
      <c r="AJ151" s="401"/>
      <c r="AK151" s="1"/>
      <c r="AL151" s="1"/>
      <c r="AM151" s="1"/>
      <c r="AN151" s="1"/>
    </row>
    <row r="152" spans="1:40" ht="90">
      <c r="A152" s="591"/>
      <c r="B152" s="415" t="s">
        <v>940</v>
      </c>
      <c r="C152" s="9" t="s">
        <v>941</v>
      </c>
      <c r="D152" s="9" t="s">
        <v>942</v>
      </c>
      <c r="E152" s="10"/>
      <c r="F152" s="11">
        <v>42095</v>
      </c>
      <c r="G152" s="11">
        <v>43800</v>
      </c>
      <c r="H152" s="12" t="s">
        <v>943</v>
      </c>
      <c r="I152" s="13">
        <v>500000</v>
      </c>
      <c r="J152" s="12" t="s">
        <v>944</v>
      </c>
      <c r="K152" s="14"/>
      <c r="L152" s="14"/>
      <c r="M152" s="14"/>
      <c r="N152" s="32"/>
      <c r="O152" s="413"/>
      <c r="P152" s="414" t="s">
        <v>60</v>
      </c>
      <c r="Q152" s="414"/>
      <c r="R152" s="414"/>
      <c r="S152" s="27"/>
      <c r="T152" s="18" t="s">
        <v>945</v>
      </c>
      <c r="U152" s="18"/>
      <c r="V152" s="18"/>
      <c r="W152" s="18"/>
      <c r="X152" s="18"/>
      <c r="Y152" s="19"/>
      <c r="Z152" s="19"/>
      <c r="AA152" s="19"/>
      <c r="AB152" s="19"/>
      <c r="AC152" s="19"/>
      <c r="AD152" s="19"/>
      <c r="AE152" s="19"/>
      <c r="AF152" s="19" t="s">
        <v>939</v>
      </c>
      <c r="AG152" s="21"/>
      <c r="AH152" s="21"/>
      <c r="AI152" s="21"/>
      <c r="AJ152" s="401"/>
      <c r="AK152" s="1"/>
      <c r="AL152" s="1"/>
      <c r="AM152" s="1"/>
      <c r="AN152" s="1"/>
    </row>
    <row r="153" spans="1:40" ht="75">
      <c r="A153" s="591"/>
      <c r="B153" s="415" t="s">
        <v>946</v>
      </c>
      <c r="C153" s="9" t="s">
        <v>947</v>
      </c>
      <c r="D153" s="9" t="s">
        <v>948</v>
      </c>
      <c r="E153" s="10"/>
      <c r="F153" s="11">
        <v>42095</v>
      </c>
      <c r="G153" s="11">
        <v>43800</v>
      </c>
      <c r="H153" s="12" t="s">
        <v>949</v>
      </c>
      <c r="I153" s="13">
        <v>800000</v>
      </c>
      <c r="J153" s="12" t="s">
        <v>950</v>
      </c>
      <c r="K153" s="14"/>
      <c r="L153" s="14"/>
      <c r="M153" s="14"/>
      <c r="N153" s="32"/>
      <c r="O153" s="413"/>
      <c r="P153" s="414" t="s">
        <v>60</v>
      </c>
      <c r="Q153" s="414"/>
      <c r="R153" s="414"/>
      <c r="S153" s="27"/>
      <c r="T153" s="18" t="s">
        <v>951</v>
      </c>
      <c r="U153" s="18"/>
      <c r="V153" s="18"/>
      <c r="W153" s="18"/>
      <c r="X153" s="18"/>
      <c r="Y153" s="19"/>
      <c r="Z153" s="19"/>
      <c r="AA153" s="19"/>
      <c r="AB153" s="19"/>
      <c r="AC153" s="19"/>
      <c r="AD153" s="19"/>
      <c r="AE153" s="19"/>
      <c r="AF153" s="19" t="s">
        <v>939</v>
      </c>
      <c r="AG153" s="21"/>
      <c r="AH153" s="21"/>
      <c r="AI153" s="21"/>
      <c r="AJ153" s="401"/>
      <c r="AK153" s="1"/>
      <c r="AL153" s="1"/>
      <c r="AM153" s="1"/>
      <c r="AN153" s="1"/>
    </row>
    <row r="154" spans="1:40" ht="75">
      <c r="A154" s="591"/>
      <c r="B154" s="415" t="s">
        <v>952</v>
      </c>
      <c r="C154" s="9" t="s">
        <v>953</v>
      </c>
      <c r="D154" s="9" t="s">
        <v>954</v>
      </c>
      <c r="E154" s="10"/>
      <c r="F154" s="11">
        <v>42005</v>
      </c>
      <c r="G154" s="11">
        <v>43800</v>
      </c>
      <c r="H154" s="12" t="s">
        <v>955</v>
      </c>
      <c r="I154" s="13">
        <v>300000</v>
      </c>
      <c r="J154" s="12" t="s">
        <v>956</v>
      </c>
      <c r="K154" s="14"/>
      <c r="L154" s="14"/>
      <c r="M154" s="14"/>
      <c r="N154" s="32"/>
      <c r="O154" s="413"/>
      <c r="P154" s="414"/>
      <c r="Q154" s="414"/>
      <c r="R154" s="414"/>
      <c r="S154" s="27"/>
      <c r="T154" s="18"/>
      <c r="U154" s="18"/>
      <c r="V154" s="18"/>
      <c r="W154" s="18"/>
      <c r="X154" s="18"/>
      <c r="Y154" s="19"/>
      <c r="Z154" s="19"/>
      <c r="AA154" s="19"/>
      <c r="AB154" s="19"/>
      <c r="AC154" s="19"/>
      <c r="AD154" s="19"/>
      <c r="AE154" s="19"/>
      <c r="AF154" s="19" t="s">
        <v>939</v>
      </c>
      <c r="AG154" s="21"/>
      <c r="AH154" s="21"/>
      <c r="AI154" s="21"/>
      <c r="AJ154" s="401"/>
      <c r="AK154" s="1"/>
      <c r="AL154" s="1"/>
      <c r="AM154" s="1"/>
      <c r="AN154" s="1"/>
    </row>
    <row r="155" spans="1:40" ht="75">
      <c r="A155" s="591"/>
      <c r="B155" s="415" t="s">
        <v>957</v>
      </c>
      <c r="C155" s="9" t="s">
        <v>958</v>
      </c>
      <c r="D155" s="9" t="s">
        <v>959</v>
      </c>
      <c r="E155" s="10"/>
      <c r="F155" s="11">
        <v>42064</v>
      </c>
      <c r="G155" s="11">
        <v>43678</v>
      </c>
      <c r="H155" s="12" t="s">
        <v>960</v>
      </c>
      <c r="I155" s="13">
        <v>1450000</v>
      </c>
      <c r="J155" s="12" t="s">
        <v>961</v>
      </c>
      <c r="K155" s="14"/>
      <c r="L155" s="14"/>
      <c r="M155" s="14"/>
      <c r="N155" s="32"/>
      <c r="O155" s="413"/>
      <c r="P155" s="414" t="s">
        <v>60</v>
      </c>
      <c r="Q155" s="414"/>
      <c r="R155" s="414"/>
      <c r="S155" s="27"/>
      <c r="T155" s="18" t="s">
        <v>962</v>
      </c>
      <c r="U155" s="18"/>
      <c r="V155" s="18"/>
      <c r="W155" s="18"/>
      <c r="X155" s="18"/>
      <c r="Y155" s="19"/>
      <c r="Z155" s="19"/>
      <c r="AA155" s="19"/>
      <c r="AB155" s="19"/>
      <c r="AC155" s="19"/>
      <c r="AD155" s="19"/>
      <c r="AE155" s="19"/>
      <c r="AF155" s="19" t="s">
        <v>939</v>
      </c>
      <c r="AG155" s="21"/>
      <c r="AH155" s="21"/>
      <c r="AI155" s="21"/>
      <c r="AJ155" s="401"/>
      <c r="AK155" s="1"/>
      <c r="AL155" s="1"/>
      <c r="AM155" s="1"/>
      <c r="AN155" s="1"/>
    </row>
    <row r="156" spans="1:40" ht="75">
      <c r="A156" s="591"/>
      <c r="B156" s="415" t="s">
        <v>963</v>
      </c>
      <c r="C156" s="9" t="s">
        <v>964</v>
      </c>
      <c r="D156" s="9" t="s">
        <v>965</v>
      </c>
      <c r="E156" s="10"/>
      <c r="F156" s="11">
        <v>42370</v>
      </c>
      <c r="G156" s="11">
        <v>42705</v>
      </c>
      <c r="H156" s="12" t="s">
        <v>966</v>
      </c>
      <c r="I156" s="13"/>
      <c r="J156" s="12" t="s">
        <v>967</v>
      </c>
      <c r="K156" s="14"/>
      <c r="L156" s="14"/>
      <c r="M156" s="14"/>
      <c r="N156" s="32"/>
      <c r="O156" s="413"/>
      <c r="P156" s="414"/>
      <c r="Q156" s="414"/>
      <c r="R156" s="414"/>
      <c r="S156" s="27"/>
      <c r="T156" s="18"/>
      <c r="U156" s="18"/>
      <c r="V156" s="18"/>
      <c r="W156" s="18"/>
      <c r="X156" s="18"/>
      <c r="Y156" s="19"/>
      <c r="Z156" s="19"/>
      <c r="AA156" s="19"/>
      <c r="AB156" s="19"/>
      <c r="AC156" s="19"/>
      <c r="AD156" s="19"/>
      <c r="AE156" s="19"/>
      <c r="AF156" s="19" t="s">
        <v>939</v>
      </c>
      <c r="AG156" s="21"/>
      <c r="AH156" s="21"/>
      <c r="AI156" s="21"/>
      <c r="AJ156" s="401"/>
      <c r="AK156" s="1"/>
      <c r="AL156" s="1"/>
      <c r="AM156" s="1"/>
      <c r="AN156" s="1"/>
    </row>
    <row r="157" spans="1:40" ht="75">
      <c r="A157" s="591"/>
      <c r="B157" s="415" t="s">
        <v>968</v>
      </c>
      <c r="C157" s="9" t="s">
        <v>969</v>
      </c>
      <c r="D157" s="9" t="s">
        <v>970</v>
      </c>
      <c r="E157" s="10"/>
      <c r="F157" s="11">
        <v>42005</v>
      </c>
      <c r="G157" s="11">
        <v>42644</v>
      </c>
      <c r="H157" s="12" t="s">
        <v>971</v>
      </c>
      <c r="I157" s="13">
        <v>100000</v>
      </c>
      <c r="J157" s="12" t="s">
        <v>972</v>
      </c>
      <c r="K157" s="14"/>
      <c r="L157" s="14"/>
      <c r="M157" s="14"/>
      <c r="N157" s="32"/>
      <c r="O157" s="413"/>
      <c r="P157" s="414"/>
      <c r="Q157" s="414"/>
      <c r="R157" s="414"/>
      <c r="S157" s="27"/>
      <c r="T157" s="18"/>
      <c r="U157" s="18"/>
      <c r="V157" s="18"/>
      <c r="W157" s="18"/>
      <c r="X157" s="18"/>
      <c r="Y157" s="19"/>
      <c r="Z157" s="19"/>
      <c r="AA157" s="19"/>
      <c r="AB157" s="19"/>
      <c r="AC157" s="19"/>
      <c r="AD157" s="19"/>
      <c r="AE157" s="19"/>
      <c r="AF157" s="19" t="s">
        <v>939</v>
      </c>
      <c r="AG157" s="21"/>
      <c r="AH157" s="21"/>
      <c r="AI157" s="21"/>
      <c r="AJ157" s="401"/>
      <c r="AK157" s="1"/>
      <c r="AL157" s="1"/>
      <c r="AM157" s="1"/>
      <c r="AN157" s="1"/>
    </row>
    <row r="158" spans="1:40" ht="75">
      <c r="A158" s="591"/>
      <c r="B158" s="415" t="s">
        <v>973</v>
      </c>
      <c r="C158" s="9" t="s">
        <v>974</v>
      </c>
      <c r="D158" s="9" t="s">
        <v>975</v>
      </c>
      <c r="E158" s="10"/>
      <c r="F158" s="11">
        <v>42095</v>
      </c>
      <c r="G158" s="11">
        <v>43800</v>
      </c>
      <c r="H158" s="12" t="s">
        <v>976</v>
      </c>
      <c r="I158" s="13">
        <v>1200000</v>
      </c>
      <c r="J158" s="12" t="s">
        <v>977</v>
      </c>
      <c r="K158" s="14"/>
      <c r="L158" s="14"/>
      <c r="M158" s="14"/>
      <c r="N158" s="32"/>
      <c r="O158" s="413"/>
      <c r="P158" s="414"/>
      <c r="Q158" s="414"/>
      <c r="R158" s="414"/>
      <c r="S158" s="27"/>
      <c r="T158" s="18"/>
      <c r="U158" s="18"/>
      <c r="V158" s="18"/>
      <c r="W158" s="18"/>
      <c r="X158" s="18"/>
      <c r="Y158" s="19"/>
      <c r="Z158" s="19"/>
      <c r="AA158" s="19"/>
      <c r="AB158" s="19"/>
      <c r="AC158" s="19"/>
      <c r="AD158" s="19"/>
      <c r="AE158" s="19"/>
      <c r="AF158" s="19" t="s">
        <v>939</v>
      </c>
      <c r="AG158" s="21"/>
      <c r="AH158" s="21"/>
      <c r="AI158" s="21"/>
      <c r="AJ158" s="401"/>
      <c r="AK158" s="1"/>
      <c r="AL158" s="1"/>
      <c r="AM158" s="1"/>
      <c r="AN158" s="1"/>
    </row>
    <row r="159" spans="1:40" ht="75">
      <c r="A159" s="591"/>
      <c r="B159" s="415" t="s">
        <v>978</v>
      </c>
      <c r="C159" s="9" t="s">
        <v>979</v>
      </c>
      <c r="D159" s="9" t="s">
        <v>980</v>
      </c>
      <c r="E159" s="10"/>
      <c r="F159" s="11">
        <v>42095</v>
      </c>
      <c r="G159" s="11">
        <v>43800</v>
      </c>
      <c r="H159" s="12" t="s">
        <v>981</v>
      </c>
      <c r="I159" s="13">
        <v>800000</v>
      </c>
      <c r="J159" s="12" t="s">
        <v>982</v>
      </c>
      <c r="K159" s="14"/>
      <c r="L159" s="14"/>
      <c r="M159" s="14"/>
      <c r="N159" s="32"/>
      <c r="O159" s="413"/>
      <c r="P159" s="414"/>
      <c r="Q159" s="414"/>
      <c r="R159" s="414"/>
      <c r="S159" s="27"/>
      <c r="T159" s="18"/>
      <c r="U159" s="18"/>
      <c r="V159" s="18"/>
      <c r="W159" s="18"/>
      <c r="X159" s="18"/>
      <c r="Y159" s="19"/>
      <c r="Z159" s="19"/>
      <c r="AA159" s="19"/>
      <c r="AB159" s="19"/>
      <c r="AC159" s="19"/>
      <c r="AD159" s="19"/>
      <c r="AE159" s="19"/>
      <c r="AF159" s="19" t="s">
        <v>939</v>
      </c>
      <c r="AG159" s="21"/>
      <c r="AH159" s="21"/>
      <c r="AI159" s="21"/>
      <c r="AJ159" s="401"/>
      <c r="AK159" s="1"/>
      <c r="AL159" s="1"/>
      <c r="AM159" s="1"/>
      <c r="AN159" s="1"/>
    </row>
    <row r="160" spans="1:40" ht="75">
      <c r="A160" s="591"/>
      <c r="B160" s="415" t="s">
        <v>983</v>
      </c>
      <c r="C160" s="9" t="s">
        <v>984</v>
      </c>
      <c r="D160" s="9" t="s">
        <v>985</v>
      </c>
      <c r="E160" s="10"/>
      <c r="F160" s="11">
        <v>42005</v>
      </c>
      <c r="G160" s="11">
        <v>43678</v>
      </c>
      <c r="H160" s="12" t="s">
        <v>986</v>
      </c>
      <c r="I160" s="13">
        <v>200000</v>
      </c>
      <c r="J160" s="12" t="s">
        <v>987</v>
      </c>
      <c r="K160" s="14"/>
      <c r="L160" s="14"/>
      <c r="M160" s="14"/>
      <c r="N160" s="32"/>
      <c r="O160" s="413"/>
      <c r="P160" s="414"/>
      <c r="Q160" s="414"/>
      <c r="R160" s="414"/>
      <c r="S160" s="27"/>
      <c r="T160" s="18"/>
      <c r="U160" s="18"/>
      <c r="V160" s="18"/>
      <c r="W160" s="18"/>
      <c r="X160" s="18"/>
      <c r="Y160" s="19"/>
      <c r="Z160" s="19"/>
      <c r="AA160" s="19"/>
      <c r="AB160" s="19"/>
      <c r="AC160" s="19"/>
      <c r="AD160" s="19"/>
      <c r="AE160" s="19"/>
      <c r="AF160" s="19" t="s">
        <v>939</v>
      </c>
      <c r="AG160" s="21"/>
      <c r="AH160" s="21"/>
      <c r="AI160" s="21"/>
      <c r="AJ160" s="401"/>
      <c r="AK160" s="1"/>
      <c r="AL160" s="1"/>
      <c r="AM160" s="1"/>
      <c r="AN160" s="1"/>
    </row>
    <row r="161" spans="1:40" ht="75">
      <c r="A161" s="591"/>
      <c r="B161" s="415" t="s">
        <v>988</v>
      </c>
      <c r="C161" s="9" t="s">
        <v>989</v>
      </c>
      <c r="D161" s="9" t="s">
        <v>990</v>
      </c>
      <c r="E161" s="10"/>
      <c r="F161" s="11">
        <v>42005</v>
      </c>
      <c r="G161" s="11">
        <v>42370</v>
      </c>
      <c r="H161" s="12" t="s">
        <v>330</v>
      </c>
      <c r="I161" s="13">
        <v>200000</v>
      </c>
      <c r="J161" s="12" t="s">
        <v>991</v>
      </c>
      <c r="K161" s="14"/>
      <c r="L161" s="14"/>
      <c r="M161" s="14"/>
      <c r="N161" s="32"/>
      <c r="O161" s="413"/>
      <c r="P161" s="414"/>
      <c r="Q161" s="414"/>
      <c r="R161" s="414"/>
      <c r="S161" s="27"/>
      <c r="T161" s="18"/>
      <c r="U161" s="18"/>
      <c r="V161" s="18"/>
      <c r="W161" s="18"/>
      <c r="X161" s="18"/>
      <c r="Y161" s="19"/>
      <c r="Z161" s="19"/>
      <c r="AA161" s="19"/>
      <c r="AB161" s="19"/>
      <c r="AC161" s="19"/>
      <c r="AD161" s="19"/>
      <c r="AE161" s="19"/>
      <c r="AF161" s="19" t="s">
        <v>939</v>
      </c>
      <c r="AG161" s="21"/>
      <c r="AH161" s="21"/>
      <c r="AI161" s="21"/>
      <c r="AJ161" s="401"/>
      <c r="AK161" s="1"/>
      <c r="AL161" s="1"/>
      <c r="AM161" s="1"/>
      <c r="AN161" s="1"/>
    </row>
    <row r="162" spans="1:40" ht="75">
      <c r="A162" s="591"/>
      <c r="B162" s="415" t="s">
        <v>992</v>
      </c>
      <c r="C162" s="9" t="s">
        <v>993</v>
      </c>
      <c r="D162" s="9" t="s">
        <v>994</v>
      </c>
      <c r="E162" s="10"/>
      <c r="F162" s="11">
        <v>42064</v>
      </c>
      <c r="G162" s="11">
        <v>43800</v>
      </c>
      <c r="H162" s="12" t="s">
        <v>995</v>
      </c>
      <c r="I162" s="13">
        <v>1500000</v>
      </c>
      <c r="J162" s="12" t="s">
        <v>996</v>
      </c>
      <c r="K162" s="14"/>
      <c r="L162" s="14"/>
      <c r="M162" s="14"/>
      <c r="N162" s="32"/>
      <c r="O162" s="413"/>
      <c r="P162" s="414"/>
      <c r="Q162" s="414"/>
      <c r="R162" s="414"/>
      <c r="S162" s="27"/>
      <c r="T162" s="18"/>
      <c r="U162" s="18"/>
      <c r="V162" s="18"/>
      <c r="W162" s="18"/>
      <c r="X162" s="18"/>
      <c r="Y162" s="19"/>
      <c r="Z162" s="19"/>
      <c r="AA162" s="19"/>
      <c r="AB162" s="19"/>
      <c r="AC162" s="19"/>
      <c r="AD162" s="19"/>
      <c r="AE162" s="19"/>
      <c r="AF162" s="19" t="s">
        <v>939</v>
      </c>
      <c r="AG162" s="21"/>
      <c r="AH162" s="21"/>
      <c r="AI162" s="21"/>
      <c r="AJ162" s="401"/>
      <c r="AK162" s="1"/>
      <c r="AL162" s="1"/>
      <c r="AM162" s="1"/>
      <c r="AN162" s="1"/>
    </row>
    <row r="163" spans="1:40" ht="75">
      <c r="A163" s="591"/>
      <c r="B163" s="415" t="s">
        <v>997</v>
      </c>
      <c r="C163" s="9" t="s">
        <v>998</v>
      </c>
      <c r="D163" s="9" t="s">
        <v>999</v>
      </c>
      <c r="E163" s="10"/>
      <c r="F163" s="11">
        <v>42064</v>
      </c>
      <c r="G163" s="11">
        <v>43800</v>
      </c>
      <c r="H163" s="12" t="s">
        <v>1000</v>
      </c>
      <c r="I163" s="13">
        <v>200000</v>
      </c>
      <c r="J163" s="12" t="s">
        <v>1001</v>
      </c>
      <c r="K163" s="14"/>
      <c r="L163" s="14"/>
      <c r="M163" s="14"/>
      <c r="N163" s="32"/>
      <c r="O163" s="413"/>
      <c r="P163" s="414"/>
      <c r="Q163" s="414"/>
      <c r="R163" s="414"/>
      <c r="S163" s="27"/>
      <c r="T163" s="18"/>
      <c r="U163" s="18"/>
      <c r="V163" s="18"/>
      <c r="W163" s="18"/>
      <c r="X163" s="18"/>
      <c r="Y163" s="19"/>
      <c r="Z163" s="19"/>
      <c r="AA163" s="19"/>
      <c r="AB163" s="19"/>
      <c r="AC163" s="19"/>
      <c r="AD163" s="19"/>
      <c r="AE163" s="19"/>
      <c r="AF163" s="19" t="s">
        <v>939</v>
      </c>
      <c r="AG163" s="21"/>
      <c r="AH163" s="21"/>
      <c r="AI163" s="21"/>
      <c r="AJ163" s="401"/>
      <c r="AK163" s="1"/>
      <c r="AL163" s="1"/>
      <c r="AM163" s="1"/>
      <c r="AN163" s="1"/>
    </row>
    <row r="164" spans="1:40" ht="75">
      <c r="A164" s="587"/>
      <c r="B164" s="415" t="s">
        <v>997</v>
      </c>
      <c r="C164" s="9" t="s">
        <v>1002</v>
      </c>
      <c r="D164" s="9" t="s">
        <v>813</v>
      </c>
      <c r="E164" s="10"/>
      <c r="F164" s="11">
        <v>42005</v>
      </c>
      <c r="G164" s="11">
        <v>42370</v>
      </c>
      <c r="H164" s="12" t="s">
        <v>682</v>
      </c>
      <c r="I164" s="13">
        <v>100000</v>
      </c>
      <c r="J164" s="12" t="s">
        <v>218</v>
      </c>
      <c r="K164" s="14"/>
      <c r="L164" s="14"/>
      <c r="M164" s="14"/>
      <c r="N164" s="32"/>
      <c r="O164" s="33"/>
      <c r="P164" s="414"/>
      <c r="Q164" s="414"/>
      <c r="R164" s="414"/>
      <c r="S164" s="27"/>
      <c r="T164" s="18"/>
      <c r="U164" s="18"/>
      <c r="V164" s="18"/>
      <c r="W164" s="18"/>
      <c r="X164" s="18"/>
      <c r="Y164" s="19"/>
      <c r="Z164" s="19"/>
      <c r="AA164" s="19"/>
      <c r="AB164" s="19"/>
      <c r="AC164" s="19"/>
      <c r="AD164" s="19"/>
      <c r="AE164" s="19"/>
      <c r="AF164" s="19" t="s">
        <v>939</v>
      </c>
      <c r="AG164" s="21"/>
      <c r="AH164" s="21"/>
      <c r="AI164" s="21"/>
      <c r="AJ164" s="401"/>
      <c r="AK164" s="1"/>
      <c r="AL164" s="1"/>
      <c r="AM164" s="1"/>
      <c r="AN164" s="1"/>
    </row>
    <row r="165" spans="1:40" ht="60">
      <c r="A165" s="590" t="s">
        <v>1003</v>
      </c>
      <c r="B165" s="7" t="s">
        <v>1004</v>
      </c>
      <c r="C165" s="9" t="s">
        <v>1005</v>
      </c>
      <c r="D165" s="9" t="s">
        <v>1006</v>
      </c>
      <c r="E165" s="10"/>
      <c r="F165" s="11">
        <v>43466</v>
      </c>
      <c r="G165" s="11">
        <v>43678</v>
      </c>
      <c r="H165" s="12" t="s">
        <v>1007</v>
      </c>
      <c r="I165" s="13">
        <v>20000</v>
      </c>
      <c r="J165" s="12" t="s">
        <v>1008</v>
      </c>
      <c r="K165" s="14"/>
      <c r="L165" s="14"/>
      <c r="M165" s="14"/>
      <c r="N165" s="32" t="s">
        <v>60</v>
      </c>
      <c r="O165" s="34"/>
      <c r="P165" s="414"/>
      <c r="Q165" s="414"/>
      <c r="R165" s="414"/>
      <c r="S165" s="27"/>
      <c r="T165" s="18"/>
      <c r="U165" s="18"/>
      <c r="V165" s="18"/>
      <c r="W165" s="18"/>
      <c r="X165" s="18"/>
      <c r="Y165" s="19"/>
      <c r="Z165" s="19"/>
      <c r="AA165" s="19"/>
      <c r="AB165" s="19"/>
      <c r="AC165" s="19"/>
      <c r="AD165" s="19"/>
      <c r="AE165" s="19"/>
      <c r="AF165" s="19"/>
      <c r="AG165" s="21"/>
      <c r="AH165" s="21"/>
      <c r="AI165" s="21"/>
      <c r="AJ165" s="401"/>
      <c r="AK165" s="1"/>
      <c r="AL165" s="1"/>
      <c r="AM165" s="1"/>
      <c r="AN165" s="1"/>
    </row>
    <row r="166" spans="1:40" ht="30">
      <c r="A166" s="591"/>
      <c r="B166" s="7" t="s">
        <v>1009</v>
      </c>
      <c r="C166" s="9" t="s">
        <v>1010</v>
      </c>
      <c r="D166" s="9" t="s">
        <v>1011</v>
      </c>
      <c r="E166" s="10"/>
      <c r="F166" s="11">
        <v>42005</v>
      </c>
      <c r="G166" s="11">
        <v>42705</v>
      </c>
      <c r="H166" s="12" t="s">
        <v>1012</v>
      </c>
      <c r="I166" s="13">
        <v>150000</v>
      </c>
      <c r="J166" s="12" t="s">
        <v>1013</v>
      </c>
      <c r="K166" s="14"/>
      <c r="L166" s="14"/>
      <c r="M166" s="14"/>
      <c r="N166" s="32"/>
      <c r="O166" s="34"/>
      <c r="P166" s="414"/>
      <c r="Q166" s="414"/>
      <c r="R166" s="414"/>
      <c r="S166" s="27"/>
      <c r="T166" s="18"/>
      <c r="U166" s="18"/>
      <c r="V166" s="18"/>
      <c r="W166" s="18"/>
      <c r="X166" s="18"/>
      <c r="Y166" s="19"/>
      <c r="Z166" s="19"/>
      <c r="AA166" s="19"/>
      <c r="AB166" s="19"/>
      <c r="AC166" s="19"/>
      <c r="AD166" s="19"/>
      <c r="AE166" s="19"/>
      <c r="AF166" s="19"/>
      <c r="AG166" s="21"/>
      <c r="AH166" s="21"/>
      <c r="AI166" s="21"/>
      <c r="AJ166" s="401"/>
      <c r="AK166" s="1"/>
      <c r="AL166" s="1"/>
      <c r="AM166" s="1"/>
      <c r="AN166" s="1"/>
    </row>
    <row r="167" spans="1:40" ht="30">
      <c r="A167" s="591"/>
      <c r="B167" s="7" t="s">
        <v>1009</v>
      </c>
      <c r="C167" s="9" t="s">
        <v>1014</v>
      </c>
      <c r="D167" s="9" t="s">
        <v>1015</v>
      </c>
      <c r="E167" s="10"/>
      <c r="F167" s="11">
        <v>42005</v>
      </c>
      <c r="G167" s="11">
        <v>43678</v>
      </c>
      <c r="H167" s="12" t="s">
        <v>1016</v>
      </c>
      <c r="I167" s="13">
        <v>100000</v>
      </c>
      <c r="J167" s="12" t="s">
        <v>1017</v>
      </c>
      <c r="K167" s="14"/>
      <c r="L167" s="14"/>
      <c r="M167" s="14"/>
      <c r="N167" s="17"/>
      <c r="O167" s="34"/>
      <c r="P167" s="414"/>
      <c r="Q167" s="414"/>
      <c r="R167" s="414"/>
      <c r="S167" s="27"/>
      <c r="T167" s="18"/>
      <c r="U167" s="18"/>
      <c r="V167" s="18"/>
      <c r="W167" s="18"/>
      <c r="X167" s="18"/>
      <c r="Y167" s="19"/>
      <c r="Z167" s="19"/>
      <c r="AA167" s="19"/>
      <c r="AB167" s="19"/>
      <c r="AC167" s="19"/>
      <c r="AD167" s="19"/>
      <c r="AE167" s="19"/>
      <c r="AF167" s="19"/>
      <c r="AG167" s="21"/>
      <c r="AH167" s="21"/>
      <c r="AI167" s="21"/>
      <c r="AJ167" s="401"/>
      <c r="AK167" s="1"/>
      <c r="AL167" s="1"/>
      <c r="AM167" s="1"/>
      <c r="AN167" s="1"/>
    </row>
    <row r="168" spans="1:40" ht="75">
      <c r="A168" s="591"/>
      <c r="B168" s="7" t="s">
        <v>1018</v>
      </c>
      <c r="C168" s="9" t="s">
        <v>1019</v>
      </c>
      <c r="D168" s="9" t="s">
        <v>1020</v>
      </c>
      <c r="E168" s="10"/>
      <c r="F168" s="11">
        <v>42095</v>
      </c>
      <c r="G168" s="11">
        <v>43800</v>
      </c>
      <c r="H168" s="12" t="s">
        <v>1021</v>
      </c>
      <c r="I168" s="13">
        <v>750000</v>
      </c>
      <c r="J168" s="12" t="s">
        <v>1022</v>
      </c>
      <c r="K168" s="14"/>
      <c r="L168" s="14"/>
      <c r="M168" s="14"/>
      <c r="N168" s="32"/>
      <c r="O168" s="35"/>
      <c r="P168" s="407" t="s">
        <v>60</v>
      </c>
      <c r="Q168" s="407"/>
      <c r="R168" s="407"/>
      <c r="S168" s="16"/>
      <c r="T168" s="18" t="s">
        <v>1023</v>
      </c>
      <c r="U168" s="18"/>
      <c r="V168" s="18" t="s">
        <v>1024</v>
      </c>
      <c r="W168" s="18" t="s">
        <v>1025</v>
      </c>
      <c r="X168" s="18"/>
      <c r="Y168" s="19"/>
      <c r="Z168" s="19"/>
      <c r="AA168" s="19"/>
      <c r="AB168" s="19"/>
      <c r="AC168" s="19"/>
      <c r="AD168" s="19"/>
      <c r="AE168" s="19" t="s">
        <v>1026</v>
      </c>
      <c r="AF168" s="19"/>
      <c r="AG168" s="21"/>
      <c r="AH168" s="21"/>
      <c r="AI168" s="21"/>
      <c r="AJ168" s="401"/>
      <c r="AK168" s="1"/>
      <c r="AL168" s="1"/>
      <c r="AM168" s="1"/>
      <c r="AN168" s="1"/>
    </row>
    <row r="169" spans="1:40" ht="45">
      <c r="A169" s="591"/>
      <c r="B169" s="7" t="s">
        <v>1027</v>
      </c>
      <c r="C169" s="9" t="s">
        <v>1028</v>
      </c>
      <c r="D169" s="9" t="s">
        <v>1029</v>
      </c>
      <c r="E169" s="10"/>
      <c r="F169" s="11">
        <v>42217</v>
      </c>
      <c r="G169" s="11">
        <v>43800</v>
      </c>
      <c r="H169" s="12" t="s">
        <v>1030</v>
      </c>
      <c r="I169" s="13">
        <v>150000</v>
      </c>
      <c r="J169" s="12"/>
      <c r="K169" s="14"/>
      <c r="L169" s="14"/>
      <c r="M169" s="14"/>
      <c r="N169" s="17"/>
      <c r="O169" s="34"/>
      <c r="P169" s="414"/>
      <c r="Q169" s="414"/>
      <c r="R169" s="414"/>
      <c r="S169" s="27"/>
      <c r="T169" s="18"/>
      <c r="U169" s="18"/>
      <c r="V169" s="18"/>
      <c r="W169" s="18"/>
      <c r="X169" s="18"/>
      <c r="Y169" s="19"/>
      <c r="Z169" s="19"/>
      <c r="AA169" s="19"/>
      <c r="AB169" s="19"/>
      <c r="AC169" s="19"/>
      <c r="AD169" s="19"/>
      <c r="AE169" s="19"/>
      <c r="AF169" s="19"/>
      <c r="AG169" s="21"/>
      <c r="AH169" s="21"/>
      <c r="AI169" s="21"/>
      <c r="AJ169" s="401"/>
      <c r="AK169" s="1"/>
      <c r="AL169" s="1"/>
      <c r="AM169" s="1"/>
      <c r="AN169" s="1"/>
    </row>
    <row r="170" spans="1:40" ht="45">
      <c r="A170" s="591"/>
      <c r="B170" s="7" t="s">
        <v>1027</v>
      </c>
      <c r="C170" s="9" t="s">
        <v>1031</v>
      </c>
      <c r="D170" s="9" t="s">
        <v>1032</v>
      </c>
      <c r="E170" s="10"/>
      <c r="F170" s="11">
        <v>42095</v>
      </c>
      <c r="G170" s="11">
        <v>43800</v>
      </c>
      <c r="H170" s="12" t="s">
        <v>1033</v>
      </c>
      <c r="I170" s="25"/>
      <c r="J170" s="12" t="s">
        <v>1034</v>
      </c>
      <c r="K170" s="14"/>
      <c r="L170" s="14"/>
      <c r="M170" s="14"/>
      <c r="N170" s="32"/>
      <c r="O170" s="34"/>
      <c r="P170" s="414"/>
      <c r="Q170" s="414"/>
      <c r="R170" s="414"/>
      <c r="S170" s="27"/>
      <c r="T170" s="18"/>
      <c r="U170" s="18"/>
      <c r="V170" s="18"/>
      <c r="W170" s="18"/>
      <c r="X170" s="18"/>
      <c r="Y170" s="19"/>
      <c r="Z170" s="19"/>
      <c r="AA170" s="19"/>
      <c r="AB170" s="19"/>
      <c r="AC170" s="19"/>
      <c r="AD170" s="19"/>
      <c r="AE170" s="19"/>
      <c r="AF170" s="19"/>
      <c r="AG170" s="21"/>
      <c r="AH170" s="21"/>
      <c r="AI170" s="21"/>
      <c r="AJ170" s="401"/>
      <c r="AK170" s="1"/>
      <c r="AL170" s="1"/>
      <c r="AM170" s="1"/>
      <c r="AN170" s="1"/>
    </row>
    <row r="171" spans="1:40" ht="30">
      <c r="A171" s="591"/>
      <c r="B171" s="7" t="s">
        <v>1027</v>
      </c>
      <c r="C171" s="9" t="s">
        <v>1035</v>
      </c>
      <c r="D171" s="9" t="s">
        <v>1036</v>
      </c>
      <c r="E171" s="10"/>
      <c r="F171" s="11">
        <v>42095</v>
      </c>
      <c r="G171" s="11">
        <v>43800</v>
      </c>
      <c r="H171" s="12" t="s">
        <v>1037</v>
      </c>
      <c r="I171" s="25"/>
      <c r="J171" s="12" t="s">
        <v>1038</v>
      </c>
      <c r="K171" s="14"/>
      <c r="L171" s="14"/>
      <c r="M171" s="14"/>
      <c r="N171" s="17"/>
      <c r="O171" s="34"/>
      <c r="P171" s="414"/>
      <c r="Q171" s="414"/>
      <c r="R171" s="414"/>
      <c r="S171" s="27"/>
      <c r="T171" s="18" t="s">
        <v>1039</v>
      </c>
      <c r="U171" s="18"/>
      <c r="V171" s="18"/>
      <c r="W171" s="18"/>
      <c r="X171" s="18"/>
      <c r="Y171" s="19"/>
      <c r="Z171" s="19"/>
      <c r="AA171" s="19"/>
      <c r="AB171" s="19"/>
      <c r="AC171" s="19"/>
      <c r="AD171" s="19"/>
      <c r="AE171" s="19"/>
      <c r="AF171" s="19"/>
      <c r="AG171" s="21"/>
      <c r="AH171" s="21"/>
      <c r="AI171" s="21"/>
      <c r="AJ171" s="401"/>
      <c r="AK171" s="1"/>
      <c r="AL171" s="1"/>
      <c r="AM171" s="1"/>
      <c r="AN171" s="1"/>
    </row>
    <row r="172" spans="1:40" ht="45">
      <c r="A172" s="591"/>
      <c r="B172" s="7" t="s">
        <v>1027</v>
      </c>
      <c r="C172" s="9" t="s">
        <v>1040</v>
      </c>
      <c r="D172" s="9" t="s">
        <v>1041</v>
      </c>
      <c r="E172" s="10"/>
      <c r="F172" s="11">
        <v>42005</v>
      </c>
      <c r="G172" s="11">
        <v>42339</v>
      </c>
      <c r="H172" s="12" t="s">
        <v>1042</v>
      </c>
      <c r="I172" s="13">
        <v>100000</v>
      </c>
      <c r="J172" s="12" t="s">
        <v>1043</v>
      </c>
      <c r="K172" s="14"/>
      <c r="L172" s="14"/>
      <c r="M172" s="14"/>
      <c r="N172" s="32"/>
      <c r="O172" s="34"/>
      <c r="P172" s="414"/>
      <c r="Q172" s="414"/>
      <c r="R172" s="414"/>
      <c r="S172" s="27"/>
      <c r="T172" s="18"/>
      <c r="U172" s="18"/>
      <c r="V172" s="18"/>
      <c r="W172" s="18"/>
      <c r="X172" s="18"/>
      <c r="Y172" s="19"/>
      <c r="Z172" s="19"/>
      <c r="AA172" s="19"/>
      <c r="AB172" s="19"/>
      <c r="AC172" s="19"/>
      <c r="AD172" s="19"/>
      <c r="AE172" s="19"/>
      <c r="AF172" s="19"/>
      <c r="AG172" s="21"/>
      <c r="AH172" s="21"/>
      <c r="AI172" s="21"/>
      <c r="AJ172" s="401"/>
      <c r="AK172" s="1"/>
      <c r="AL172" s="1"/>
      <c r="AM172" s="1"/>
      <c r="AN172" s="1"/>
    </row>
    <row r="173" spans="1:40" ht="30">
      <c r="A173" s="591"/>
      <c r="B173" s="7" t="s">
        <v>1044</v>
      </c>
      <c r="C173" s="9" t="s">
        <v>1045</v>
      </c>
      <c r="D173" s="9" t="s">
        <v>1046</v>
      </c>
      <c r="E173" s="10"/>
      <c r="F173" s="11">
        <v>42370</v>
      </c>
      <c r="G173" s="11">
        <v>43678</v>
      </c>
      <c r="H173" s="12" t="s">
        <v>578</v>
      </c>
      <c r="I173" s="13">
        <v>150000</v>
      </c>
      <c r="J173" s="12" t="s">
        <v>1047</v>
      </c>
      <c r="K173" s="14"/>
      <c r="L173" s="14"/>
      <c r="M173" s="14"/>
      <c r="N173" s="17"/>
      <c r="O173" s="34"/>
      <c r="P173" s="414" t="s">
        <v>60</v>
      </c>
      <c r="Q173" s="414"/>
      <c r="R173" s="414"/>
      <c r="S173" s="27"/>
      <c r="T173" s="18" t="s">
        <v>1048</v>
      </c>
      <c r="U173" s="18"/>
      <c r="V173" s="18"/>
      <c r="W173" s="18"/>
      <c r="X173" s="18"/>
      <c r="Y173" s="19"/>
      <c r="Z173" s="19"/>
      <c r="AA173" s="19"/>
      <c r="AB173" s="19"/>
      <c r="AC173" s="19"/>
      <c r="AD173" s="19"/>
      <c r="AE173" s="19"/>
      <c r="AF173" s="19"/>
      <c r="AG173" s="21"/>
      <c r="AH173" s="21"/>
      <c r="AI173" s="21"/>
      <c r="AJ173" s="401"/>
      <c r="AK173" s="1"/>
      <c r="AL173" s="1"/>
      <c r="AM173" s="1"/>
      <c r="AN173" s="1"/>
    </row>
    <row r="174" spans="1:40" ht="45">
      <c r="A174" s="591"/>
      <c r="B174" s="7" t="s">
        <v>1049</v>
      </c>
      <c r="C174" s="9" t="s">
        <v>1050</v>
      </c>
      <c r="D174" s="9" t="s">
        <v>1051</v>
      </c>
      <c r="E174" s="10"/>
      <c r="F174" s="11">
        <v>42005</v>
      </c>
      <c r="G174" s="11">
        <v>42339</v>
      </c>
      <c r="H174" s="12" t="s">
        <v>330</v>
      </c>
      <c r="I174" s="13">
        <v>400000</v>
      </c>
      <c r="J174" s="12" t="s">
        <v>1052</v>
      </c>
      <c r="K174" s="14"/>
      <c r="L174" s="14"/>
      <c r="M174" s="14"/>
      <c r="N174" s="32"/>
      <c r="O174" s="34"/>
      <c r="P174" s="414"/>
      <c r="Q174" s="414"/>
      <c r="R174" s="414"/>
      <c r="S174" s="27"/>
      <c r="T174" s="18"/>
      <c r="U174" s="18"/>
      <c r="V174" s="18"/>
      <c r="W174" s="18"/>
      <c r="X174" s="18"/>
      <c r="Y174" s="19"/>
      <c r="Z174" s="19"/>
      <c r="AA174" s="19"/>
      <c r="AB174" s="19"/>
      <c r="AC174" s="19"/>
      <c r="AD174" s="19"/>
      <c r="AE174" s="19"/>
      <c r="AF174" s="19"/>
      <c r="AG174" s="21"/>
      <c r="AH174" s="21"/>
      <c r="AI174" s="21"/>
      <c r="AJ174" s="401"/>
      <c r="AK174" s="1"/>
      <c r="AL174" s="1"/>
      <c r="AM174" s="1"/>
      <c r="AN174" s="1"/>
    </row>
    <row r="175" spans="1:40" ht="30">
      <c r="A175" s="591"/>
      <c r="B175" s="7" t="s">
        <v>1053</v>
      </c>
      <c r="C175" s="9" t="s">
        <v>1054</v>
      </c>
      <c r="D175" s="9" t="s">
        <v>1055</v>
      </c>
      <c r="E175" s="10"/>
      <c r="F175" s="36"/>
      <c r="G175" s="36"/>
      <c r="H175" s="12" t="s">
        <v>1056</v>
      </c>
      <c r="I175" s="13">
        <v>1000</v>
      </c>
      <c r="J175" s="22"/>
      <c r="K175" s="14"/>
      <c r="L175" s="14"/>
      <c r="M175" s="14"/>
      <c r="N175" s="17"/>
      <c r="O175" s="34"/>
      <c r="P175" s="414"/>
      <c r="Q175" s="414"/>
      <c r="R175" s="414"/>
      <c r="S175" s="27"/>
      <c r="T175" s="18"/>
      <c r="U175" s="18"/>
      <c r="V175" s="18"/>
      <c r="W175" s="18"/>
      <c r="X175" s="18"/>
      <c r="Y175" s="19"/>
      <c r="Z175" s="19"/>
      <c r="AA175" s="19"/>
      <c r="AB175" s="19"/>
      <c r="AC175" s="19"/>
      <c r="AD175" s="19"/>
      <c r="AE175" s="19"/>
      <c r="AF175" s="19"/>
      <c r="AG175" s="21"/>
      <c r="AH175" s="21"/>
      <c r="AI175" s="21"/>
      <c r="AJ175" s="401"/>
      <c r="AK175" s="1"/>
      <c r="AL175" s="1"/>
      <c r="AM175" s="1"/>
      <c r="AN175" s="1"/>
    </row>
    <row r="176" spans="1:40" ht="30">
      <c r="A176" s="591"/>
      <c r="B176" s="7" t="s">
        <v>1057</v>
      </c>
      <c r="C176" s="9" t="s">
        <v>1058</v>
      </c>
      <c r="D176" s="9" t="s">
        <v>1059</v>
      </c>
      <c r="E176" s="10"/>
      <c r="F176" s="11">
        <v>42064</v>
      </c>
      <c r="G176" s="11">
        <v>43800</v>
      </c>
      <c r="H176" s="12" t="s">
        <v>83</v>
      </c>
      <c r="I176" s="13">
        <v>50000</v>
      </c>
      <c r="J176" s="12"/>
      <c r="K176" s="14"/>
      <c r="L176" s="14"/>
      <c r="M176" s="14"/>
      <c r="N176" s="32"/>
      <c r="O176" s="34"/>
      <c r="P176" s="414"/>
      <c r="Q176" s="414"/>
      <c r="R176" s="414"/>
      <c r="S176" s="27"/>
      <c r="T176" s="18"/>
      <c r="U176" s="18"/>
      <c r="V176" s="18"/>
      <c r="W176" s="18"/>
      <c r="X176" s="18"/>
      <c r="Y176" s="19"/>
      <c r="Z176" s="19"/>
      <c r="AA176" s="19"/>
      <c r="AB176" s="19"/>
      <c r="AC176" s="19"/>
      <c r="AD176" s="19"/>
      <c r="AE176" s="19"/>
      <c r="AF176" s="19"/>
      <c r="AG176" s="21"/>
      <c r="AH176" s="21"/>
      <c r="AI176" s="21"/>
      <c r="AJ176" s="401"/>
      <c r="AK176" s="1"/>
      <c r="AL176" s="1"/>
      <c r="AM176" s="1"/>
      <c r="AN176" s="1"/>
    </row>
    <row r="177" spans="1:40" ht="90">
      <c r="A177" s="591"/>
      <c r="B177" s="7" t="s">
        <v>1060</v>
      </c>
      <c r="C177" s="9" t="s">
        <v>1061</v>
      </c>
      <c r="D177" s="9" t="s">
        <v>1062</v>
      </c>
      <c r="E177" s="10"/>
      <c r="F177" s="11">
        <v>42005</v>
      </c>
      <c r="G177" s="11">
        <v>42736</v>
      </c>
      <c r="H177" s="12" t="s">
        <v>1063</v>
      </c>
      <c r="I177" s="13">
        <v>500000</v>
      </c>
      <c r="J177" s="12" t="s">
        <v>1064</v>
      </c>
      <c r="K177" s="14"/>
      <c r="L177" s="14"/>
      <c r="M177" s="14"/>
      <c r="N177" s="17"/>
      <c r="O177" s="34"/>
      <c r="P177" s="414" t="s">
        <v>60</v>
      </c>
      <c r="Q177" s="414"/>
      <c r="R177" s="414"/>
      <c r="S177" s="27"/>
      <c r="T177" s="18" t="s">
        <v>1065</v>
      </c>
      <c r="U177" s="18"/>
      <c r="V177" s="18"/>
      <c r="W177" s="18"/>
      <c r="X177" s="18"/>
      <c r="Y177" s="19"/>
      <c r="Z177" s="19"/>
      <c r="AA177" s="19"/>
      <c r="AB177" s="19"/>
      <c r="AC177" s="19"/>
      <c r="AD177" s="19"/>
      <c r="AE177" s="19"/>
      <c r="AF177" s="19"/>
      <c r="AG177" s="21"/>
      <c r="AH177" s="21"/>
      <c r="AI177" s="21"/>
      <c r="AJ177" s="401"/>
      <c r="AK177" s="1"/>
      <c r="AL177" s="1"/>
      <c r="AM177" s="1"/>
      <c r="AN177" s="1"/>
    </row>
    <row r="178" spans="1:40" ht="90">
      <c r="A178" s="591"/>
      <c r="B178" s="7" t="s">
        <v>1066</v>
      </c>
      <c r="C178" s="9" t="s">
        <v>1067</v>
      </c>
      <c r="D178" s="9" t="s">
        <v>1068</v>
      </c>
      <c r="E178" s="10"/>
      <c r="F178" s="11">
        <v>42370</v>
      </c>
      <c r="G178" s="11">
        <v>43800</v>
      </c>
      <c r="H178" s="12" t="s">
        <v>1063</v>
      </c>
      <c r="I178" s="13">
        <v>1500000</v>
      </c>
      <c r="J178" s="12" t="s">
        <v>1069</v>
      </c>
      <c r="K178" s="14"/>
      <c r="L178" s="14"/>
      <c r="M178" s="14"/>
      <c r="N178" s="32"/>
      <c r="O178" s="34"/>
      <c r="P178" s="414"/>
      <c r="Q178" s="414"/>
      <c r="R178" s="414"/>
      <c r="S178" s="27"/>
      <c r="T178" s="18"/>
      <c r="U178" s="18"/>
      <c r="V178" s="18"/>
      <c r="W178" s="18"/>
      <c r="X178" s="18"/>
      <c r="Y178" s="19"/>
      <c r="Z178" s="19"/>
      <c r="AA178" s="19"/>
      <c r="AB178" s="19"/>
      <c r="AC178" s="19"/>
      <c r="AD178" s="19"/>
      <c r="AE178" s="19"/>
      <c r="AF178" s="19"/>
      <c r="AG178" s="21"/>
      <c r="AH178" s="21"/>
      <c r="AI178" s="21"/>
      <c r="AJ178" s="401"/>
      <c r="AK178" s="1"/>
      <c r="AL178" s="1"/>
      <c r="AM178" s="1"/>
      <c r="AN178" s="1"/>
    </row>
    <row r="179" spans="1:40" ht="60">
      <c r="A179" s="591"/>
      <c r="B179" s="7" t="s">
        <v>1070</v>
      </c>
      <c r="C179" s="9" t="s">
        <v>1071</v>
      </c>
      <c r="D179" s="9" t="s">
        <v>1072</v>
      </c>
      <c r="E179" s="10"/>
      <c r="F179" s="11">
        <v>42217</v>
      </c>
      <c r="G179" s="11">
        <v>43678</v>
      </c>
      <c r="H179" s="12" t="s">
        <v>1073</v>
      </c>
      <c r="I179" s="13">
        <v>15000</v>
      </c>
      <c r="J179" s="12" t="s">
        <v>1074</v>
      </c>
      <c r="K179" s="14"/>
      <c r="L179" s="14"/>
      <c r="M179" s="14"/>
      <c r="N179" s="17"/>
      <c r="O179" s="34"/>
      <c r="P179" s="414"/>
      <c r="Q179" s="414"/>
      <c r="R179" s="414"/>
      <c r="S179" s="27"/>
      <c r="T179" s="18"/>
      <c r="U179" s="18"/>
      <c r="V179" s="18"/>
      <c r="W179" s="18"/>
      <c r="X179" s="18"/>
      <c r="Y179" s="19"/>
      <c r="Z179" s="19"/>
      <c r="AA179" s="19"/>
      <c r="AB179" s="19"/>
      <c r="AC179" s="19"/>
      <c r="AD179" s="19"/>
      <c r="AE179" s="19"/>
      <c r="AF179" s="19"/>
      <c r="AG179" s="21"/>
      <c r="AH179" s="21"/>
      <c r="AI179" s="21"/>
      <c r="AJ179" s="401"/>
      <c r="AK179" s="1"/>
      <c r="AL179" s="1"/>
      <c r="AM179" s="1"/>
      <c r="AN179" s="1"/>
    </row>
    <row r="180" spans="1:40" ht="75">
      <c r="A180" s="591"/>
      <c r="B180" s="7" t="s">
        <v>1075</v>
      </c>
      <c r="C180" s="9" t="s">
        <v>1076</v>
      </c>
      <c r="D180" s="9" t="s">
        <v>1077</v>
      </c>
      <c r="E180" s="10"/>
      <c r="F180" s="11">
        <v>42005</v>
      </c>
      <c r="G180" s="11">
        <v>43800</v>
      </c>
      <c r="H180" s="12" t="s">
        <v>1021</v>
      </c>
      <c r="I180" s="13">
        <v>800000</v>
      </c>
      <c r="J180" s="12" t="s">
        <v>1078</v>
      </c>
      <c r="K180" s="14"/>
      <c r="L180" s="14"/>
      <c r="M180" s="14"/>
      <c r="N180" s="32"/>
      <c r="O180" s="35" t="s">
        <v>60</v>
      </c>
      <c r="P180" s="407"/>
      <c r="Q180" s="407"/>
      <c r="R180" s="407"/>
      <c r="S180" s="16"/>
      <c r="T180" s="18" t="s">
        <v>1079</v>
      </c>
      <c r="U180" s="18"/>
      <c r="V180" s="18" t="s">
        <v>1024</v>
      </c>
      <c r="W180" s="18" t="s">
        <v>1080</v>
      </c>
      <c r="X180" s="18" t="s">
        <v>1081</v>
      </c>
      <c r="Y180" s="19"/>
      <c r="Z180" s="19"/>
      <c r="AA180" s="19"/>
      <c r="AB180" s="19"/>
      <c r="AC180" s="19"/>
      <c r="AD180" s="19"/>
      <c r="AE180" s="19"/>
      <c r="AF180" s="19"/>
      <c r="AG180" s="21"/>
      <c r="AH180" s="21"/>
      <c r="AI180" s="21"/>
      <c r="AJ180" s="401"/>
      <c r="AK180" s="1"/>
      <c r="AL180" s="1"/>
      <c r="AM180" s="1"/>
      <c r="AN180" s="1"/>
    </row>
    <row r="181" spans="1:40" ht="60">
      <c r="A181" s="587"/>
      <c r="B181" s="7" t="s">
        <v>1082</v>
      </c>
      <c r="C181" s="9" t="s">
        <v>1083</v>
      </c>
      <c r="D181" s="9" t="s">
        <v>1084</v>
      </c>
      <c r="E181" s="10"/>
      <c r="F181" s="11">
        <v>42095</v>
      </c>
      <c r="G181" s="11">
        <v>43800</v>
      </c>
      <c r="H181" s="12" t="s">
        <v>1085</v>
      </c>
      <c r="I181" s="13">
        <v>600000</v>
      </c>
      <c r="J181" s="12" t="s">
        <v>1086</v>
      </c>
      <c r="K181" s="14"/>
      <c r="L181" s="14"/>
      <c r="M181" s="14"/>
      <c r="N181" s="17"/>
      <c r="O181" s="34"/>
      <c r="P181" s="414"/>
      <c r="Q181" s="414"/>
      <c r="R181" s="414"/>
      <c r="S181" s="27"/>
      <c r="T181" s="18"/>
      <c r="U181" s="18"/>
      <c r="V181" s="18"/>
      <c r="W181" s="18"/>
      <c r="X181" s="18"/>
      <c r="Y181" s="19"/>
      <c r="Z181" s="19"/>
      <c r="AA181" s="19"/>
      <c r="AB181" s="19"/>
      <c r="AC181" s="19"/>
      <c r="AD181" s="19"/>
      <c r="AE181" s="19"/>
      <c r="AF181" s="19"/>
      <c r="AG181" s="21"/>
      <c r="AH181" s="21"/>
      <c r="AI181" s="21"/>
      <c r="AJ181" s="401"/>
      <c r="AK181" s="1"/>
      <c r="AL181" s="1"/>
      <c r="AM181" s="1"/>
      <c r="AN181" s="1"/>
    </row>
    <row r="182" spans="1:40" ht="15.75">
      <c r="A182" s="2"/>
      <c r="B182" s="2"/>
      <c r="C182" s="1"/>
      <c r="D182" s="1"/>
      <c r="E182" s="1"/>
      <c r="F182" s="2"/>
      <c r="G182" s="2"/>
      <c r="H182" s="2"/>
      <c r="I182" s="2"/>
      <c r="J182" s="2"/>
      <c r="K182" s="1"/>
      <c r="L182" s="37"/>
      <c r="M182" s="1"/>
      <c r="N182" s="1"/>
      <c r="O182" s="1"/>
      <c r="P182" s="1"/>
      <c r="Q182" s="1"/>
      <c r="R182" s="1"/>
      <c r="S182" s="38"/>
      <c r="T182" s="2"/>
      <c r="U182" s="2"/>
      <c r="V182" s="2"/>
      <c r="W182" s="2"/>
      <c r="X182" s="2"/>
      <c r="Y182" s="2"/>
      <c r="Z182" s="2"/>
      <c r="AA182" s="2"/>
      <c r="AB182" s="2"/>
      <c r="AC182" s="2"/>
      <c r="AD182" s="2"/>
      <c r="AE182" s="2"/>
      <c r="AF182" s="2"/>
      <c r="AG182" s="2"/>
      <c r="AH182" s="2"/>
      <c r="AI182" s="2"/>
      <c r="AJ182" s="401"/>
      <c r="AK182" s="1"/>
      <c r="AL182" s="1"/>
      <c r="AM182" s="1"/>
      <c r="AN182" s="1"/>
    </row>
    <row r="183" spans="1:40" ht="21">
      <c r="A183" s="39" t="s">
        <v>1087</v>
      </c>
      <c r="B183" s="40"/>
      <c r="C183" s="40"/>
      <c r="D183" s="40"/>
      <c r="E183" s="40"/>
      <c r="F183" s="41"/>
      <c r="G183" s="41"/>
      <c r="H183" s="41"/>
      <c r="I183" s="41"/>
      <c r="J183" s="41"/>
      <c r="K183" s="40"/>
      <c r="L183" s="416"/>
      <c r="M183" s="42"/>
      <c r="N183" s="1"/>
      <c r="O183" s="3"/>
      <c r="P183" s="3"/>
      <c r="Q183" s="3"/>
      <c r="R183" s="3"/>
      <c r="S183" s="3"/>
      <c r="T183" s="2"/>
      <c r="U183" s="2"/>
      <c r="V183" s="2"/>
      <c r="W183" s="2"/>
      <c r="X183" s="2"/>
      <c r="Y183" s="2"/>
      <c r="Z183" s="2"/>
      <c r="AA183" s="2"/>
      <c r="AB183" s="2"/>
      <c r="AC183" s="2"/>
      <c r="AD183" s="2"/>
      <c r="AE183" s="2"/>
      <c r="AF183" s="2"/>
      <c r="AG183" s="2"/>
      <c r="AH183" s="2"/>
      <c r="AI183" s="2"/>
      <c r="AJ183" s="401"/>
      <c r="AK183" s="1"/>
      <c r="AL183" s="1"/>
      <c r="AM183" s="1"/>
      <c r="AN183" s="1"/>
    </row>
    <row r="184" spans="1:40" ht="21">
      <c r="A184" s="43"/>
      <c r="B184" s="44"/>
      <c r="C184" s="44"/>
      <c r="D184" s="45"/>
      <c r="E184" s="45"/>
      <c r="F184" s="46"/>
      <c r="G184" s="46"/>
      <c r="H184" s="46"/>
      <c r="I184" s="46"/>
      <c r="J184" s="46"/>
      <c r="K184" s="45"/>
      <c r="L184" s="45"/>
      <c r="M184" s="45"/>
      <c r="N184" s="1"/>
      <c r="O184" s="3"/>
      <c r="P184" s="3"/>
      <c r="Q184" s="3"/>
      <c r="R184" s="3"/>
      <c r="S184" s="3"/>
      <c r="T184" s="2"/>
      <c r="U184" s="2"/>
      <c r="V184" s="2"/>
      <c r="W184" s="2"/>
      <c r="X184" s="2"/>
      <c r="Y184" s="2"/>
      <c r="Z184" s="2"/>
      <c r="AA184" s="2"/>
      <c r="AB184" s="2"/>
      <c r="AC184" s="2"/>
      <c r="AD184" s="2"/>
      <c r="AE184" s="2"/>
      <c r="AF184" s="2"/>
      <c r="AG184" s="2"/>
      <c r="AH184" s="2"/>
      <c r="AI184" s="2"/>
      <c r="AJ184" s="401"/>
      <c r="AK184" s="1"/>
      <c r="AL184" s="1"/>
      <c r="AM184" s="1"/>
      <c r="AN184" s="1"/>
    </row>
    <row r="185" spans="1:40" ht="23.25">
      <c r="A185" s="47" t="s">
        <v>1088</v>
      </c>
      <c r="B185" s="48"/>
      <c r="C185" s="49">
        <f>COUNTA(C189:C197,C201:C209,C213:C221,C225:C233)</f>
        <v>0</v>
      </c>
      <c r="D185" s="1"/>
      <c r="E185" s="1"/>
      <c r="F185" s="2"/>
      <c r="G185" s="2"/>
      <c r="H185" s="2"/>
      <c r="I185" s="2"/>
      <c r="J185" s="2"/>
      <c r="K185" s="1"/>
      <c r="L185" s="1"/>
      <c r="M185" s="1"/>
      <c r="N185" s="1"/>
      <c r="O185" s="3"/>
      <c r="P185" s="3"/>
      <c r="Q185" s="3"/>
      <c r="R185" s="3"/>
      <c r="S185" s="3"/>
      <c r="T185" s="2"/>
      <c r="U185" s="2"/>
      <c r="V185" s="2"/>
      <c r="W185" s="2"/>
      <c r="X185" s="2"/>
      <c r="Y185" s="2"/>
      <c r="Z185" s="2"/>
      <c r="AA185" s="2"/>
      <c r="AB185" s="2"/>
      <c r="AC185" s="2"/>
      <c r="AD185" s="2"/>
      <c r="AE185" s="2"/>
      <c r="AF185" s="2"/>
      <c r="AG185" s="2"/>
      <c r="AH185" s="2"/>
      <c r="AI185" s="2"/>
      <c r="AJ185" s="401"/>
      <c r="AK185" s="1"/>
      <c r="AL185" s="1"/>
      <c r="AM185" s="1"/>
      <c r="AN185" s="1"/>
    </row>
    <row r="186" spans="1:40">
      <c r="A186" s="1"/>
      <c r="B186" s="1"/>
      <c r="C186" s="1"/>
      <c r="D186" s="1"/>
      <c r="E186" s="1"/>
      <c r="F186" s="2"/>
      <c r="G186" s="2"/>
      <c r="H186" s="2"/>
      <c r="I186" s="2"/>
      <c r="J186" s="2"/>
      <c r="K186" s="1"/>
      <c r="L186" s="1"/>
      <c r="M186" s="1"/>
      <c r="N186" s="3"/>
      <c r="O186" s="3"/>
      <c r="P186" s="3"/>
      <c r="Q186" s="3"/>
      <c r="R186" s="3"/>
      <c r="S186" s="3"/>
      <c r="T186" s="2"/>
      <c r="U186" s="2"/>
      <c r="V186" s="2"/>
      <c r="W186" s="2"/>
      <c r="X186" s="2"/>
      <c r="Y186" s="2"/>
      <c r="Z186" s="2"/>
      <c r="AA186" s="2"/>
      <c r="AB186" s="2"/>
      <c r="AC186" s="2"/>
      <c r="AD186" s="2"/>
      <c r="AE186" s="2"/>
      <c r="AF186" s="2"/>
      <c r="AG186" s="2"/>
      <c r="AH186" s="2"/>
      <c r="AI186" s="2"/>
      <c r="AJ186" s="401"/>
      <c r="AK186" s="1"/>
      <c r="AL186" s="1"/>
      <c r="AM186" s="1"/>
      <c r="AN186" s="1"/>
    </row>
    <row r="187" spans="1:40" ht="15.75">
      <c r="A187" s="594" t="s">
        <v>1089</v>
      </c>
      <c r="B187" s="586" t="s">
        <v>12</v>
      </c>
      <c r="C187" s="586" t="s">
        <v>13</v>
      </c>
      <c r="D187" s="586" t="s">
        <v>14</v>
      </c>
      <c r="E187" s="595" t="s">
        <v>15</v>
      </c>
      <c r="F187" s="584" t="s">
        <v>16</v>
      </c>
      <c r="G187" s="585"/>
      <c r="H187" s="586" t="s">
        <v>17</v>
      </c>
      <c r="I187" s="586" t="s">
        <v>18</v>
      </c>
      <c r="J187" s="588" t="s">
        <v>19</v>
      </c>
      <c r="K187" s="589" t="s">
        <v>20</v>
      </c>
      <c r="L187" s="585"/>
      <c r="M187" s="588" t="s">
        <v>21</v>
      </c>
      <c r="N187" s="50"/>
      <c r="O187" s="3"/>
      <c r="P187" s="3"/>
      <c r="Q187" s="3"/>
      <c r="R187" s="3"/>
      <c r="S187" s="3"/>
      <c r="T187" s="2"/>
      <c r="U187" s="2"/>
      <c r="V187" s="2"/>
      <c r="W187" s="2"/>
      <c r="X187" s="2"/>
      <c r="Y187" s="2"/>
      <c r="Z187" s="2"/>
      <c r="AA187" s="2"/>
      <c r="AB187" s="2"/>
      <c r="AC187" s="2"/>
      <c r="AD187" s="2"/>
      <c r="AE187" s="2"/>
      <c r="AF187" s="2"/>
      <c r="AG187" s="2"/>
      <c r="AH187" s="2"/>
      <c r="AI187" s="2"/>
      <c r="AJ187" s="401"/>
      <c r="AK187" s="1"/>
      <c r="AL187" s="1"/>
      <c r="AM187" s="1"/>
      <c r="AN187" s="1"/>
    </row>
    <row r="188" spans="1:40" ht="15.75">
      <c r="A188" s="587"/>
      <c r="B188" s="587"/>
      <c r="C188" s="587"/>
      <c r="D188" s="587"/>
      <c r="E188" s="587"/>
      <c r="F188" s="51" t="s">
        <v>44</v>
      </c>
      <c r="G188" s="51" t="s">
        <v>45</v>
      </c>
      <c r="H188" s="587"/>
      <c r="I188" s="587"/>
      <c r="J188" s="587"/>
      <c r="K188" s="52" t="s">
        <v>46</v>
      </c>
      <c r="L188" s="52" t="s">
        <v>47</v>
      </c>
      <c r="M188" s="587"/>
      <c r="N188" s="1"/>
      <c r="O188" s="3"/>
      <c r="P188" s="3"/>
      <c r="Q188" s="3"/>
      <c r="R188" s="3"/>
      <c r="S188" s="3"/>
      <c r="T188" s="2"/>
      <c r="U188" s="2"/>
      <c r="V188" s="2"/>
      <c r="W188" s="2"/>
      <c r="X188" s="2"/>
      <c r="Y188" s="2"/>
      <c r="Z188" s="2"/>
      <c r="AA188" s="2"/>
      <c r="AB188" s="2"/>
      <c r="AC188" s="2"/>
      <c r="AD188" s="2"/>
      <c r="AE188" s="2"/>
      <c r="AF188" s="2"/>
      <c r="AG188" s="2"/>
      <c r="AH188" s="2"/>
      <c r="AI188" s="2"/>
      <c r="AJ188" s="401"/>
      <c r="AK188" s="1"/>
      <c r="AL188" s="1"/>
      <c r="AM188" s="1"/>
      <c r="AN188" s="1"/>
    </row>
    <row r="189" spans="1:40">
      <c r="A189" s="53"/>
      <c r="B189" s="53"/>
      <c r="C189" s="26"/>
      <c r="D189" s="26"/>
      <c r="E189" s="26"/>
      <c r="F189" s="53"/>
      <c r="G189" s="53"/>
      <c r="H189" s="53"/>
      <c r="I189" s="53"/>
      <c r="J189" s="54"/>
      <c r="K189" s="55"/>
      <c r="L189" s="55"/>
      <c r="M189" s="55"/>
      <c r="N189" s="1"/>
      <c r="O189" s="3"/>
      <c r="P189" s="3"/>
      <c r="Q189" s="3"/>
      <c r="R189" s="3"/>
      <c r="S189" s="3"/>
      <c r="T189" s="2"/>
      <c r="U189" s="2"/>
      <c r="V189" s="2"/>
      <c r="W189" s="2"/>
      <c r="X189" s="2"/>
      <c r="Y189" s="2"/>
      <c r="Z189" s="2"/>
      <c r="AA189" s="2"/>
      <c r="AB189" s="2"/>
      <c r="AC189" s="2"/>
      <c r="AD189" s="2"/>
      <c r="AE189" s="2"/>
      <c r="AF189" s="2"/>
      <c r="AG189" s="2"/>
      <c r="AH189" s="2"/>
      <c r="AI189" s="2"/>
      <c r="AJ189" s="401"/>
      <c r="AK189" s="1"/>
      <c r="AL189" s="1"/>
      <c r="AM189" s="1"/>
      <c r="AN189" s="1"/>
    </row>
    <row r="190" spans="1:40">
      <c r="A190" s="53"/>
      <c r="B190" s="53"/>
      <c r="C190" s="26"/>
      <c r="D190" s="26"/>
      <c r="E190" s="26"/>
      <c r="F190" s="53"/>
      <c r="G190" s="53"/>
      <c r="H190" s="53"/>
      <c r="I190" s="53"/>
      <c r="J190" s="53"/>
      <c r="K190" s="26"/>
      <c r="L190" s="26"/>
      <c r="M190" s="26"/>
      <c r="N190" s="1"/>
      <c r="O190" s="3"/>
      <c r="P190" s="3"/>
      <c r="Q190" s="3"/>
      <c r="R190" s="3"/>
      <c r="S190" s="3"/>
      <c r="T190" s="2"/>
      <c r="U190" s="2"/>
      <c r="V190" s="2"/>
      <c r="W190" s="2"/>
      <c r="X190" s="2"/>
      <c r="Y190" s="2"/>
      <c r="Z190" s="2"/>
      <c r="AA190" s="2"/>
      <c r="AB190" s="2"/>
      <c r="AC190" s="2"/>
      <c r="AD190" s="2"/>
      <c r="AE190" s="2"/>
      <c r="AF190" s="2"/>
      <c r="AG190" s="2"/>
      <c r="AH190" s="2"/>
      <c r="AI190" s="2"/>
      <c r="AJ190" s="401"/>
      <c r="AK190" s="1"/>
      <c r="AL190" s="1"/>
      <c r="AM190" s="1"/>
      <c r="AN190" s="1"/>
    </row>
    <row r="191" spans="1:40">
      <c r="A191" s="53"/>
      <c r="B191" s="53"/>
      <c r="C191" s="26"/>
      <c r="D191" s="26"/>
      <c r="E191" s="26"/>
      <c r="F191" s="53"/>
      <c r="G191" s="53"/>
      <c r="H191" s="53"/>
      <c r="I191" s="53"/>
      <c r="J191" s="53"/>
      <c r="K191" s="26"/>
      <c r="L191" s="26"/>
      <c r="M191" s="26"/>
      <c r="N191" s="1"/>
      <c r="O191" s="3"/>
      <c r="P191" s="3"/>
      <c r="Q191" s="3"/>
      <c r="R191" s="3"/>
      <c r="S191" s="3"/>
      <c r="T191" s="2"/>
      <c r="U191" s="2"/>
      <c r="V191" s="2"/>
      <c r="W191" s="2"/>
      <c r="X191" s="2"/>
      <c r="Y191" s="2"/>
      <c r="Z191" s="2"/>
      <c r="AA191" s="2"/>
      <c r="AB191" s="2"/>
      <c r="AC191" s="2"/>
      <c r="AD191" s="2"/>
      <c r="AE191" s="2"/>
      <c r="AF191" s="2"/>
      <c r="AG191" s="2"/>
      <c r="AH191" s="2"/>
      <c r="AI191" s="2"/>
      <c r="AJ191" s="401"/>
      <c r="AK191" s="1"/>
      <c r="AL191" s="1"/>
      <c r="AM191" s="1"/>
      <c r="AN191" s="1"/>
    </row>
    <row r="192" spans="1:40">
      <c r="A192" s="53"/>
      <c r="B192" s="53"/>
      <c r="C192" s="26"/>
      <c r="D192" s="26"/>
      <c r="E192" s="26"/>
      <c r="F192" s="53"/>
      <c r="G192" s="53"/>
      <c r="H192" s="53"/>
      <c r="I192" s="53"/>
      <c r="J192" s="53"/>
      <c r="K192" s="26"/>
      <c r="L192" s="26"/>
      <c r="M192" s="26"/>
      <c r="N192" s="1"/>
      <c r="O192" s="3"/>
      <c r="P192" s="3"/>
      <c r="Q192" s="3"/>
      <c r="R192" s="3"/>
      <c r="S192" s="3"/>
      <c r="T192" s="2"/>
      <c r="U192" s="2"/>
      <c r="V192" s="2"/>
      <c r="W192" s="2"/>
      <c r="X192" s="2"/>
      <c r="Y192" s="2"/>
      <c r="Z192" s="2"/>
      <c r="AA192" s="2"/>
      <c r="AB192" s="2"/>
      <c r="AC192" s="2"/>
      <c r="AD192" s="2"/>
      <c r="AE192" s="2"/>
      <c r="AF192" s="2"/>
      <c r="AG192" s="2"/>
      <c r="AH192" s="2"/>
      <c r="AI192" s="2"/>
      <c r="AJ192" s="401"/>
      <c r="AK192" s="1"/>
      <c r="AL192" s="1"/>
      <c r="AM192" s="1"/>
      <c r="AN192" s="1"/>
    </row>
    <row r="193" spans="1:40">
      <c r="A193" s="53"/>
      <c r="B193" s="53"/>
      <c r="C193" s="26"/>
      <c r="D193" s="26"/>
      <c r="E193" s="26"/>
      <c r="F193" s="53"/>
      <c r="G193" s="53"/>
      <c r="H193" s="53"/>
      <c r="I193" s="53"/>
      <c r="J193" s="53"/>
      <c r="K193" s="26"/>
      <c r="L193" s="26"/>
      <c r="M193" s="26"/>
      <c r="N193" s="1"/>
      <c r="O193" s="3"/>
      <c r="P193" s="3"/>
      <c r="Q193" s="3"/>
      <c r="R193" s="3"/>
      <c r="S193" s="3"/>
      <c r="T193" s="2"/>
      <c r="U193" s="2"/>
      <c r="V193" s="2"/>
      <c r="W193" s="2"/>
      <c r="X193" s="2"/>
      <c r="Y193" s="2"/>
      <c r="Z193" s="2"/>
      <c r="AA193" s="2"/>
      <c r="AB193" s="2"/>
      <c r="AC193" s="2"/>
      <c r="AD193" s="2"/>
      <c r="AE193" s="2"/>
      <c r="AF193" s="2"/>
      <c r="AG193" s="2"/>
      <c r="AH193" s="2"/>
      <c r="AI193" s="2"/>
      <c r="AJ193" s="401"/>
      <c r="AK193" s="1"/>
      <c r="AL193" s="1"/>
      <c r="AM193" s="1"/>
      <c r="AN193" s="1"/>
    </row>
    <row r="194" spans="1:40">
      <c r="A194" s="53"/>
      <c r="B194" s="53"/>
      <c r="C194" s="26"/>
      <c r="D194" s="26"/>
      <c r="E194" s="26"/>
      <c r="F194" s="53"/>
      <c r="G194" s="53"/>
      <c r="H194" s="53"/>
      <c r="I194" s="53"/>
      <c r="J194" s="53"/>
      <c r="K194" s="26"/>
      <c r="L194" s="26"/>
      <c r="M194" s="26"/>
      <c r="N194" s="1"/>
      <c r="O194" s="3"/>
      <c r="P194" s="3"/>
      <c r="Q194" s="3"/>
      <c r="R194" s="3"/>
      <c r="S194" s="3"/>
      <c r="T194" s="2"/>
      <c r="U194" s="2"/>
      <c r="V194" s="2"/>
      <c r="W194" s="2"/>
      <c r="X194" s="2"/>
      <c r="Y194" s="2"/>
      <c r="Z194" s="2"/>
      <c r="AA194" s="2"/>
      <c r="AB194" s="2"/>
      <c r="AC194" s="2"/>
      <c r="AD194" s="2"/>
      <c r="AE194" s="2"/>
      <c r="AF194" s="2"/>
      <c r="AG194" s="2"/>
      <c r="AH194" s="2"/>
      <c r="AI194" s="2"/>
      <c r="AJ194" s="401"/>
      <c r="AK194" s="1"/>
      <c r="AL194" s="1"/>
      <c r="AM194" s="1"/>
      <c r="AN194" s="1"/>
    </row>
    <row r="195" spans="1:40">
      <c r="A195" s="53"/>
      <c r="B195" s="53"/>
      <c r="C195" s="26"/>
      <c r="D195" s="26"/>
      <c r="E195" s="26"/>
      <c r="F195" s="53"/>
      <c r="G195" s="53"/>
      <c r="H195" s="53"/>
      <c r="I195" s="53"/>
      <c r="J195" s="53"/>
      <c r="K195" s="26"/>
      <c r="L195" s="26"/>
      <c r="M195" s="26"/>
      <c r="N195" s="1"/>
      <c r="O195" s="3"/>
      <c r="P195" s="3"/>
      <c r="Q195" s="3"/>
      <c r="R195" s="3"/>
      <c r="S195" s="3"/>
      <c r="T195" s="2"/>
      <c r="U195" s="2"/>
      <c r="V195" s="2"/>
      <c r="W195" s="2"/>
      <c r="X195" s="2"/>
      <c r="Y195" s="2"/>
      <c r="Z195" s="2"/>
      <c r="AA195" s="2"/>
      <c r="AB195" s="2"/>
      <c r="AC195" s="2"/>
      <c r="AD195" s="2"/>
      <c r="AE195" s="2"/>
      <c r="AF195" s="2"/>
      <c r="AG195" s="2"/>
      <c r="AH195" s="2"/>
      <c r="AI195" s="2"/>
      <c r="AJ195" s="401"/>
      <c r="AK195" s="1"/>
      <c r="AL195" s="1"/>
      <c r="AM195" s="1"/>
      <c r="AN195" s="1"/>
    </row>
    <row r="196" spans="1:40">
      <c r="A196" s="53"/>
      <c r="B196" s="53"/>
      <c r="C196" s="26"/>
      <c r="D196" s="26"/>
      <c r="E196" s="26"/>
      <c r="F196" s="53"/>
      <c r="G196" s="53"/>
      <c r="H196" s="53"/>
      <c r="I196" s="53"/>
      <c r="J196" s="53"/>
      <c r="K196" s="26"/>
      <c r="L196" s="26"/>
      <c r="M196" s="26"/>
      <c r="N196" s="1"/>
      <c r="O196" s="3"/>
      <c r="P196" s="3"/>
      <c r="Q196" s="3"/>
      <c r="R196" s="3"/>
      <c r="S196" s="3"/>
      <c r="T196" s="2"/>
      <c r="U196" s="2"/>
      <c r="V196" s="2"/>
      <c r="W196" s="2"/>
      <c r="X196" s="2"/>
      <c r="Y196" s="2"/>
      <c r="Z196" s="2"/>
      <c r="AA196" s="2"/>
      <c r="AB196" s="2"/>
      <c r="AC196" s="2"/>
      <c r="AD196" s="2"/>
      <c r="AE196" s="2"/>
      <c r="AF196" s="2"/>
      <c r="AG196" s="2"/>
      <c r="AH196" s="2"/>
      <c r="AI196" s="2"/>
      <c r="AJ196" s="401"/>
      <c r="AK196" s="1"/>
      <c r="AL196" s="1"/>
      <c r="AM196" s="1"/>
      <c r="AN196" s="1"/>
    </row>
    <row r="197" spans="1:40">
      <c r="A197" s="53"/>
      <c r="B197" s="53"/>
      <c r="C197" s="26"/>
      <c r="D197" s="26"/>
      <c r="E197" s="26"/>
      <c r="F197" s="53"/>
      <c r="G197" s="53"/>
      <c r="H197" s="53"/>
      <c r="I197" s="53"/>
      <c r="J197" s="53"/>
      <c r="K197" s="26"/>
      <c r="L197" s="26"/>
      <c r="M197" s="26"/>
      <c r="N197" s="1"/>
      <c r="O197" s="3"/>
      <c r="P197" s="3"/>
      <c r="Q197" s="3"/>
      <c r="R197" s="3"/>
      <c r="S197" s="3"/>
      <c r="T197" s="2"/>
      <c r="U197" s="2"/>
      <c r="V197" s="2"/>
      <c r="W197" s="2"/>
      <c r="X197" s="2"/>
      <c r="Y197" s="2"/>
      <c r="Z197" s="2"/>
      <c r="AA197" s="2"/>
      <c r="AB197" s="2"/>
      <c r="AC197" s="2"/>
      <c r="AD197" s="2"/>
      <c r="AE197" s="2"/>
      <c r="AF197" s="2"/>
      <c r="AG197" s="2"/>
      <c r="AH197" s="2"/>
      <c r="AI197" s="2"/>
      <c r="AJ197" s="401"/>
      <c r="AK197" s="1"/>
      <c r="AL197" s="1"/>
      <c r="AM197" s="1"/>
      <c r="AN197" s="1"/>
    </row>
    <row r="198" spans="1:40">
      <c r="A198" s="1"/>
      <c r="B198" s="1"/>
      <c r="C198" s="1"/>
      <c r="D198" s="1"/>
      <c r="E198" s="1"/>
      <c r="F198" s="2"/>
      <c r="G198" s="2"/>
      <c r="H198" s="2"/>
      <c r="I198" s="2"/>
      <c r="J198" s="2"/>
      <c r="K198" s="1"/>
      <c r="L198" s="1"/>
      <c r="M198" s="1"/>
      <c r="N198" s="3"/>
      <c r="O198" s="3"/>
      <c r="P198" s="3"/>
      <c r="Q198" s="3"/>
      <c r="R198" s="3"/>
      <c r="S198" s="3"/>
      <c r="T198" s="56"/>
      <c r="U198" s="56"/>
      <c r="V198" s="56"/>
      <c r="W198" s="56"/>
      <c r="X198" s="56"/>
      <c r="Y198" s="56"/>
      <c r="Z198" s="56"/>
      <c r="AA198" s="56"/>
      <c r="AB198" s="56"/>
      <c r="AC198" s="56"/>
      <c r="AD198" s="56"/>
      <c r="AE198" s="56"/>
      <c r="AF198" s="56"/>
      <c r="AG198" s="56"/>
      <c r="AH198" s="56"/>
      <c r="AI198" s="56"/>
      <c r="AJ198" s="401"/>
      <c r="AK198" s="1"/>
      <c r="AL198" s="1"/>
      <c r="AM198" s="1"/>
      <c r="AN198" s="1"/>
    </row>
    <row r="199" spans="1:40" ht="15.75">
      <c r="A199" s="594" t="s">
        <v>1089</v>
      </c>
      <c r="B199" s="586" t="s">
        <v>12</v>
      </c>
      <c r="C199" s="586" t="s">
        <v>13</v>
      </c>
      <c r="D199" s="586" t="s">
        <v>14</v>
      </c>
      <c r="E199" s="595" t="s">
        <v>15</v>
      </c>
      <c r="F199" s="584" t="s">
        <v>16</v>
      </c>
      <c r="G199" s="585"/>
      <c r="H199" s="586" t="s">
        <v>17</v>
      </c>
      <c r="I199" s="586" t="s">
        <v>18</v>
      </c>
      <c r="J199" s="586" t="s">
        <v>19</v>
      </c>
      <c r="K199" s="589" t="s">
        <v>20</v>
      </c>
      <c r="L199" s="585"/>
      <c r="M199" s="586" t="s">
        <v>21</v>
      </c>
      <c r="N199" s="3"/>
      <c r="O199" s="3"/>
      <c r="P199" s="3"/>
      <c r="Q199" s="3"/>
      <c r="R199" s="3"/>
      <c r="S199" s="3"/>
      <c r="T199" s="56"/>
      <c r="U199" s="56"/>
      <c r="V199" s="56"/>
      <c r="W199" s="56"/>
      <c r="X199" s="56"/>
      <c r="Y199" s="56"/>
      <c r="Z199" s="56"/>
      <c r="AA199" s="56"/>
      <c r="AB199" s="56"/>
      <c r="AC199" s="56"/>
      <c r="AD199" s="56"/>
      <c r="AE199" s="56"/>
      <c r="AF199" s="56"/>
      <c r="AG199" s="56"/>
      <c r="AH199" s="56"/>
      <c r="AI199" s="56"/>
      <c r="AJ199" s="401"/>
      <c r="AK199" s="1"/>
      <c r="AL199" s="1"/>
      <c r="AM199" s="1"/>
      <c r="AN199" s="1"/>
    </row>
    <row r="200" spans="1:40" ht="15.75">
      <c r="A200" s="587"/>
      <c r="B200" s="587"/>
      <c r="C200" s="587"/>
      <c r="D200" s="587"/>
      <c r="E200" s="587"/>
      <c r="F200" s="51" t="s">
        <v>44</v>
      </c>
      <c r="G200" s="51" t="s">
        <v>45</v>
      </c>
      <c r="H200" s="587"/>
      <c r="I200" s="587"/>
      <c r="J200" s="587"/>
      <c r="K200" s="52" t="s">
        <v>46</v>
      </c>
      <c r="L200" s="52" t="s">
        <v>47</v>
      </c>
      <c r="M200" s="587"/>
      <c r="N200" s="3"/>
      <c r="O200" s="3"/>
      <c r="P200" s="3"/>
      <c r="Q200" s="3"/>
      <c r="R200" s="3"/>
      <c r="S200" s="3"/>
      <c r="T200" s="2"/>
      <c r="U200" s="2"/>
      <c r="V200" s="2"/>
      <c r="W200" s="2"/>
      <c r="X200" s="2"/>
      <c r="Y200" s="2"/>
      <c r="Z200" s="2"/>
      <c r="AA200" s="2"/>
      <c r="AB200" s="2"/>
      <c r="AC200" s="2"/>
      <c r="AD200" s="2"/>
      <c r="AE200" s="2"/>
      <c r="AF200" s="2"/>
      <c r="AG200" s="2"/>
      <c r="AH200" s="2"/>
      <c r="AI200" s="2"/>
      <c r="AJ200" s="401"/>
      <c r="AK200" s="1"/>
      <c r="AL200" s="1"/>
      <c r="AM200" s="1"/>
      <c r="AN200" s="1"/>
    </row>
    <row r="201" spans="1:40">
      <c r="A201" s="53"/>
      <c r="B201" s="53"/>
      <c r="C201" s="26"/>
      <c r="D201" s="26"/>
      <c r="E201" s="26"/>
      <c r="F201" s="53"/>
      <c r="G201" s="53"/>
      <c r="H201" s="53"/>
      <c r="I201" s="53"/>
      <c r="J201" s="54"/>
      <c r="K201" s="55"/>
      <c r="L201" s="55"/>
      <c r="M201" s="55"/>
      <c r="N201" s="3"/>
      <c r="O201" s="3"/>
      <c r="P201" s="3"/>
      <c r="Q201" s="3"/>
      <c r="R201" s="3"/>
      <c r="S201" s="3"/>
      <c r="T201" s="2"/>
      <c r="U201" s="2"/>
      <c r="V201" s="2"/>
      <c r="W201" s="2"/>
      <c r="X201" s="2"/>
      <c r="Y201" s="2"/>
      <c r="Z201" s="2"/>
      <c r="AA201" s="2"/>
      <c r="AB201" s="2"/>
      <c r="AC201" s="2"/>
      <c r="AD201" s="2"/>
      <c r="AE201" s="2"/>
      <c r="AF201" s="2"/>
      <c r="AG201" s="2"/>
      <c r="AH201" s="2"/>
      <c r="AI201" s="2"/>
      <c r="AJ201" s="401"/>
      <c r="AK201" s="1"/>
      <c r="AL201" s="1"/>
      <c r="AM201" s="1"/>
      <c r="AN201" s="1"/>
    </row>
    <row r="202" spans="1:40">
      <c r="A202" s="53"/>
      <c r="B202" s="53"/>
      <c r="C202" s="26"/>
      <c r="D202" s="26"/>
      <c r="E202" s="26"/>
      <c r="F202" s="53"/>
      <c r="G202" s="53"/>
      <c r="H202" s="53"/>
      <c r="I202" s="53"/>
      <c r="J202" s="53"/>
      <c r="K202" s="26"/>
      <c r="L202" s="26"/>
      <c r="M202" s="26"/>
      <c r="N202" s="3"/>
      <c r="O202" s="3"/>
      <c r="P202" s="3"/>
      <c r="Q202" s="3"/>
      <c r="R202" s="3"/>
      <c r="S202" s="3"/>
      <c r="T202" s="2"/>
      <c r="U202" s="2"/>
      <c r="V202" s="2"/>
      <c r="W202" s="2"/>
      <c r="X202" s="2"/>
      <c r="Y202" s="2"/>
      <c r="Z202" s="2"/>
      <c r="AA202" s="2"/>
      <c r="AB202" s="2"/>
      <c r="AC202" s="2"/>
      <c r="AD202" s="2"/>
      <c r="AE202" s="2"/>
      <c r="AF202" s="2"/>
      <c r="AG202" s="2"/>
      <c r="AH202" s="2"/>
      <c r="AI202" s="2"/>
      <c r="AJ202" s="401"/>
      <c r="AK202" s="1"/>
      <c r="AL202" s="1"/>
      <c r="AM202" s="1"/>
      <c r="AN202" s="1"/>
    </row>
    <row r="203" spans="1:40">
      <c r="A203" s="53"/>
      <c r="B203" s="53"/>
      <c r="C203" s="26"/>
      <c r="D203" s="26"/>
      <c r="E203" s="26"/>
      <c r="F203" s="53"/>
      <c r="G203" s="53"/>
      <c r="H203" s="53"/>
      <c r="I203" s="53"/>
      <c r="J203" s="53"/>
      <c r="K203" s="26"/>
      <c r="L203" s="26"/>
      <c r="M203" s="26"/>
      <c r="N203" s="3"/>
      <c r="O203" s="3"/>
      <c r="P203" s="3"/>
      <c r="Q203" s="3"/>
      <c r="R203" s="3"/>
      <c r="S203" s="3"/>
      <c r="T203" s="2"/>
      <c r="U203" s="2"/>
      <c r="V203" s="2"/>
      <c r="W203" s="2"/>
      <c r="X203" s="2"/>
      <c r="Y203" s="2"/>
      <c r="Z203" s="2"/>
      <c r="AA203" s="2"/>
      <c r="AB203" s="2"/>
      <c r="AC203" s="2"/>
      <c r="AD203" s="2"/>
      <c r="AE203" s="2"/>
      <c r="AF203" s="2"/>
      <c r="AG203" s="2"/>
      <c r="AH203" s="2"/>
      <c r="AI203" s="2"/>
      <c r="AJ203" s="401"/>
      <c r="AK203" s="1"/>
      <c r="AL203" s="1"/>
      <c r="AM203" s="1"/>
      <c r="AN203" s="1"/>
    </row>
    <row r="204" spans="1:40">
      <c r="A204" s="53"/>
      <c r="B204" s="53"/>
      <c r="C204" s="26"/>
      <c r="D204" s="26"/>
      <c r="E204" s="26"/>
      <c r="F204" s="53"/>
      <c r="G204" s="53"/>
      <c r="H204" s="53"/>
      <c r="I204" s="53"/>
      <c r="J204" s="53"/>
      <c r="K204" s="26"/>
      <c r="L204" s="26"/>
      <c r="M204" s="26"/>
      <c r="N204" s="3"/>
      <c r="O204" s="3"/>
      <c r="P204" s="3"/>
      <c r="Q204" s="3"/>
      <c r="R204" s="3"/>
      <c r="S204" s="3"/>
      <c r="T204" s="2"/>
      <c r="U204" s="2"/>
      <c r="V204" s="2"/>
      <c r="W204" s="2"/>
      <c r="X204" s="2"/>
      <c r="Y204" s="2"/>
      <c r="Z204" s="2"/>
      <c r="AA204" s="2"/>
      <c r="AB204" s="2"/>
      <c r="AC204" s="2"/>
      <c r="AD204" s="2"/>
      <c r="AE204" s="2"/>
      <c r="AF204" s="2"/>
      <c r="AG204" s="2"/>
      <c r="AH204" s="2"/>
      <c r="AI204" s="2"/>
      <c r="AJ204" s="401"/>
      <c r="AK204" s="1"/>
      <c r="AL204" s="1"/>
      <c r="AM204" s="1"/>
      <c r="AN204" s="1"/>
    </row>
    <row r="205" spans="1:40">
      <c r="A205" s="53"/>
      <c r="B205" s="53"/>
      <c r="C205" s="26"/>
      <c r="D205" s="26"/>
      <c r="E205" s="26"/>
      <c r="F205" s="53"/>
      <c r="G205" s="53"/>
      <c r="H205" s="53"/>
      <c r="I205" s="53"/>
      <c r="J205" s="53"/>
      <c r="K205" s="26"/>
      <c r="L205" s="26"/>
      <c r="M205" s="26"/>
      <c r="N205" s="3"/>
      <c r="O205" s="3"/>
      <c r="P205" s="3"/>
      <c r="Q205" s="3"/>
      <c r="R205" s="3"/>
      <c r="S205" s="3"/>
      <c r="T205" s="2"/>
      <c r="U205" s="2"/>
      <c r="V205" s="2"/>
      <c r="W205" s="2"/>
      <c r="X205" s="2"/>
      <c r="Y205" s="2"/>
      <c r="Z205" s="2"/>
      <c r="AA205" s="2"/>
      <c r="AB205" s="2"/>
      <c r="AC205" s="2"/>
      <c r="AD205" s="2"/>
      <c r="AE205" s="2"/>
      <c r="AF205" s="2"/>
      <c r="AG205" s="2"/>
      <c r="AH205" s="2"/>
      <c r="AI205" s="2"/>
      <c r="AJ205" s="401"/>
      <c r="AK205" s="1"/>
      <c r="AL205" s="1"/>
      <c r="AM205" s="1"/>
      <c r="AN205" s="1"/>
    </row>
    <row r="206" spans="1:40">
      <c r="A206" s="53"/>
      <c r="B206" s="53"/>
      <c r="C206" s="26"/>
      <c r="D206" s="26"/>
      <c r="E206" s="26"/>
      <c r="F206" s="53"/>
      <c r="G206" s="53"/>
      <c r="H206" s="53"/>
      <c r="I206" s="53"/>
      <c r="J206" s="53"/>
      <c r="K206" s="26"/>
      <c r="L206" s="26"/>
      <c r="M206" s="26"/>
      <c r="N206" s="3"/>
      <c r="O206" s="3"/>
      <c r="P206" s="3"/>
      <c r="Q206" s="3"/>
      <c r="R206" s="3"/>
      <c r="S206" s="3"/>
      <c r="T206" s="2"/>
      <c r="U206" s="2"/>
      <c r="V206" s="2"/>
      <c r="W206" s="2"/>
      <c r="X206" s="2"/>
      <c r="Y206" s="2"/>
      <c r="Z206" s="2"/>
      <c r="AA206" s="2"/>
      <c r="AB206" s="2"/>
      <c r="AC206" s="2"/>
      <c r="AD206" s="2"/>
      <c r="AE206" s="2"/>
      <c r="AF206" s="2"/>
      <c r="AG206" s="2"/>
      <c r="AH206" s="2"/>
      <c r="AI206" s="2"/>
      <c r="AJ206" s="401"/>
      <c r="AK206" s="1"/>
      <c r="AL206" s="1"/>
      <c r="AM206" s="1"/>
      <c r="AN206" s="1"/>
    </row>
    <row r="207" spans="1:40">
      <c r="A207" s="53"/>
      <c r="B207" s="53"/>
      <c r="C207" s="26"/>
      <c r="D207" s="26"/>
      <c r="E207" s="26"/>
      <c r="F207" s="53"/>
      <c r="G207" s="53"/>
      <c r="H207" s="53"/>
      <c r="I207" s="53"/>
      <c r="J207" s="53"/>
      <c r="K207" s="26"/>
      <c r="L207" s="26"/>
      <c r="M207" s="26"/>
      <c r="N207" s="3"/>
      <c r="O207" s="3"/>
      <c r="P207" s="3"/>
      <c r="Q207" s="3"/>
      <c r="R207" s="3"/>
      <c r="S207" s="3"/>
      <c r="T207" s="2"/>
      <c r="U207" s="2"/>
      <c r="V207" s="2"/>
      <c r="W207" s="2"/>
      <c r="X207" s="2"/>
      <c r="Y207" s="2"/>
      <c r="Z207" s="2"/>
      <c r="AA207" s="2"/>
      <c r="AB207" s="2"/>
      <c r="AC207" s="2"/>
      <c r="AD207" s="2"/>
      <c r="AE207" s="2"/>
      <c r="AF207" s="2"/>
      <c r="AG207" s="2"/>
      <c r="AH207" s="2"/>
      <c r="AI207" s="2"/>
      <c r="AJ207" s="401"/>
      <c r="AK207" s="1"/>
      <c r="AL207" s="1"/>
      <c r="AM207" s="1"/>
      <c r="AN207" s="1"/>
    </row>
    <row r="208" spans="1:40">
      <c r="A208" s="53"/>
      <c r="B208" s="53"/>
      <c r="C208" s="26"/>
      <c r="D208" s="26"/>
      <c r="E208" s="26"/>
      <c r="F208" s="53"/>
      <c r="G208" s="53"/>
      <c r="H208" s="53"/>
      <c r="I208" s="53"/>
      <c r="J208" s="53"/>
      <c r="K208" s="26"/>
      <c r="L208" s="26"/>
      <c r="M208" s="26"/>
      <c r="N208" s="3"/>
      <c r="O208" s="3"/>
      <c r="P208" s="3"/>
      <c r="Q208" s="3"/>
      <c r="R208" s="3"/>
      <c r="S208" s="3"/>
      <c r="T208" s="2"/>
      <c r="U208" s="2"/>
      <c r="V208" s="2"/>
      <c r="W208" s="2"/>
      <c r="X208" s="2"/>
      <c r="Y208" s="2"/>
      <c r="Z208" s="2"/>
      <c r="AA208" s="2"/>
      <c r="AB208" s="2"/>
      <c r="AC208" s="2"/>
      <c r="AD208" s="2"/>
      <c r="AE208" s="2"/>
      <c r="AF208" s="2"/>
      <c r="AG208" s="2"/>
      <c r="AH208" s="2"/>
      <c r="AI208" s="2"/>
      <c r="AJ208" s="401"/>
      <c r="AK208" s="1"/>
      <c r="AL208" s="1"/>
      <c r="AM208" s="1"/>
      <c r="AN208" s="1"/>
    </row>
    <row r="209" spans="1:40">
      <c r="A209" s="53"/>
      <c r="B209" s="53"/>
      <c r="C209" s="26"/>
      <c r="D209" s="26"/>
      <c r="E209" s="26"/>
      <c r="F209" s="53"/>
      <c r="G209" s="53"/>
      <c r="H209" s="53"/>
      <c r="I209" s="53"/>
      <c r="J209" s="53"/>
      <c r="K209" s="26"/>
      <c r="L209" s="26"/>
      <c r="M209" s="26"/>
      <c r="N209" s="3"/>
      <c r="O209" s="3"/>
      <c r="P209" s="3"/>
      <c r="Q209" s="3"/>
      <c r="R209" s="3"/>
      <c r="S209" s="3"/>
      <c r="T209" s="2"/>
      <c r="U209" s="2"/>
      <c r="V209" s="2"/>
      <c r="W209" s="2"/>
      <c r="X209" s="2"/>
      <c r="Y209" s="2"/>
      <c r="Z209" s="2"/>
      <c r="AA209" s="2"/>
      <c r="AB209" s="2"/>
      <c r="AC209" s="2"/>
      <c r="AD209" s="2"/>
      <c r="AE209" s="2"/>
      <c r="AF209" s="2"/>
      <c r="AG209" s="2"/>
      <c r="AH209" s="2"/>
      <c r="AI209" s="2"/>
      <c r="AJ209" s="401"/>
      <c r="AK209" s="1"/>
      <c r="AL209" s="1"/>
      <c r="AM209" s="1"/>
      <c r="AN209" s="1"/>
    </row>
    <row r="210" spans="1:40">
      <c r="A210" s="1"/>
      <c r="B210" s="1"/>
      <c r="C210" s="1"/>
      <c r="D210" s="1"/>
      <c r="E210" s="1"/>
      <c r="F210" s="2"/>
      <c r="G210" s="2"/>
      <c r="H210" s="2"/>
      <c r="I210" s="2"/>
      <c r="J210" s="2"/>
      <c r="K210" s="1"/>
      <c r="L210" s="1"/>
      <c r="M210" s="1"/>
      <c r="N210" s="3"/>
      <c r="O210" s="3"/>
      <c r="P210" s="3"/>
      <c r="Q210" s="3"/>
      <c r="R210" s="3"/>
      <c r="S210" s="3"/>
      <c r="T210" s="2"/>
      <c r="U210" s="2"/>
      <c r="V210" s="2"/>
      <c r="W210" s="2"/>
      <c r="X210" s="2"/>
      <c r="Y210" s="2"/>
      <c r="Z210" s="2"/>
      <c r="AA210" s="2"/>
      <c r="AB210" s="2"/>
      <c r="AC210" s="2"/>
      <c r="AD210" s="2"/>
      <c r="AE210" s="2"/>
      <c r="AF210" s="2"/>
      <c r="AG210" s="2"/>
      <c r="AH210" s="2"/>
      <c r="AI210" s="2"/>
      <c r="AJ210" s="401"/>
      <c r="AK210" s="1"/>
      <c r="AL210" s="1"/>
      <c r="AM210" s="1"/>
      <c r="AN210" s="1"/>
    </row>
    <row r="211" spans="1:40" ht="15.75">
      <c r="A211" s="594" t="s">
        <v>1089</v>
      </c>
      <c r="B211" s="586" t="s">
        <v>12</v>
      </c>
      <c r="C211" s="586" t="s">
        <v>13</v>
      </c>
      <c r="D211" s="586" t="s">
        <v>14</v>
      </c>
      <c r="E211" s="595" t="s">
        <v>15</v>
      </c>
      <c r="F211" s="584" t="s">
        <v>16</v>
      </c>
      <c r="G211" s="585"/>
      <c r="H211" s="586" t="s">
        <v>17</v>
      </c>
      <c r="I211" s="586" t="s">
        <v>18</v>
      </c>
      <c r="J211" s="586" t="s">
        <v>19</v>
      </c>
      <c r="K211" s="589" t="s">
        <v>20</v>
      </c>
      <c r="L211" s="585"/>
      <c r="M211" s="586" t="s">
        <v>21</v>
      </c>
      <c r="N211" s="3"/>
      <c r="O211" s="3"/>
      <c r="P211" s="3"/>
      <c r="Q211" s="3"/>
      <c r="R211" s="3"/>
      <c r="S211" s="3"/>
      <c r="T211" s="2"/>
      <c r="U211" s="2"/>
      <c r="V211" s="2"/>
      <c r="W211" s="2"/>
      <c r="X211" s="2"/>
      <c r="Y211" s="2"/>
      <c r="Z211" s="2"/>
      <c r="AA211" s="2"/>
      <c r="AB211" s="2"/>
      <c r="AC211" s="2"/>
      <c r="AD211" s="2"/>
      <c r="AE211" s="2"/>
      <c r="AF211" s="2"/>
      <c r="AG211" s="2"/>
      <c r="AH211" s="2"/>
      <c r="AI211" s="2"/>
      <c r="AJ211" s="401"/>
      <c r="AK211" s="1"/>
      <c r="AL211" s="1"/>
      <c r="AM211" s="1"/>
      <c r="AN211" s="1"/>
    </row>
    <row r="212" spans="1:40" ht="15.75">
      <c r="A212" s="587"/>
      <c r="B212" s="587"/>
      <c r="C212" s="587"/>
      <c r="D212" s="587"/>
      <c r="E212" s="587"/>
      <c r="F212" s="51" t="s">
        <v>44</v>
      </c>
      <c r="G212" s="51" t="s">
        <v>45</v>
      </c>
      <c r="H212" s="587"/>
      <c r="I212" s="587"/>
      <c r="J212" s="587"/>
      <c r="K212" s="52" t="s">
        <v>46</v>
      </c>
      <c r="L212" s="52" t="s">
        <v>47</v>
      </c>
      <c r="M212" s="587"/>
      <c r="N212" s="3"/>
      <c r="O212" s="3"/>
      <c r="P212" s="3"/>
      <c r="Q212" s="3"/>
      <c r="R212" s="3"/>
      <c r="S212" s="3"/>
      <c r="T212" s="2"/>
      <c r="U212" s="2"/>
      <c r="V212" s="2"/>
      <c r="W212" s="2"/>
      <c r="X212" s="2"/>
      <c r="Y212" s="2"/>
      <c r="Z212" s="2"/>
      <c r="AA212" s="2"/>
      <c r="AB212" s="2"/>
      <c r="AC212" s="2"/>
      <c r="AD212" s="2"/>
      <c r="AE212" s="2"/>
      <c r="AF212" s="2"/>
      <c r="AG212" s="2"/>
      <c r="AH212" s="2"/>
      <c r="AI212" s="2"/>
      <c r="AJ212" s="401"/>
      <c r="AK212" s="1"/>
      <c r="AL212" s="1"/>
      <c r="AM212" s="1"/>
      <c r="AN212" s="1"/>
    </row>
    <row r="213" spans="1:40">
      <c r="A213" s="53"/>
      <c r="B213" s="53"/>
      <c r="C213" s="26"/>
      <c r="D213" s="26"/>
      <c r="E213" s="26"/>
      <c r="F213" s="53"/>
      <c r="G213" s="53"/>
      <c r="H213" s="53"/>
      <c r="I213" s="53"/>
      <c r="J213" s="54"/>
      <c r="K213" s="55"/>
      <c r="L213" s="55"/>
      <c r="M213" s="55"/>
      <c r="N213" s="3"/>
      <c r="O213" s="3"/>
      <c r="P213" s="3"/>
      <c r="Q213" s="3"/>
      <c r="R213" s="3"/>
      <c r="S213" s="3"/>
      <c r="T213" s="2"/>
      <c r="U213" s="2"/>
      <c r="V213" s="2"/>
      <c r="W213" s="2"/>
      <c r="X213" s="2"/>
      <c r="Y213" s="2"/>
      <c r="Z213" s="2"/>
      <c r="AA213" s="2"/>
      <c r="AB213" s="2"/>
      <c r="AC213" s="2"/>
      <c r="AD213" s="2"/>
      <c r="AE213" s="2"/>
      <c r="AF213" s="2"/>
      <c r="AG213" s="2"/>
      <c r="AH213" s="2"/>
      <c r="AI213" s="2"/>
      <c r="AJ213" s="401"/>
      <c r="AK213" s="1"/>
      <c r="AL213" s="1"/>
      <c r="AM213" s="1"/>
      <c r="AN213" s="1"/>
    </row>
    <row r="214" spans="1:40">
      <c r="A214" s="53"/>
      <c r="B214" s="53"/>
      <c r="C214" s="26"/>
      <c r="D214" s="26"/>
      <c r="E214" s="26"/>
      <c r="F214" s="53"/>
      <c r="G214" s="53"/>
      <c r="H214" s="53"/>
      <c r="I214" s="53"/>
      <c r="J214" s="53"/>
      <c r="K214" s="26"/>
      <c r="L214" s="26"/>
      <c r="M214" s="26"/>
      <c r="N214" s="3"/>
      <c r="O214" s="3"/>
      <c r="P214" s="3"/>
      <c r="Q214" s="3"/>
      <c r="R214" s="3"/>
      <c r="S214" s="3"/>
      <c r="T214" s="2"/>
      <c r="U214" s="2"/>
      <c r="V214" s="2"/>
      <c r="W214" s="2"/>
      <c r="X214" s="2"/>
      <c r="Y214" s="2"/>
      <c r="Z214" s="2"/>
      <c r="AA214" s="2"/>
      <c r="AB214" s="2"/>
      <c r="AC214" s="2"/>
      <c r="AD214" s="2"/>
      <c r="AE214" s="2"/>
      <c r="AF214" s="2"/>
      <c r="AG214" s="2"/>
      <c r="AH214" s="2"/>
      <c r="AI214" s="2"/>
      <c r="AJ214" s="401"/>
      <c r="AK214" s="1"/>
      <c r="AL214" s="1"/>
      <c r="AM214" s="1"/>
      <c r="AN214" s="1"/>
    </row>
    <row r="215" spans="1:40">
      <c r="A215" s="53"/>
      <c r="B215" s="53"/>
      <c r="C215" s="26"/>
      <c r="D215" s="26"/>
      <c r="E215" s="26"/>
      <c r="F215" s="53"/>
      <c r="G215" s="53"/>
      <c r="H215" s="53"/>
      <c r="I215" s="53"/>
      <c r="J215" s="53"/>
      <c r="K215" s="26"/>
      <c r="L215" s="26"/>
      <c r="M215" s="26"/>
      <c r="N215" s="3"/>
      <c r="O215" s="3"/>
      <c r="P215" s="3"/>
      <c r="Q215" s="3"/>
      <c r="R215" s="3"/>
      <c r="S215" s="3"/>
      <c r="T215" s="2"/>
      <c r="U215" s="2"/>
      <c r="V215" s="2"/>
      <c r="W215" s="2"/>
      <c r="X215" s="2"/>
      <c r="Y215" s="2"/>
      <c r="Z215" s="2"/>
      <c r="AA215" s="2"/>
      <c r="AB215" s="2"/>
      <c r="AC215" s="2"/>
      <c r="AD215" s="2"/>
      <c r="AE215" s="2"/>
      <c r="AF215" s="2"/>
      <c r="AG215" s="2"/>
      <c r="AH215" s="2"/>
      <c r="AI215" s="2"/>
      <c r="AJ215" s="401"/>
      <c r="AK215" s="1"/>
      <c r="AL215" s="1"/>
      <c r="AM215" s="1"/>
      <c r="AN215" s="1"/>
    </row>
    <row r="216" spans="1:40">
      <c r="A216" s="53"/>
      <c r="B216" s="53"/>
      <c r="C216" s="26"/>
      <c r="D216" s="26"/>
      <c r="E216" s="26"/>
      <c r="F216" s="53"/>
      <c r="G216" s="53"/>
      <c r="H216" s="53"/>
      <c r="I216" s="53"/>
      <c r="J216" s="53"/>
      <c r="K216" s="26"/>
      <c r="L216" s="26"/>
      <c r="M216" s="26"/>
      <c r="N216" s="3"/>
      <c r="O216" s="3"/>
      <c r="P216" s="3"/>
      <c r="Q216" s="3"/>
      <c r="R216" s="3"/>
      <c r="S216" s="3"/>
      <c r="T216" s="2"/>
      <c r="U216" s="2"/>
      <c r="V216" s="2"/>
      <c r="W216" s="2"/>
      <c r="X216" s="2"/>
      <c r="Y216" s="2"/>
      <c r="Z216" s="2"/>
      <c r="AA216" s="2"/>
      <c r="AB216" s="2"/>
      <c r="AC216" s="2"/>
      <c r="AD216" s="2"/>
      <c r="AE216" s="2"/>
      <c r="AF216" s="2"/>
      <c r="AG216" s="2"/>
      <c r="AH216" s="2"/>
      <c r="AI216" s="2"/>
      <c r="AJ216" s="401"/>
      <c r="AK216" s="1"/>
      <c r="AL216" s="1"/>
      <c r="AM216" s="1"/>
      <c r="AN216" s="1"/>
    </row>
    <row r="217" spans="1:40">
      <c r="A217" s="53"/>
      <c r="B217" s="53"/>
      <c r="C217" s="26"/>
      <c r="D217" s="26"/>
      <c r="E217" s="26"/>
      <c r="F217" s="53"/>
      <c r="G217" s="53"/>
      <c r="H217" s="53"/>
      <c r="I217" s="53"/>
      <c r="J217" s="53"/>
      <c r="K217" s="26"/>
      <c r="L217" s="26"/>
      <c r="M217" s="26"/>
      <c r="N217" s="3"/>
      <c r="O217" s="3"/>
      <c r="P217" s="3"/>
      <c r="Q217" s="3"/>
      <c r="R217" s="3"/>
      <c r="S217" s="3"/>
      <c r="T217" s="2"/>
      <c r="U217" s="2"/>
      <c r="V217" s="2"/>
      <c r="W217" s="2"/>
      <c r="X217" s="2"/>
      <c r="Y217" s="2"/>
      <c r="Z217" s="2"/>
      <c r="AA217" s="2"/>
      <c r="AB217" s="2"/>
      <c r="AC217" s="2"/>
      <c r="AD217" s="2"/>
      <c r="AE217" s="2"/>
      <c r="AF217" s="2"/>
      <c r="AG217" s="2"/>
      <c r="AH217" s="2"/>
      <c r="AI217" s="2"/>
      <c r="AJ217" s="401"/>
      <c r="AK217" s="1"/>
      <c r="AL217" s="1"/>
      <c r="AM217" s="1"/>
      <c r="AN217" s="1"/>
    </row>
    <row r="218" spans="1:40">
      <c r="A218" s="53"/>
      <c r="B218" s="53"/>
      <c r="C218" s="26"/>
      <c r="D218" s="26"/>
      <c r="E218" s="26"/>
      <c r="F218" s="53"/>
      <c r="G218" s="53"/>
      <c r="H218" s="53"/>
      <c r="I218" s="53"/>
      <c r="J218" s="53"/>
      <c r="K218" s="26"/>
      <c r="L218" s="26"/>
      <c r="M218" s="26"/>
      <c r="N218" s="3"/>
      <c r="O218" s="3"/>
      <c r="P218" s="3"/>
      <c r="Q218" s="3"/>
      <c r="R218" s="3"/>
      <c r="S218" s="3"/>
      <c r="T218" s="2"/>
      <c r="U218" s="2"/>
      <c r="V218" s="2"/>
      <c r="W218" s="2"/>
      <c r="X218" s="2"/>
      <c r="Y218" s="2"/>
      <c r="Z218" s="2"/>
      <c r="AA218" s="2"/>
      <c r="AB218" s="2"/>
      <c r="AC218" s="2"/>
      <c r="AD218" s="2"/>
      <c r="AE218" s="2"/>
      <c r="AF218" s="2"/>
      <c r="AG218" s="2"/>
      <c r="AH218" s="2"/>
      <c r="AI218" s="2"/>
      <c r="AJ218" s="401"/>
      <c r="AK218" s="1"/>
      <c r="AL218" s="1"/>
      <c r="AM218" s="1"/>
      <c r="AN218" s="1"/>
    </row>
    <row r="219" spans="1:40">
      <c r="A219" s="53"/>
      <c r="B219" s="53"/>
      <c r="C219" s="26"/>
      <c r="D219" s="26"/>
      <c r="E219" s="26"/>
      <c r="F219" s="53"/>
      <c r="G219" s="53"/>
      <c r="H219" s="53"/>
      <c r="I219" s="53"/>
      <c r="J219" s="53"/>
      <c r="K219" s="26"/>
      <c r="L219" s="26"/>
      <c r="M219" s="26"/>
      <c r="N219" s="3"/>
      <c r="O219" s="3"/>
      <c r="P219" s="3"/>
      <c r="Q219" s="3"/>
      <c r="R219" s="3"/>
      <c r="S219" s="3"/>
      <c r="T219" s="2"/>
      <c r="U219" s="2"/>
      <c r="V219" s="2"/>
      <c r="W219" s="2"/>
      <c r="X219" s="2"/>
      <c r="Y219" s="2"/>
      <c r="Z219" s="2"/>
      <c r="AA219" s="2"/>
      <c r="AB219" s="2"/>
      <c r="AC219" s="2"/>
      <c r="AD219" s="2"/>
      <c r="AE219" s="2"/>
      <c r="AF219" s="2"/>
      <c r="AG219" s="2"/>
      <c r="AH219" s="2"/>
      <c r="AI219" s="2"/>
      <c r="AJ219" s="401"/>
      <c r="AK219" s="1"/>
      <c r="AL219" s="1"/>
      <c r="AM219" s="1"/>
      <c r="AN219" s="1"/>
    </row>
    <row r="220" spans="1:40">
      <c r="A220" s="53"/>
      <c r="B220" s="53"/>
      <c r="C220" s="26"/>
      <c r="D220" s="26"/>
      <c r="E220" s="26"/>
      <c r="F220" s="53"/>
      <c r="G220" s="53"/>
      <c r="H220" s="53"/>
      <c r="I220" s="53"/>
      <c r="J220" s="53"/>
      <c r="K220" s="26"/>
      <c r="L220" s="26"/>
      <c r="M220" s="26"/>
      <c r="N220" s="3"/>
      <c r="O220" s="3"/>
      <c r="P220" s="3"/>
      <c r="Q220" s="3"/>
      <c r="R220" s="3"/>
      <c r="S220" s="3"/>
      <c r="T220" s="2"/>
      <c r="U220" s="2"/>
      <c r="V220" s="2"/>
      <c r="W220" s="2"/>
      <c r="X220" s="2"/>
      <c r="Y220" s="2"/>
      <c r="Z220" s="2"/>
      <c r="AA220" s="2"/>
      <c r="AB220" s="2"/>
      <c r="AC220" s="2"/>
      <c r="AD220" s="2"/>
      <c r="AE220" s="2"/>
      <c r="AF220" s="2"/>
      <c r="AG220" s="2"/>
      <c r="AH220" s="2"/>
      <c r="AI220" s="2"/>
      <c r="AJ220" s="401"/>
      <c r="AK220" s="1"/>
      <c r="AL220" s="1"/>
      <c r="AM220" s="1"/>
      <c r="AN220" s="1"/>
    </row>
    <row r="221" spans="1:40">
      <c r="A221" s="53"/>
      <c r="B221" s="53"/>
      <c r="C221" s="26"/>
      <c r="D221" s="26"/>
      <c r="E221" s="26"/>
      <c r="F221" s="53"/>
      <c r="G221" s="53"/>
      <c r="H221" s="53"/>
      <c r="I221" s="53"/>
      <c r="J221" s="53"/>
      <c r="K221" s="26"/>
      <c r="L221" s="26"/>
      <c r="M221" s="26"/>
      <c r="N221" s="3"/>
      <c r="O221" s="3"/>
      <c r="P221" s="3"/>
      <c r="Q221" s="3"/>
      <c r="R221" s="3"/>
      <c r="S221" s="3"/>
      <c r="T221" s="2"/>
      <c r="U221" s="2"/>
      <c r="V221" s="2"/>
      <c r="W221" s="2"/>
      <c r="X221" s="2"/>
      <c r="Y221" s="2"/>
      <c r="Z221" s="2"/>
      <c r="AA221" s="2"/>
      <c r="AB221" s="2"/>
      <c r="AC221" s="2"/>
      <c r="AD221" s="2"/>
      <c r="AE221" s="2"/>
      <c r="AF221" s="2"/>
      <c r="AG221" s="2"/>
      <c r="AH221" s="2"/>
      <c r="AI221" s="2"/>
      <c r="AJ221" s="401"/>
      <c r="AK221" s="1"/>
      <c r="AL221" s="1"/>
      <c r="AM221" s="1"/>
      <c r="AN221" s="1"/>
    </row>
    <row r="222" spans="1:40">
      <c r="A222" s="1"/>
      <c r="B222" s="1"/>
      <c r="C222" s="1"/>
      <c r="D222" s="1"/>
      <c r="E222" s="1"/>
      <c r="F222" s="2"/>
      <c r="G222" s="2"/>
      <c r="H222" s="2"/>
      <c r="I222" s="2"/>
      <c r="J222" s="2"/>
      <c r="K222" s="1"/>
      <c r="L222" s="1"/>
      <c r="M222" s="1"/>
      <c r="N222" s="3"/>
      <c r="O222" s="3"/>
      <c r="P222" s="3"/>
      <c r="Q222" s="3"/>
      <c r="R222" s="3"/>
      <c r="S222" s="3"/>
      <c r="T222" s="2"/>
      <c r="U222" s="2"/>
      <c r="V222" s="2"/>
      <c r="W222" s="2"/>
      <c r="X222" s="2"/>
      <c r="Y222" s="2"/>
      <c r="Z222" s="2"/>
      <c r="AA222" s="2"/>
      <c r="AB222" s="2"/>
      <c r="AC222" s="2"/>
      <c r="AD222" s="2"/>
      <c r="AE222" s="2"/>
      <c r="AF222" s="2"/>
      <c r="AG222" s="2"/>
      <c r="AH222" s="2"/>
      <c r="AI222" s="2"/>
      <c r="AJ222" s="401"/>
      <c r="AK222" s="1"/>
      <c r="AL222" s="1"/>
      <c r="AM222" s="1"/>
      <c r="AN222" s="1"/>
    </row>
    <row r="223" spans="1:40" ht="15.75">
      <c r="A223" s="594" t="s">
        <v>1090</v>
      </c>
      <c r="B223" s="586" t="s">
        <v>12</v>
      </c>
      <c r="C223" s="586" t="s">
        <v>13</v>
      </c>
      <c r="D223" s="586" t="s">
        <v>14</v>
      </c>
      <c r="E223" s="595" t="s">
        <v>15</v>
      </c>
      <c r="F223" s="584" t="s">
        <v>16</v>
      </c>
      <c r="G223" s="585"/>
      <c r="H223" s="586" t="s">
        <v>17</v>
      </c>
      <c r="I223" s="586" t="s">
        <v>18</v>
      </c>
      <c r="J223" s="586" t="s">
        <v>19</v>
      </c>
      <c r="K223" s="589" t="s">
        <v>20</v>
      </c>
      <c r="L223" s="585"/>
      <c r="M223" s="586" t="s">
        <v>21</v>
      </c>
      <c r="N223" s="3"/>
      <c r="O223" s="3"/>
      <c r="P223" s="3"/>
      <c r="Q223" s="3"/>
      <c r="R223" s="3"/>
      <c r="S223" s="3"/>
      <c r="T223" s="2"/>
      <c r="U223" s="2"/>
      <c r="V223" s="2"/>
      <c r="W223" s="2"/>
      <c r="X223" s="2"/>
      <c r="Y223" s="2"/>
      <c r="Z223" s="2"/>
      <c r="AA223" s="2"/>
      <c r="AB223" s="2"/>
      <c r="AC223" s="2"/>
      <c r="AD223" s="2"/>
      <c r="AE223" s="2"/>
      <c r="AF223" s="2"/>
      <c r="AG223" s="2"/>
      <c r="AH223" s="2"/>
      <c r="AI223" s="2"/>
      <c r="AJ223" s="401"/>
      <c r="AK223" s="1"/>
      <c r="AL223" s="1"/>
      <c r="AM223" s="1"/>
      <c r="AN223" s="1"/>
    </row>
    <row r="224" spans="1:40" ht="15.75">
      <c r="A224" s="587"/>
      <c r="B224" s="587"/>
      <c r="C224" s="587"/>
      <c r="D224" s="587"/>
      <c r="E224" s="587"/>
      <c r="F224" s="51" t="s">
        <v>44</v>
      </c>
      <c r="G224" s="51" t="s">
        <v>45</v>
      </c>
      <c r="H224" s="587"/>
      <c r="I224" s="587"/>
      <c r="J224" s="587"/>
      <c r="K224" s="52" t="s">
        <v>46</v>
      </c>
      <c r="L224" s="52" t="s">
        <v>47</v>
      </c>
      <c r="M224" s="587"/>
      <c r="N224" s="3"/>
      <c r="O224" s="3"/>
      <c r="P224" s="3"/>
      <c r="Q224" s="3"/>
      <c r="R224" s="3"/>
      <c r="S224" s="3"/>
      <c r="T224" s="2"/>
      <c r="U224" s="2"/>
      <c r="V224" s="2"/>
      <c r="W224" s="2"/>
      <c r="X224" s="2"/>
      <c r="Y224" s="2"/>
      <c r="Z224" s="2"/>
      <c r="AA224" s="2"/>
      <c r="AB224" s="2"/>
      <c r="AC224" s="2"/>
      <c r="AD224" s="2"/>
      <c r="AE224" s="2"/>
      <c r="AF224" s="2"/>
      <c r="AG224" s="2"/>
      <c r="AH224" s="2"/>
      <c r="AI224" s="2"/>
      <c r="AJ224" s="401"/>
      <c r="AK224" s="1"/>
      <c r="AL224" s="1"/>
      <c r="AM224" s="1"/>
      <c r="AN224" s="1"/>
    </row>
    <row r="225" spans="1:40">
      <c r="A225" s="53"/>
      <c r="B225" s="53"/>
      <c r="C225" s="26"/>
      <c r="D225" s="26"/>
      <c r="E225" s="26"/>
      <c r="F225" s="53"/>
      <c r="G225" s="53"/>
      <c r="H225" s="53"/>
      <c r="I225" s="53"/>
      <c r="J225" s="54"/>
      <c r="K225" s="55"/>
      <c r="L225" s="55"/>
      <c r="M225" s="55"/>
      <c r="N225" s="3"/>
      <c r="O225" s="3"/>
      <c r="P225" s="3"/>
      <c r="Q225" s="3"/>
      <c r="R225" s="3"/>
      <c r="S225" s="3"/>
      <c r="T225" s="2"/>
      <c r="U225" s="2"/>
      <c r="V225" s="2"/>
      <c r="W225" s="2"/>
      <c r="X225" s="2"/>
      <c r="Y225" s="2"/>
      <c r="Z225" s="2"/>
      <c r="AA225" s="2"/>
      <c r="AB225" s="2"/>
      <c r="AC225" s="2"/>
      <c r="AD225" s="2"/>
      <c r="AE225" s="2"/>
      <c r="AF225" s="2"/>
      <c r="AG225" s="2"/>
      <c r="AH225" s="2"/>
      <c r="AI225" s="2"/>
      <c r="AJ225" s="401"/>
      <c r="AK225" s="1"/>
      <c r="AL225" s="1"/>
      <c r="AM225" s="1"/>
      <c r="AN225" s="1"/>
    </row>
    <row r="226" spans="1:40">
      <c r="A226" s="53"/>
      <c r="B226" s="53"/>
      <c r="C226" s="26"/>
      <c r="D226" s="26"/>
      <c r="E226" s="26"/>
      <c r="F226" s="53"/>
      <c r="G226" s="53"/>
      <c r="H226" s="53"/>
      <c r="I226" s="53"/>
      <c r="J226" s="53"/>
      <c r="K226" s="26"/>
      <c r="L226" s="26"/>
      <c r="M226" s="26"/>
      <c r="N226" s="3"/>
      <c r="O226" s="3"/>
      <c r="P226" s="3"/>
      <c r="Q226" s="3"/>
      <c r="R226" s="3"/>
      <c r="S226" s="3"/>
      <c r="T226" s="2"/>
      <c r="U226" s="2"/>
      <c r="V226" s="2"/>
      <c r="W226" s="2"/>
      <c r="X226" s="2"/>
      <c r="Y226" s="2"/>
      <c r="Z226" s="2"/>
      <c r="AA226" s="2"/>
      <c r="AB226" s="2"/>
      <c r="AC226" s="2"/>
      <c r="AD226" s="2"/>
      <c r="AE226" s="2"/>
      <c r="AF226" s="2"/>
      <c r="AG226" s="2"/>
      <c r="AH226" s="2"/>
      <c r="AI226" s="2"/>
      <c r="AJ226" s="401"/>
      <c r="AK226" s="1"/>
      <c r="AL226" s="1"/>
      <c r="AM226" s="1"/>
      <c r="AN226" s="1"/>
    </row>
    <row r="227" spans="1:40">
      <c r="A227" s="53"/>
      <c r="B227" s="53"/>
      <c r="C227" s="26"/>
      <c r="D227" s="26"/>
      <c r="E227" s="26"/>
      <c r="F227" s="53"/>
      <c r="G227" s="53"/>
      <c r="H227" s="53"/>
      <c r="I227" s="53"/>
      <c r="J227" s="53"/>
      <c r="K227" s="26"/>
      <c r="L227" s="26"/>
      <c r="M227" s="26"/>
      <c r="N227" s="3"/>
      <c r="O227" s="3"/>
      <c r="P227" s="3"/>
      <c r="Q227" s="3"/>
      <c r="R227" s="3"/>
      <c r="S227" s="3"/>
      <c r="T227" s="2"/>
      <c r="U227" s="2"/>
      <c r="V227" s="2"/>
      <c r="W227" s="2"/>
      <c r="X227" s="2"/>
      <c r="Y227" s="2"/>
      <c r="Z227" s="2"/>
      <c r="AA227" s="2"/>
      <c r="AB227" s="2"/>
      <c r="AC227" s="2"/>
      <c r="AD227" s="2"/>
      <c r="AE227" s="2"/>
      <c r="AF227" s="2"/>
      <c r="AG227" s="2"/>
      <c r="AH227" s="2"/>
      <c r="AI227" s="2"/>
      <c r="AJ227" s="401"/>
      <c r="AK227" s="1"/>
      <c r="AL227" s="1"/>
      <c r="AM227" s="1"/>
      <c r="AN227" s="1"/>
    </row>
    <row r="228" spans="1:40">
      <c r="A228" s="53"/>
      <c r="B228" s="53"/>
      <c r="C228" s="26"/>
      <c r="D228" s="26"/>
      <c r="E228" s="26"/>
      <c r="F228" s="53"/>
      <c r="G228" s="53"/>
      <c r="H228" s="53"/>
      <c r="I228" s="53"/>
      <c r="J228" s="53"/>
      <c r="K228" s="26"/>
      <c r="L228" s="26"/>
      <c r="M228" s="26"/>
      <c r="N228" s="3"/>
      <c r="O228" s="3"/>
      <c r="P228" s="3"/>
      <c r="Q228" s="3"/>
      <c r="R228" s="3"/>
      <c r="S228" s="3"/>
      <c r="T228" s="2"/>
      <c r="U228" s="2"/>
      <c r="V228" s="2"/>
      <c r="W228" s="2"/>
      <c r="X228" s="2"/>
      <c r="Y228" s="2"/>
      <c r="Z228" s="2"/>
      <c r="AA228" s="2"/>
      <c r="AB228" s="2"/>
      <c r="AC228" s="2"/>
      <c r="AD228" s="2"/>
      <c r="AE228" s="2"/>
      <c r="AF228" s="2"/>
      <c r="AG228" s="2"/>
      <c r="AH228" s="2"/>
      <c r="AI228" s="2"/>
      <c r="AJ228" s="401"/>
      <c r="AK228" s="1"/>
      <c r="AL228" s="1"/>
      <c r="AM228" s="1"/>
      <c r="AN228" s="1"/>
    </row>
    <row r="229" spans="1:40">
      <c r="A229" s="53"/>
      <c r="B229" s="53"/>
      <c r="C229" s="26"/>
      <c r="D229" s="26"/>
      <c r="E229" s="26"/>
      <c r="F229" s="53"/>
      <c r="G229" s="53"/>
      <c r="H229" s="53"/>
      <c r="I229" s="53"/>
      <c r="J229" s="53"/>
      <c r="K229" s="26"/>
      <c r="L229" s="26"/>
      <c r="M229" s="26"/>
      <c r="N229" s="3"/>
      <c r="O229" s="3"/>
      <c r="P229" s="3"/>
      <c r="Q229" s="3"/>
      <c r="R229" s="3"/>
      <c r="S229" s="3"/>
      <c r="T229" s="2"/>
      <c r="U229" s="2"/>
      <c r="V229" s="2"/>
      <c r="W229" s="2"/>
      <c r="X229" s="2"/>
      <c r="Y229" s="2"/>
      <c r="Z229" s="2"/>
      <c r="AA229" s="2"/>
      <c r="AB229" s="2"/>
      <c r="AC229" s="2"/>
      <c r="AD229" s="2"/>
      <c r="AE229" s="2"/>
      <c r="AF229" s="2"/>
      <c r="AG229" s="2"/>
      <c r="AH229" s="2"/>
      <c r="AI229" s="2"/>
      <c r="AJ229" s="401"/>
      <c r="AK229" s="1"/>
      <c r="AL229" s="1"/>
      <c r="AM229" s="1"/>
      <c r="AN229" s="1"/>
    </row>
    <row r="230" spans="1:40">
      <c r="A230" s="53"/>
      <c r="B230" s="53"/>
      <c r="C230" s="26"/>
      <c r="D230" s="26"/>
      <c r="E230" s="26"/>
      <c r="F230" s="53"/>
      <c r="G230" s="53"/>
      <c r="H230" s="53"/>
      <c r="I230" s="53"/>
      <c r="J230" s="53"/>
      <c r="K230" s="26"/>
      <c r="L230" s="26"/>
      <c r="M230" s="26"/>
      <c r="N230" s="3"/>
      <c r="O230" s="3"/>
      <c r="P230" s="3"/>
      <c r="Q230" s="3"/>
      <c r="R230" s="3"/>
      <c r="S230" s="3"/>
      <c r="T230" s="2"/>
      <c r="U230" s="2"/>
      <c r="V230" s="2"/>
      <c r="W230" s="2"/>
      <c r="X230" s="2"/>
      <c r="Y230" s="2"/>
      <c r="Z230" s="2"/>
      <c r="AA230" s="2"/>
      <c r="AB230" s="2"/>
      <c r="AC230" s="2"/>
      <c r="AD230" s="2"/>
      <c r="AE230" s="2"/>
      <c r="AF230" s="2"/>
      <c r="AG230" s="2"/>
      <c r="AH230" s="2"/>
      <c r="AI230" s="2"/>
      <c r="AJ230" s="401"/>
      <c r="AK230" s="1"/>
      <c r="AL230" s="1"/>
      <c r="AM230" s="1"/>
      <c r="AN230" s="1"/>
    </row>
    <row r="231" spans="1:40">
      <c r="A231" s="53"/>
      <c r="B231" s="53"/>
      <c r="C231" s="26"/>
      <c r="D231" s="26"/>
      <c r="E231" s="26"/>
      <c r="F231" s="53"/>
      <c r="G231" s="53"/>
      <c r="H231" s="53"/>
      <c r="I231" s="53"/>
      <c r="J231" s="53"/>
      <c r="K231" s="26"/>
      <c r="L231" s="26"/>
      <c r="M231" s="26"/>
      <c r="N231" s="3"/>
      <c r="O231" s="3"/>
      <c r="P231" s="3"/>
      <c r="Q231" s="3"/>
      <c r="R231" s="3"/>
      <c r="S231" s="3"/>
      <c r="T231" s="2"/>
      <c r="U231" s="2"/>
      <c r="V231" s="2"/>
      <c r="W231" s="2"/>
      <c r="X231" s="2"/>
      <c r="Y231" s="2"/>
      <c r="Z231" s="2"/>
      <c r="AA231" s="2"/>
      <c r="AB231" s="2"/>
      <c r="AC231" s="2"/>
      <c r="AD231" s="2"/>
      <c r="AE231" s="2"/>
      <c r="AF231" s="2"/>
      <c r="AG231" s="2"/>
      <c r="AH231" s="2"/>
      <c r="AI231" s="2"/>
      <c r="AJ231" s="401"/>
      <c r="AK231" s="1"/>
      <c r="AL231" s="1"/>
      <c r="AM231" s="1"/>
      <c r="AN231" s="1"/>
    </row>
    <row r="232" spans="1:40">
      <c r="A232" s="53"/>
      <c r="B232" s="53"/>
      <c r="C232" s="26"/>
      <c r="D232" s="26"/>
      <c r="E232" s="26"/>
      <c r="F232" s="53"/>
      <c r="G232" s="53"/>
      <c r="H232" s="53"/>
      <c r="I232" s="53"/>
      <c r="J232" s="53"/>
      <c r="K232" s="26"/>
      <c r="L232" s="26"/>
      <c r="M232" s="26"/>
      <c r="N232" s="3"/>
      <c r="O232" s="3"/>
      <c r="P232" s="3"/>
      <c r="Q232" s="3"/>
      <c r="R232" s="3"/>
      <c r="S232" s="3"/>
      <c r="T232" s="2"/>
      <c r="U232" s="2"/>
      <c r="V232" s="2"/>
      <c r="W232" s="2"/>
      <c r="X232" s="2"/>
      <c r="Y232" s="2"/>
      <c r="Z232" s="2"/>
      <c r="AA232" s="2"/>
      <c r="AB232" s="2"/>
      <c r="AC232" s="2"/>
      <c r="AD232" s="2"/>
      <c r="AE232" s="2"/>
      <c r="AF232" s="2"/>
      <c r="AG232" s="2"/>
      <c r="AH232" s="2"/>
      <c r="AI232" s="2"/>
      <c r="AJ232" s="401"/>
      <c r="AK232" s="1"/>
      <c r="AL232" s="1"/>
      <c r="AM232" s="1"/>
      <c r="AN232" s="1"/>
    </row>
    <row r="233" spans="1:40">
      <c r="A233" s="53"/>
      <c r="B233" s="53"/>
      <c r="C233" s="26"/>
      <c r="D233" s="26"/>
      <c r="E233" s="26"/>
      <c r="F233" s="53"/>
      <c r="G233" s="53"/>
      <c r="H233" s="53"/>
      <c r="I233" s="53"/>
      <c r="J233" s="53"/>
      <c r="K233" s="26"/>
      <c r="L233" s="26"/>
      <c r="M233" s="26"/>
      <c r="N233" s="3"/>
      <c r="O233" s="3"/>
      <c r="P233" s="3"/>
      <c r="Q233" s="3"/>
      <c r="R233" s="3"/>
      <c r="S233" s="3"/>
      <c r="T233" s="2"/>
      <c r="U233" s="2"/>
      <c r="V233" s="2"/>
      <c r="W233" s="2"/>
      <c r="X233" s="2"/>
      <c r="Y233" s="2"/>
      <c r="Z233" s="2"/>
      <c r="AA233" s="2"/>
      <c r="AB233" s="2"/>
      <c r="AC233" s="2"/>
      <c r="AD233" s="2"/>
      <c r="AE233" s="2"/>
      <c r="AF233" s="2"/>
      <c r="AG233" s="2"/>
      <c r="AH233" s="2"/>
      <c r="AI233" s="2"/>
      <c r="AJ233" s="401"/>
      <c r="AK233" s="1"/>
      <c r="AL233" s="1"/>
      <c r="AM233" s="1"/>
      <c r="AN233" s="1"/>
    </row>
    <row r="234" spans="1:40">
      <c r="A234" s="1"/>
      <c r="B234" s="1"/>
      <c r="C234" s="1"/>
      <c r="D234" s="1"/>
      <c r="E234" s="1"/>
      <c r="F234" s="2"/>
      <c r="G234" s="2"/>
      <c r="H234" s="2"/>
      <c r="I234" s="2"/>
      <c r="J234" s="2"/>
      <c r="K234" s="1"/>
      <c r="L234" s="1"/>
      <c r="M234" s="1"/>
      <c r="N234" s="3"/>
      <c r="O234" s="3"/>
      <c r="P234" s="3"/>
      <c r="Q234" s="3"/>
      <c r="R234" s="3"/>
      <c r="S234" s="3"/>
      <c r="T234" s="2"/>
      <c r="U234" s="2"/>
      <c r="V234" s="2"/>
      <c r="W234" s="2"/>
      <c r="X234" s="2"/>
      <c r="Y234" s="2"/>
      <c r="Z234" s="2"/>
      <c r="AA234" s="2"/>
      <c r="AB234" s="2"/>
      <c r="AC234" s="2"/>
      <c r="AD234" s="2"/>
      <c r="AE234" s="2"/>
      <c r="AF234" s="2"/>
      <c r="AG234" s="2"/>
      <c r="AH234" s="2"/>
      <c r="AI234" s="2"/>
      <c r="AJ234" s="401"/>
      <c r="AK234" s="1"/>
      <c r="AL234" s="1"/>
      <c r="AM234" s="1"/>
      <c r="AN234" s="1"/>
    </row>
    <row r="235" spans="1:40">
      <c r="A235" s="401"/>
      <c r="B235" s="401"/>
      <c r="C235" s="401"/>
      <c r="D235" s="401"/>
      <c r="E235" s="401"/>
      <c r="F235" s="417"/>
      <c r="G235" s="417"/>
      <c r="H235" s="417"/>
      <c r="I235" s="417"/>
      <c r="J235" s="417"/>
      <c r="K235" s="401"/>
      <c r="L235" s="401"/>
      <c r="M235" s="401"/>
      <c r="N235" s="418"/>
      <c r="O235" s="418"/>
      <c r="P235" s="418"/>
      <c r="Q235" s="418"/>
      <c r="R235" s="418"/>
      <c r="S235" s="418"/>
      <c r="T235" s="417"/>
      <c r="U235" s="417"/>
      <c r="V235" s="417"/>
      <c r="W235" s="417"/>
      <c r="X235" s="417"/>
      <c r="Y235" s="417"/>
      <c r="Z235" s="417"/>
      <c r="AA235" s="417"/>
      <c r="AB235" s="417"/>
      <c r="AC235" s="417"/>
      <c r="AD235" s="417"/>
      <c r="AE235" s="417"/>
      <c r="AF235" s="417"/>
      <c r="AG235" s="417"/>
      <c r="AH235" s="417"/>
      <c r="AI235" s="417"/>
      <c r="AJ235" s="401"/>
      <c r="AK235" s="1"/>
      <c r="AL235" s="1"/>
      <c r="AM235" s="1"/>
      <c r="AN235" s="1"/>
    </row>
    <row r="236" spans="1:40">
      <c r="A236" s="401"/>
      <c r="B236" s="401"/>
      <c r="C236" s="401"/>
      <c r="D236" s="401"/>
      <c r="E236" s="401"/>
      <c r="F236" s="417"/>
      <c r="G236" s="417"/>
      <c r="H236" s="417"/>
      <c r="I236" s="417"/>
      <c r="J236" s="417"/>
      <c r="K236" s="401"/>
      <c r="L236" s="401"/>
      <c r="M236" s="401"/>
      <c r="N236" s="418"/>
      <c r="O236" s="418"/>
      <c r="P236" s="418"/>
      <c r="Q236" s="418"/>
      <c r="R236" s="418"/>
      <c r="S236" s="418"/>
      <c r="T236" s="417"/>
      <c r="U236" s="417"/>
      <c r="V236" s="417"/>
      <c r="W236" s="417"/>
      <c r="X236" s="417"/>
      <c r="Y236" s="417"/>
      <c r="Z236" s="417"/>
      <c r="AA236" s="417"/>
      <c r="AB236" s="417"/>
      <c r="AC236" s="417"/>
      <c r="AD236" s="417"/>
      <c r="AE236" s="417"/>
      <c r="AF236" s="417"/>
      <c r="AG236" s="417"/>
      <c r="AH236" s="417"/>
      <c r="AI236" s="417"/>
      <c r="AJ236" s="401"/>
      <c r="AK236" s="1"/>
      <c r="AL236" s="1"/>
      <c r="AM236" s="1"/>
      <c r="AN236" s="1"/>
    </row>
    <row r="237" spans="1:40">
      <c r="A237" s="1"/>
      <c r="B237" s="1"/>
      <c r="C237" s="1"/>
      <c r="D237" s="1"/>
      <c r="E237" s="1"/>
      <c r="F237" s="2"/>
      <c r="G237" s="2"/>
      <c r="H237" s="2"/>
      <c r="I237" s="2"/>
      <c r="J237" s="2"/>
      <c r="K237" s="1"/>
      <c r="L237" s="1"/>
      <c r="M237" s="1"/>
      <c r="N237" s="3"/>
      <c r="O237" s="3"/>
      <c r="P237" s="3"/>
      <c r="Q237" s="3"/>
      <c r="R237" s="3"/>
      <c r="S237" s="3"/>
      <c r="T237" s="2"/>
      <c r="U237" s="2"/>
      <c r="V237" s="2"/>
      <c r="W237" s="2"/>
      <c r="X237" s="2"/>
      <c r="Y237" s="2"/>
      <c r="Z237" s="2"/>
      <c r="AA237" s="2"/>
      <c r="AB237" s="2"/>
      <c r="AC237" s="2"/>
      <c r="AD237" s="2"/>
      <c r="AE237" s="2"/>
      <c r="AF237" s="2"/>
      <c r="AG237" s="2"/>
      <c r="AH237" s="2"/>
      <c r="AI237" s="2"/>
      <c r="AJ237" s="1"/>
      <c r="AK237" s="1"/>
      <c r="AL237" s="1"/>
      <c r="AM237" s="1"/>
      <c r="AN237" s="1"/>
    </row>
    <row r="238" spans="1:40">
      <c r="F238" s="57"/>
      <c r="G238" s="57"/>
      <c r="H238" s="57"/>
      <c r="I238" s="57"/>
      <c r="J238" s="57"/>
      <c r="T238" s="57"/>
      <c r="U238" s="57"/>
      <c r="V238" s="57"/>
      <c r="W238" s="57"/>
      <c r="X238" s="57"/>
      <c r="Y238" s="2"/>
      <c r="Z238" s="2"/>
      <c r="AA238" s="2"/>
      <c r="AB238" s="2"/>
      <c r="AC238" s="2"/>
      <c r="AD238" s="2"/>
      <c r="AE238" s="2"/>
      <c r="AF238" s="2"/>
      <c r="AG238" s="2"/>
      <c r="AH238" s="2"/>
      <c r="AI238" s="2"/>
    </row>
    <row r="239" spans="1:40">
      <c r="F239" s="57"/>
      <c r="G239" s="57"/>
      <c r="H239" s="57"/>
      <c r="I239" s="57"/>
      <c r="J239" s="57"/>
      <c r="T239" s="57"/>
      <c r="U239" s="57"/>
      <c r="V239" s="57"/>
      <c r="W239" s="57"/>
      <c r="X239" s="57"/>
      <c r="Y239" s="2"/>
      <c r="Z239" s="2"/>
      <c r="AA239" s="2"/>
      <c r="AB239" s="2"/>
      <c r="AC239" s="2"/>
      <c r="AD239" s="2"/>
      <c r="AE239" s="2"/>
      <c r="AF239" s="2"/>
      <c r="AG239" s="2"/>
      <c r="AH239" s="2"/>
      <c r="AI239" s="2"/>
    </row>
    <row r="240" spans="1:40">
      <c r="F240" s="57"/>
      <c r="G240" s="57"/>
      <c r="H240" s="57"/>
      <c r="I240" s="57"/>
      <c r="J240" s="57"/>
      <c r="T240" s="57"/>
      <c r="U240" s="57"/>
      <c r="V240" s="57"/>
      <c r="W240" s="57"/>
      <c r="X240" s="57"/>
      <c r="Y240" s="2"/>
      <c r="Z240" s="2"/>
      <c r="AA240" s="2"/>
      <c r="AB240" s="2"/>
      <c r="AC240" s="2"/>
      <c r="AD240" s="2"/>
      <c r="AE240" s="2"/>
      <c r="AF240" s="2"/>
      <c r="AG240" s="2"/>
      <c r="AH240" s="2"/>
      <c r="AI240" s="2"/>
    </row>
    <row r="241" spans="6:35">
      <c r="F241" s="57"/>
      <c r="G241" s="57"/>
      <c r="H241" s="57"/>
      <c r="I241" s="57"/>
      <c r="J241" s="57"/>
      <c r="T241" s="57"/>
      <c r="U241" s="57"/>
      <c r="V241" s="57"/>
      <c r="W241" s="57"/>
      <c r="X241" s="57"/>
      <c r="Y241" s="2"/>
      <c r="Z241" s="2"/>
      <c r="AA241" s="2"/>
      <c r="AB241" s="2"/>
      <c r="AC241" s="2"/>
      <c r="AD241" s="2"/>
      <c r="AE241" s="2"/>
      <c r="AF241" s="2"/>
      <c r="AG241" s="2"/>
      <c r="AH241" s="2"/>
      <c r="AI241" s="2"/>
    </row>
    <row r="242" spans="6:35">
      <c r="F242" s="57"/>
      <c r="G242" s="57"/>
      <c r="H242" s="57"/>
      <c r="I242" s="57"/>
      <c r="J242" s="57"/>
      <c r="T242" s="57"/>
      <c r="U242" s="57"/>
      <c r="V242" s="57"/>
      <c r="W242" s="57"/>
      <c r="X242" s="57"/>
      <c r="Y242" s="2"/>
      <c r="Z242" s="2"/>
      <c r="AA242" s="2"/>
      <c r="AB242" s="2"/>
      <c r="AC242" s="2"/>
      <c r="AD242" s="2"/>
      <c r="AE242" s="2"/>
      <c r="AF242" s="2"/>
      <c r="AG242" s="2"/>
      <c r="AH242" s="2"/>
      <c r="AI242" s="2"/>
    </row>
    <row r="243" spans="6:35">
      <c r="F243" s="57"/>
      <c r="G243" s="57"/>
      <c r="H243" s="57"/>
      <c r="I243" s="57"/>
      <c r="J243" s="57"/>
      <c r="T243" s="57"/>
      <c r="U243" s="57"/>
      <c r="V243" s="57"/>
      <c r="W243" s="57"/>
      <c r="X243" s="57"/>
      <c r="Y243" s="2"/>
      <c r="Z243" s="2"/>
      <c r="AA243" s="2"/>
      <c r="AB243" s="2"/>
      <c r="AC243" s="2"/>
      <c r="AD243" s="2"/>
      <c r="AE243" s="2"/>
      <c r="AF243" s="2"/>
      <c r="AG243" s="2"/>
      <c r="AH243" s="2"/>
      <c r="AI243" s="2"/>
    </row>
    <row r="244" spans="6:35">
      <c r="F244" s="57"/>
      <c r="G244" s="57"/>
      <c r="H244" s="57"/>
      <c r="I244" s="57"/>
      <c r="J244" s="57"/>
      <c r="T244" s="57"/>
      <c r="U244" s="57"/>
      <c r="V244" s="57"/>
      <c r="W244" s="57"/>
      <c r="X244" s="57"/>
      <c r="Y244" s="2"/>
      <c r="Z244" s="2"/>
      <c r="AA244" s="2"/>
      <c r="AB244" s="2"/>
      <c r="AC244" s="2"/>
      <c r="AD244" s="2"/>
      <c r="AE244" s="2"/>
      <c r="AF244" s="2"/>
      <c r="AG244" s="2"/>
      <c r="AH244" s="2"/>
      <c r="AI244" s="2"/>
    </row>
    <row r="245" spans="6:35">
      <c r="F245" s="57"/>
      <c r="G245" s="57"/>
      <c r="H245" s="57"/>
      <c r="I245" s="57"/>
      <c r="J245" s="57"/>
      <c r="T245" s="57"/>
      <c r="U245" s="57"/>
      <c r="V245" s="57"/>
      <c r="W245" s="57"/>
      <c r="X245" s="57"/>
      <c r="Y245" s="2"/>
      <c r="Z245" s="2"/>
      <c r="AA245" s="2"/>
      <c r="AB245" s="2"/>
      <c r="AC245" s="2"/>
      <c r="AD245" s="2"/>
      <c r="AE245" s="2"/>
      <c r="AF245" s="2"/>
      <c r="AG245" s="2"/>
      <c r="AH245" s="2"/>
      <c r="AI245" s="2"/>
    </row>
    <row r="246" spans="6:35">
      <c r="F246" s="57"/>
      <c r="G246" s="57"/>
      <c r="H246" s="57"/>
      <c r="I246" s="57"/>
      <c r="J246" s="57"/>
      <c r="T246" s="57"/>
      <c r="U246" s="57"/>
      <c r="V246" s="57"/>
      <c r="W246" s="57"/>
      <c r="X246" s="57"/>
      <c r="Y246" s="2"/>
      <c r="Z246" s="2"/>
      <c r="AA246" s="2"/>
      <c r="AB246" s="2"/>
      <c r="AC246" s="2"/>
      <c r="AD246" s="2"/>
      <c r="AE246" s="2"/>
      <c r="AF246" s="2"/>
      <c r="AG246" s="2"/>
      <c r="AH246" s="2"/>
      <c r="AI246" s="2"/>
    </row>
    <row r="247" spans="6:35">
      <c r="F247" s="57"/>
      <c r="G247" s="57"/>
      <c r="H247" s="57"/>
      <c r="I247" s="57"/>
      <c r="J247" s="57"/>
      <c r="T247" s="57"/>
      <c r="U247" s="57"/>
      <c r="V247" s="57"/>
      <c r="W247" s="57"/>
      <c r="X247" s="57"/>
      <c r="Y247" s="2"/>
      <c r="Z247" s="2"/>
      <c r="AA247" s="2"/>
      <c r="AB247" s="2"/>
      <c r="AC247" s="2"/>
      <c r="AD247" s="2"/>
      <c r="AE247" s="2"/>
      <c r="AF247" s="2"/>
      <c r="AG247" s="2"/>
      <c r="AH247" s="2"/>
      <c r="AI247" s="2"/>
    </row>
    <row r="248" spans="6:35">
      <c r="F248" s="57"/>
      <c r="G248" s="57"/>
      <c r="H248" s="57"/>
      <c r="I248" s="57"/>
      <c r="J248" s="57"/>
      <c r="T248" s="57"/>
      <c r="U248" s="57"/>
      <c r="V248" s="57"/>
      <c r="W248" s="57"/>
      <c r="X248" s="57"/>
      <c r="Y248" s="2"/>
      <c r="Z248" s="2"/>
      <c r="AA248" s="2"/>
      <c r="AB248" s="2"/>
      <c r="AC248" s="2"/>
      <c r="AD248" s="2"/>
      <c r="AE248" s="2"/>
      <c r="AF248" s="2"/>
      <c r="AG248" s="2"/>
      <c r="AH248" s="2"/>
      <c r="AI248" s="2"/>
    </row>
    <row r="249" spans="6:35">
      <c r="F249" s="57"/>
      <c r="G249" s="57"/>
      <c r="H249" s="57"/>
      <c r="I249" s="57"/>
      <c r="J249" s="57"/>
      <c r="T249" s="57"/>
      <c r="U249" s="57"/>
      <c r="V249" s="57"/>
      <c r="W249" s="57"/>
      <c r="X249" s="57"/>
      <c r="Y249" s="2"/>
      <c r="Z249" s="2"/>
      <c r="AA249" s="2"/>
      <c r="AB249" s="2"/>
      <c r="AC249" s="2"/>
      <c r="AD249" s="2"/>
      <c r="AE249" s="2"/>
      <c r="AF249" s="2"/>
      <c r="AG249" s="2"/>
      <c r="AH249" s="2"/>
      <c r="AI249" s="2"/>
    </row>
    <row r="250" spans="6:35">
      <c r="F250" s="57"/>
      <c r="G250" s="57"/>
      <c r="H250" s="57"/>
      <c r="I250" s="57"/>
      <c r="J250" s="57"/>
      <c r="T250" s="57"/>
      <c r="U250" s="57"/>
      <c r="V250" s="57"/>
      <c r="W250" s="57"/>
      <c r="X250" s="57"/>
      <c r="Y250" s="2"/>
      <c r="Z250" s="2"/>
      <c r="AA250" s="2"/>
      <c r="AB250" s="2"/>
      <c r="AC250" s="2"/>
      <c r="AD250" s="2"/>
      <c r="AE250" s="2"/>
      <c r="AF250" s="2"/>
      <c r="AG250" s="2"/>
      <c r="AH250" s="2"/>
      <c r="AI250" s="2"/>
    </row>
    <row r="251" spans="6:35">
      <c r="F251" s="57"/>
      <c r="G251" s="57"/>
      <c r="H251" s="57"/>
      <c r="I251" s="57"/>
      <c r="J251" s="57"/>
      <c r="T251" s="57"/>
      <c r="U251" s="57"/>
      <c r="V251" s="57"/>
      <c r="W251" s="57"/>
      <c r="X251" s="57"/>
      <c r="Y251" s="2"/>
      <c r="Z251" s="2"/>
      <c r="AA251" s="2"/>
      <c r="AB251" s="2"/>
      <c r="AC251" s="2"/>
      <c r="AD251" s="2"/>
      <c r="AE251" s="2"/>
      <c r="AF251" s="2"/>
      <c r="AG251" s="2"/>
      <c r="AH251" s="2"/>
      <c r="AI251" s="2"/>
    </row>
    <row r="252" spans="6:35">
      <c r="F252" s="57"/>
      <c r="G252" s="57"/>
      <c r="H252" s="57"/>
      <c r="I252" s="57"/>
      <c r="J252" s="57"/>
      <c r="T252" s="57"/>
      <c r="U252" s="57"/>
      <c r="V252" s="57"/>
      <c r="W252" s="57"/>
      <c r="X252" s="57"/>
      <c r="Y252" s="2"/>
      <c r="Z252" s="2"/>
      <c r="AA252" s="2"/>
      <c r="AB252" s="2"/>
      <c r="AC252" s="2"/>
      <c r="AD252" s="2"/>
      <c r="AE252" s="2"/>
      <c r="AF252" s="2"/>
      <c r="AG252" s="2"/>
      <c r="AH252" s="2"/>
      <c r="AI252" s="2"/>
    </row>
    <row r="253" spans="6:35">
      <c r="F253" s="57"/>
      <c r="G253" s="57"/>
      <c r="H253" s="57"/>
      <c r="I253" s="57"/>
      <c r="J253" s="57"/>
      <c r="T253" s="57"/>
      <c r="U253" s="57"/>
      <c r="V253" s="57"/>
      <c r="W253" s="57"/>
      <c r="X253" s="57"/>
      <c r="Y253" s="2"/>
      <c r="Z253" s="2"/>
      <c r="AA253" s="2"/>
      <c r="AB253" s="2"/>
      <c r="AC253" s="2"/>
      <c r="AD253" s="2"/>
      <c r="AE253" s="2"/>
      <c r="AF253" s="2"/>
      <c r="AG253" s="2"/>
      <c r="AH253" s="2"/>
      <c r="AI253" s="2"/>
    </row>
    <row r="254" spans="6:35">
      <c r="F254" s="57"/>
      <c r="G254" s="57"/>
      <c r="H254" s="57"/>
      <c r="I254" s="57"/>
      <c r="J254" s="57"/>
      <c r="T254" s="57"/>
      <c r="U254" s="57"/>
      <c r="V254" s="57"/>
      <c r="W254" s="57"/>
      <c r="X254" s="57"/>
      <c r="Y254" s="2"/>
      <c r="Z254" s="2"/>
      <c r="AA254" s="2"/>
      <c r="AB254" s="2"/>
      <c r="AC254" s="2"/>
      <c r="AD254" s="2"/>
      <c r="AE254" s="2"/>
      <c r="AF254" s="2"/>
      <c r="AG254" s="2"/>
      <c r="AH254" s="2"/>
      <c r="AI254" s="2"/>
    </row>
    <row r="255" spans="6:35">
      <c r="F255" s="57"/>
      <c r="G255" s="57"/>
      <c r="H255" s="57"/>
      <c r="I255" s="57"/>
      <c r="J255" s="57"/>
      <c r="T255" s="57"/>
      <c r="U255" s="57"/>
      <c r="V255" s="57"/>
      <c r="W255" s="57"/>
      <c r="X255" s="57"/>
      <c r="Y255" s="2"/>
      <c r="Z255" s="2"/>
      <c r="AA255" s="2"/>
      <c r="AB255" s="2"/>
      <c r="AC255" s="2"/>
      <c r="AD255" s="2"/>
      <c r="AE255" s="2"/>
      <c r="AF255" s="2"/>
      <c r="AG255" s="2"/>
      <c r="AH255" s="2"/>
      <c r="AI255" s="2"/>
    </row>
    <row r="256" spans="6:35">
      <c r="F256" s="57"/>
      <c r="G256" s="57"/>
      <c r="H256" s="57"/>
      <c r="I256" s="57"/>
      <c r="J256" s="57"/>
      <c r="T256" s="57"/>
      <c r="U256" s="57"/>
      <c r="V256" s="57"/>
      <c r="W256" s="57"/>
      <c r="X256" s="57"/>
      <c r="Y256" s="2"/>
      <c r="Z256" s="2"/>
      <c r="AA256" s="2"/>
      <c r="AB256" s="2"/>
      <c r="AC256" s="2"/>
      <c r="AD256" s="2"/>
      <c r="AE256" s="2"/>
      <c r="AF256" s="2"/>
      <c r="AG256" s="2"/>
      <c r="AH256" s="2"/>
      <c r="AI256" s="2"/>
    </row>
    <row r="257" spans="6:35">
      <c r="F257" s="57"/>
      <c r="G257" s="57"/>
      <c r="H257" s="57"/>
      <c r="I257" s="57"/>
      <c r="J257" s="57"/>
      <c r="T257" s="57"/>
      <c r="U257" s="57"/>
      <c r="V257" s="57"/>
      <c r="W257" s="57"/>
      <c r="X257" s="57"/>
      <c r="Y257" s="2"/>
      <c r="Z257" s="2"/>
      <c r="AA257" s="2"/>
      <c r="AB257" s="2"/>
      <c r="AC257" s="2"/>
      <c r="AD257" s="2"/>
      <c r="AE257" s="2"/>
      <c r="AF257" s="2"/>
      <c r="AG257" s="2"/>
      <c r="AH257" s="2"/>
      <c r="AI257" s="2"/>
    </row>
    <row r="258" spans="6:35">
      <c r="F258" s="57"/>
      <c r="G258" s="57"/>
      <c r="H258" s="57"/>
      <c r="I258" s="57"/>
      <c r="J258" s="57"/>
      <c r="T258" s="57"/>
      <c r="U258" s="57"/>
      <c r="V258" s="57"/>
      <c r="W258" s="57"/>
      <c r="X258" s="57"/>
      <c r="Y258" s="2"/>
      <c r="Z258" s="2"/>
      <c r="AA258" s="2"/>
      <c r="AB258" s="2"/>
      <c r="AC258" s="2"/>
      <c r="AD258" s="2"/>
      <c r="AE258" s="2"/>
      <c r="AF258" s="2"/>
      <c r="AG258" s="2"/>
      <c r="AH258" s="2"/>
      <c r="AI258" s="2"/>
    </row>
    <row r="259" spans="6:35">
      <c r="F259" s="57"/>
      <c r="G259" s="57"/>
      <c r="H259" s="57"/>
      <c r="I259" s="57"/>
      <c r="J259" s="57"/>
      <c r="T259" s="57"/>
      <c r="U259" s="57"/>
      <c r="V259" s="57"/>
      <c r="W259" s="57"/>
      <c r="X259" s="57"/>
      <c r="Y259" s="2"/>
      <c r="Z259" s="2"/>
      <c r="AA259" s="2"/>
      <c r="AB259" s="2"/>
      <c r="AC259" s="2"/>
      <c r="AD259" s="2"/>
      <c r="AE259" s="2"/>
      <c r="AF259" s="2"/>
      <c r="AG259" s="2"/>
      <c r="AH259" s="2"/>
      <c r="AI259" s="2"/>
    </row>
    <row r="260" spans="6:35">
      <c r="F260" s="57"/>
      <c r="G260" s="57"/>
      <c r="H260" s="57"/>
      <c r="I260" s="57"/>
      <c r="J260" s="57"/>
      <c r="T260" s="57"/>
      <c r="U260" s="57"/>
      <c r="V260" s="57"/>
      <c r="W260" s="57"/>
      <c r="X260" s="57"/>
      <c r="Y260" s="2"/>
      <c r="Z260" s="2"/>
      <c r="AA260" s="2"/>
      <c r="AB260" s="2"/>
      <c r="AC260" s="2"/>
      <c r="AD260" s="2"/>
      <c r="AE260" s="2"/>
      <c r="AF260" s="2"/>
      <c r="AG260" s="2"/>
      <c r="AH260" s="2"/>
      <c r="AI260" s="2"/>
    </row>
    <row r="261" spans="6:35">
      <c r="F261" s="57"/>
      <c r="G261" s="57"/>
      <c r="H261" s="57"/>
      <c r="I261" s="57"/>
      <c r="J261" s="57"/>
      <c r="T261" s="57"/>
      <c r="U261" s="57"/>
      <c r="V261" s="57"/>
      <c r="W261" s="57"/>
      <c r="X261" s="57"/>
      <c r="Y261" s="2"/>
      <c r="Z261" s="2"/>
      <c r="AA261" s="2"/>
      <c r="AB261" s="2"/>
      <c r="AC261" s="2"/>
      <c r="AD261" s="2"/>
      <c r="AE261" s="2"/>
      <c r="AF261" s="2"/>
      <c r="AG261" s="2"/>
      <c r="AH261" s="2"/>
      <c r="AI261" s="2"/>
    </row>
    <row r="262" spans="6:35">
      <c r="F262" s="57"/>
      <c r="G262" s="57"/>
      <c r="H262" s="57"/>
      <c r="I262" s="57"/>
      <c r="J262" s="57"/>
      <c r="T262" s="57"/>
      <c r="U262" s="57"/>
      <c r="V262" s="57"/>
      <c r="W262" s="57"/>
      <c r="X262" s="57"/>
      <c r="Y262" s="2"/>
      <c r="Z262" s="2"/>
      <c r="AA262" s="2"/>
      <c r="AB262" s="2"/>
      <c r="AC262" s="2"/>
      <c r="AD262" s="2"/>
      <c r="AE262" s="2"/>
      <c r="AF262" s="2"/>
      <c r="AG262" s="2"/>
      <c r="AH262" s="2"/>
      <c r="AI262" s="2"/>
    </row>
    <row r="263" spans="6:35">
      <c r="F263" s="57"/>
      <c r="G263" s="57"/>
      <c r="H263" s="57"/>
      <c r="I263" s="57"/>
      <c r="J263" s="57"/>
      <c r="T263" s="57"/>
      <c r="U263" s="57"/>
      <c r="V263" s="57"/>
      <c r="W263" s="57"/>
      <c r="X263" s="57"/>
      <c r="Y263" s="2"/>
      <c r="Z263" s="2"/>
      <c r="AA263" s="2"/>
      <c r="AB263" s="2"/>
      <c r="AC263" s="2"/>
      <c r="AD263" s="2"/>
      <c r="AE263" s="2"/>
      <c r="AF263" s="2"/>
      <c r="AG263" s="2"/>
      <c r="AH263" s="2"/>
      <c r="AI263" s="2"/>
    </row>
    <row r="264" spans="6:35">
      <c r="F264" s="57"/>
      <c r="G264" s="57"/>
      <c r="H264" s="57"/>
      <c r="I264" s="57"/>
      <c r="J264" s="57"/>
      <c r="T264" s="57"/>
      <c r="U264" s="57"/>
      <c r="V264" s="57"/>
      <c r="W264" s="57"/>
      <c r="X264" s="57"/>
      <c r="Y264" s="2"/>
      <c r="Z264" s="2"/>
      <c r="AA264" s="2"/>
      <c r="AB264" s="2"/>
      <c r="AC264" s="2"/>
      <c r="AD264" s="2"/>
      <c r="AE264" s="2"/>
      <c r="AF264" s="2"/>
      <c r="AG264" s="2"/>
      <c r="AH264" s="2"/>
      <c r="AI264" s="2"/>
    </row>
    <row r="265" spans="6:35">
      <c r="F265" s="57"/>
      <c r="G265" s="57"/>
      <c r="H265" s="57"/>
      <c r="I265" s="57"/>
      <c r="J265" s="57"/>
      <c r="T265" s="57"/>
      <c r="U265" s="57"/>
      <c r="V265" s="57"/>
      <c r="W265" s="57"/>
      <c r="X265" s="57"/>
      <c r="Y265" s="2"/>
      <c r="Z265" s="2"/>
      <c r="AA265" s="2"/>
      <c r="AB265" s="2"/>
      <c r="AC265" s="2"/>
      <c r="AD265" s="2"/>
      <c r="AE265" s="2"/>
      <c r="AF265" s="2"/>
      <c r="AG265" s="2"/>
      <c r="AH265" s="2"/>
      <c r="AI265" s="2"/>
    </row>
    <row r="266" spans="6:35">
      <c r="F266" s="57"/>
      <c r="G266" s="57"/>
      <c r="H266" s="57"/>
      <c r="I266" s="57"/>
      <c r="J266" s="57"/>
      <c r="T266" s="57"/>
      <c r="U266" s="57"/>
      <c r="V266" s="57"/>
      <c r="W266" s="57"/>
      <c r="X266" s="57"/>
      <c r="Y266" s="2"/>
      <c r="Z266" s="2"/>
      <c r="AA266" s="2"/>
      <c r="AB266" s="2"/>
      <c r="AC266" s="2"/>
      <c r="AD266" s="2"/>
      <c r="AE266" s="2"/>
      <c r="AF266" s="2"/>
      <c r="AG266" s="2"/>
      <c r="AH266" s="2"/>
      <c r="AI266" s="2"/>
    </row>
    <row r="267" spans="6:35">
      <c r="F267" s="57"/>
      <c r="G267" s="57"/>
      <c r="H267" s="57"/>
      <c r="I267" s="57"/>
      <c r="J267" s="57"/>
      <c r="T267" s="57"/>
      <c r="U267" s="57"/>
      <c r="V267" s="57"/>
      <c r="W267" s="57"/>
      <c r="X267" s="57"/>
      <c r="Y267" s="2"/>
      <c r="Z267" s="2"/>
      <c r="AA267" s="2"/>
      <c r="AB267" s="2"/>
      <c r="AC267" s="2"/>
      <c r="AD267" s="2"/>
      <c r="AE267" s="2"/>
      <c r="AF267" s="2"/>
      <c r="AG267" s="2"/>
      <c r="AH267" s="2"/>
      <c r="AI267" s="2"/>
    </row>
    <row r="268" spans="6:35">
      <c r="F268" s="57"/>
      <c r="G268" s="57"/>
      <c r="H268" s="57"/>
      <c r="I268" s="57"/>
      <c r="J268" s="57"/>
      <c r="T268" s="57"/>
      <c r="U268" s="57"/>
      <c r="V268" s="57"/>
      <c r="W268" s="57"/>
      <c r="X268" s="57"/>
      <c r="Y268" s="2"/>
      <c r="Z268" s="2"/>
      <c r="AA268" s="2"/>
      <c r="AB268" s="2"/>
      <c r="AC268" s="2"/>
      <c r="AD268" s="2"/>
      <c r="AE268" s="2"/>
      <c r="AF268" s="2"/>
      <c r="AG268" s="2"/>
      <c r="AH268" s="2"/>
      <c r="AI268" s="2"/>
    </row>
    <row r="269" spans="6:35">
      <c r="F269" s="57"/>
      <c r="G269" s="57"/>
      <c r="H269" s="57"/>
      <c r="I269" s="57"/>
      <c r="J269" s="57"/>
      <c r="T269" s="57"/>
      <c r="U269" s="57"/>
      <c r="V269" s="57"/>
      <c r="W269" s="57"/>
      <c r="X269" s="57"/>
      <c r="Y269" s="2"/>
      <c r="Z269" s="2"/>
      <c r="AA269" s="2"/>
      <c r="AB269" s="2"/>
      <c r="AC269" s="2"/>
      <c r="AD269" s="2"/>
      <c r="AE269" s="2"/>
      <c r="AF269" s="2"/>
      <c r="AG269" s="2"/>
      <c r="AH269" s="2"/>
      <c r="AI269" s="2"/>
    </row>
    <row r="270" spans="6:35">
      <c r="F270" s="57"/>
      <c r="G270" s="57"/>
      <c r="H270" s="57"/>
      <c r="I270" s="57"/>
      <c r="J270" s="57"/>
      <c r="T270" s="57"/>
      <c r="U270" s="57"/>
      <c r="V270" s="57"/>
      <c r="W270" s="57"/>
      <c r="X270" s="57"/>
      <c r="Y270" s="2"/>
      <c r="Z270" s="2"/>
      <c r="AA270" s="2"/>
      <c r="AB270" s="2"/>
      <c r="AC270" s="2"/>
      <c r="AD270" s="2"/>
      <c r="AE270" s="2"/>
      <c r="AF270" s="2"/>
      <c r="AG270" s="2"/>
      <c r="AH270" s="2"/>
      <c r="AI270" s="2"/>
    </row>
    <row r="271" spans="6:35">
      <c r="F271" s="57"/>
      <c r="G271" s="57"/>
      <c r="H271" s="57"/>
      <c r="I271" s="57"/>
      <c r="J271" s="57"/>
      <c r="T271" s="57"/>
      <c r="U271" s="57"/>
      <c r="V271" s="57"/>
      <c r="W271" s="57"/>
      <c r="X271" s="57"/>
      <c r="Y271" s="2"/>
      <c r="Z271" s="2"/>
      <c r="AA271" s="2"/>
      <c r="AB271" s="2"/>
      <c r="AC271" s="2"/>
      <c r="AD271" s="2"/>
      <c r="AE271" s="2"/>
      <c r="AF271" s="2"/>
      <c r="AG271" s="2"/>
      <c r="AH271" s="2"/>
      <c r="AI271" s="2"/>
    </row>
    <row r="272" spans="6:35">
      <c r="F272" s="57"/>
      <c r="G272" s="57"/>
      <c r="H272" s="57"/>
      <c r="I272" s="57"/>
      <c r="J272" s="57"/>
      <c r="T272" s="57"/>
      <c r="U272" s="57"/>
      <c r="V272" s="57"/>
      <c r="W272" s="57"/>
      <c r="X272" s="57"/>
      <c r="Y272" s="2"/>
      <c r="Z272" s="2"/>
      <c r="AA272" s="2"/>
      <c r="AB272" s="2"/>
      <c r="AC272" s="2"/>
      <c r="AD272" s="2"/>
      <c r="AE272" s="2"/>
      <c r="AF272" s="2"/>
      <c r="AG272" s="2"/>
      <c r="AH272" s="2"/>
      <c r="AI272" s="2"/>
    </row>
    <row r="273" spans="6:35">
      <c r="F273" s="57"/>
      <c r="G273" s="57"/>
      <c r="H273" s="57"/>
      <c r="I273" s="57"/>
      <c r="J273" s="57"/>
      <c r="T273" s="57"/>
      <c r="U273" s="57"/>
      <c r="V273" s="57"/>
      <c r="W273" s="57"/>
      <c r="X273" s="57"/>
      <c r="Y273" s="2"/>
      <c r="Z273" s="2"/>
      <c r="AA273" s="2"/>
      <c r="AB273" s="2"/>
      <c r="AC273" s="2"/>
      <c r="AD273" s="2"/>
      <c r="AE273" s="2"/>
      <c r="AF273" s="2"/>
      <c r="AG273" s="2"/>
      <c r="AH273" s="2"/>
      <c r="AI273" s="2"/>
    </row>
    <row r="274" spans="6:35">
      <c r="F274" s="57"/>
      <c r="G274" s="57"/>
      <c r="H274" s="57"/>
      <c r="I274" s="57"/>
      <c r="J274" s="57"/>
      <c r="T274" s="57"/>
      <c r="U274" s="57"/>
      <c r="V274" s="57"/>
      <c r="W274" s="57"/>
      <c r="X274" s="57"/>
      <c r="Y274" s="2"/>
      <c r="Z274" s="2"/>
      <c r="AA274" s="2"/>
      <c r="AB274" s="2"/>
      <c r="AC274" s="2"/>
      <c r="AD274" s="2"/>
      <c r="AE274" s="2"/>
      <c r="AF274" s="2"/>
      <c r="AG274" s="2"/>
      <c r="AH274" s="2"/>
      <c r="AI274" s="2"/>
    </row>
    <row r="275" spans="6:35">
      <c r="F275" s="57"/>
      <c r="G275" s="57"/>
      <c r="H275" s="57"/>
      <c r="I275" s="57"/>
      <c r="J275" s="57"/>
      <c r="T275" s="57"/>
      <c r="U275" s="57"/>
      <c r="V275" s="57"/>
      <c r="W275" s="57"/>
      <c r="X275" s="57"/>
      <c r="Y275" s="2"/>
      <c r="Z275" s="2"/>
      <c r="AA275" s="2"/>
      <c r="AB275" s="2"/>
      <c r="AC275" s="2"/>
      <c r="AD275" s="2"/>
      <c r="AE275" s="2"/>
      <c r="AF275" s="2"/>
      <c r="AG275" s="2"/>
      <c r="AH275" s="2"/>
      <c r="AI275" s="2"/>
    </row>
    <row r="276" spans="6:35">
      <c r="F276" s="57"/>
      <c r="G276" s="57"/>
      <c r="H276" s="57"/>
      <c r="I276" s="57"/>
      <c r="J276" s="57"/>
      <c r="T276" s="57"/>
      <c r="U276" s="57"/>
      <c r="V276" s="57"/>
      <c r="W276" s="57"/>
      <c r="X276" s="57"/>
      <c r="Y276" s="2"/>
      <c r="Z276" s="2"/>
      <c r="AA276" s="2"/>
      <c r="AB276" s="2"/>
      <c r="AC276" s="2"/>
      <c r="AD276" s="2"/>
      <c r="AE276" s="2"/>
      <c r="AF276" s="2"/>
      <c r="AG276" s="2"/>
      <c r="AH276" s="2"/>
      <c r="AI276" s="2"/>
    </row>
    <row r="277" spans="6:35">
      <c r="F277" s="57"/>
      <c r="G277" s="57"/>
      <c r="H277" s="57"/>
      <c r="I277" s="57"/>
      <c r="J277" s="57"/>
      <c r="T277" s="57"/>
      <c r="U277" s="57"/>
      <c r="V277" s="57"/>
      <c r="W277" s="57"/>
      <c r="X277" s="57"/>
      <c r="Y277" s="2"/>
      <c r="Z277" s="2"/>
      <c r="AA277" s="2"/>
      <c r="AB277" s="2"/>
      <c r="AC277" s="2"/>
      <c r="AD277" s="2"/>
      <c r="AE277" s="2"/>
      <c r="AF277" s="2"/>
      <c r="AG277" s="2"/>
      <c r="AH277" s="2"/>
      <c r="AI277" s="2"/>
    </row>
    <row r="278" spans="6:35">
      <c r="F278" s="57"/>
      <c r="G278" s="57"/>
      <c r="H278" s="57"/>
      <c r="I278" s="57"/>
      <c r="J278" s="57"/>
      <c r="T278" s="57"/>
      <c r="U278" s="57"/>
      <c r="V278" s="57"/>
      <c r="W278" s="57"/>
      <c r="X278" s="57"/>
      <c r="Y278" s="2"/>
      <c r="Z278" s="2"/>
      <c r="AA278" s="2"/>
      <c r="AB278" s="2"/>
      <c r="AC278" s="2"/>
      <c r="AD278" s="2"/>
      <c r="AE278" s="2"/>
      <c r="AF278" s="2"/>
      <c r="AG278" s="2"/>
      <c r="AH278" s="2"/>
      <c r="AI278" s="2"/>
    </row>
    <row r="279" spans="6:35">
      <c r="F279" s="57"/>
      <c r="G279" s="57"/>
      <c r="H279" s="57"/>
      <c r="I279" s="57"/>
      <c r="J279" s="57"/>
      <c r="T279" s="57"/>
      <c r="U279" s="57"/>
      <c r="V279" s="57"/>
      <c r="W279" s="57"/>
      <c r="X279" s="57"/>
      <c r="Y279" s="2"/>
      <c r="Z279" s="2"/>
      <c r="AA279" s="2"/>
      <c r="AB279" s="2"/>
      <c r="AC279" s="2"/>
      <c r="AD279" s="2"/>
      <c r="AE279" s="2"/>
      <c r="AF279" s="2"/>
      <c r="AG279" s="2"/>
      <c r="AH279" s="2"/>
      <c r="AI279" s="2"/>
    </row>
    <row r="280" spans="6:35">
      <c r="F280" s="57"/>
      <c r="G280" s="57"/>
      <c r="H280" s="57"/>
      <c r="I280" s="57"/>
      <c r="J280" s="57"/>
      <c r="T280" s="57"/>
      <c r="U280" s="57"/>
      <c r="V280" s="57"/>
      <c r="W280" s="57"/>
      <c r="X280" s="57"/>
      <c r="Y280" s="2"/>
      <c r="Z280" s="2"/>
      <c r="AA280" s="2"/>
      <c r="AB280" s="2"/>
      <c r="AC280" s="2"/>
      <c r="AD280" s="2"/>
      <c r="AE280" s="2"/>
      <c r="AF280" s="2"/>
      <c r="AG280" s="2"/>
      <c r="AH280" s="2"/>
      <c r="AI280" s="2"/>
    </row>
    <row r="281" spans="6:35">
      <c r="F281" s="57"/>
      <c r="G281" s="57"/>
      <c r="H281" s="57"/>
      <c r="I281" s="57"/>
      <c r="J281" s="57"/>
      <c r="T281" s="57"/>
      <c r="U281" s="57"/>
      <c r="V281" s="57"/>
      <c r="W281" s="57"/>
      <c r="X281" s="57"/>
      <c r="Y281" s="2"/>
      <c r="Z281" s="2"/>
      <c r="AA281" s="2"/>
      <c r="AB281" s="2"/>
      <c r="AC281" s="2"/>
      <c r="AD281" s="2"/>
      <c r="AE281" s="2"/>
      <c r="AF281" s="2"/>
      <c r="AG281" s="2"/>
      <c r="AH281" s="2"/>
      <c r="AI281" s="2"/>
    </row>
    <row r="282" spans="6:35">
      <c r="F282" s="57"/>
      <c r="G282" s="57"/>
      <c r="H282" s="57"/>
      <c r="I282" s="57"/>
      <c r="J282" s="57"/>
      <c r="T282" s="57"/>
      <c r="U282" s="57"/>
      <c r="V282" s="57"/>
      <c r="W282" s="57"/>
      <c r="X282" s="57"/>
      <c r="Y282" s="2"/>
      <c r="Z282" s="2"/>
      <c r="AA282" s="2"/>
      <c r="AB282" s="2"/>
      <c r="AC282" s="2"/>
      <c r="AD282" s="2"/>
      <c r="AE282" s="2"/>
      <c r="AF282" s="2"/>
      <c r="AG282" s="2"/>
      <c r="AH282" s="2"/>
      <c r="AI282" s="2"/>
    </row>
    <row r="283" spans="6:35">
      <c r="F283" s="57"/>
      <c r="G283" s="57"/>
      <c r="H283" s="57"/>
      <c r="I283" s="57"/>
      <c r="J283" s="57"/>
      <c r="T283" s="57"/>
      <c r="U283" s="57"/>
      <c r="V283" s="57"/>
      <c r="W283" s="57"/>
      <c r="X283" s="57"/>
      <c r="Y283" s="2"/>
      <c r="Z283" s="2"/>
      <c r="AA283" s="2"/>
      <c r="AB283" s="2"/>
      <c r="AC283" s="2"/>
      <c r="AD283" s="2"/>
      <c r="AE283" s="2"/>
      <c r="AF283" s="2"/>
      <c r="AG283" s="2"/>
      <c r="AH283" s="2"/>
      <c r="AI283" s="2"/>
    </row>
    <row r="284" spans="6:35">
      <c r="F284" s="57"/>
      <c r="G284" s="57"/>
      <c r="H284" s="57"/>
      <c r="I284" s="57"/>
      <c r="J284" s="57"/>
      <c r="T284" s="57"/>
      <c r="U284" s="57"/>
      <c r="V284" s="57"/>
      <c r="W284" s="57"/>
      <c r="X284" s="57"/>
      <c r="Y284" s="2"/>
      <c r="Z284" s="2"/>
      <c r="AA284" s="2"/>
      <c r="AB284" s="2"/>
      <c r="AC284" s="2"/>
      <c r="AD284" s="2"/>
      <c r="AE284" s="2"/>
      <c r="AF284" s="2"/>
      <c r="AG284" s="2"/>
      <c r="AH284" s="2"/>
      <c r="AI284" s="2"/>
    </row>
    <row r="285" spans="6:35">
      <c r="F285" s="57"/>
      <c r="G285" s="57"/>
      <c r="H285" s="57"/>
      <c r="I285" s="57"/>
      <c r="J285" s="57"/>
      <c r="T285" s="57"/>
      <c r="U285" s="57"/>
      <c r="V285" s="57"/>
      <c r="W285" s="57"/>
      <c r="X285" s="57"/>
      <c r="Y285" s="2"/>
      <c r="Z285" s="2"/>
      <c r="AA285" s="2"/>
      <c r="AB285" s="2"/>
      <c r="AC285" s="2"/>
      <c r="AD285" s="2"/>
      <c r="AE285" s="2"/>
      <c r="AF285" s="2"/>
      <c r="AG285" s="2"/>
      <c r="AH285" s="2"/>
      <c r="AI285" s="2"/>
    </row>
    <row r="286" spans="6:35">
      <c r="F286" s="57"/>
      <c r="G286" s="57"/>
      <c r="H286" s="57"/>
      <c r="I286" s="57"/>
      <c r="J286" s="57"/>
      <c r="T286" s="57"/>
      <c r="U286" s="57"/>
      <c r="V286" s="57"/>
      <c r="W286" s="57"/>
      <c r="X286" s="57"/>
      <c r="Y286" s="2"/>
      <c r="Z286" s="2"/>
      <c r="AA286" s="2"/>
      <c r="AB286" s="2"/>
      <c r="AC286" s="2"/>
      <c r="AD286" s="2"/>
      <c r="AE286" s="2"/>
      <c r="AF286" s="2"/>
      <c r="AG286" s="2"/>
      <c r="AH286" s="2"/>
      <c r="AI286" s="2"/>
    </row>
    <row r="287" spans="6:35">
      <c r="F287" s="57"/>
      <c r="G287" s="57"/>
      <c r="H287" s="57"/>
      <c r="I287" s="57"/>
      <c r="J287" s="57"/>
      <c r="T287" s="57"/>
      <c r="U287" s="57"/>
      <c r="V287" s="57"/>
      <c r="W287" s="57"/>
      <c r="X287" s="57"/>
      <c r="Y287" s="2"/>
      <c r="Z287" s="2"/>
      <c r="AA287" s="2"/>
      <c r="AB287" s="2"/>
      <c r="AC287" s="2"/>
      <c r="AD287" s="2"/>
      <c r="AE287" s="2"/>
      <c r="AF287" s="2"/>
      <c r="AG287" s="2"/>
      <c r="AH287" s="2"/>
      <c r="AI287" s="2"/>
    </row>
    <row r="288" spans="6:35">
      <c r="F288" s="57"/>
      <c r="G288" s="57"/>
      <c r="H288" s="57"/>
      <c r="I288" s="57"/>
      <c r="J288" s="57"/>
      <c r="T288" s="57"/>
      <c r="U288" s="57"/>
      <c r="V288" s="57"/>
      <c r="W288" s="57"/>
      <c r="X288" s="57"/>
      <c r="Y288" s="2"/>
      <c r="Z288" s="2"/>
      <c r="AA288" s="2"/>
      <c r="AB288" s="2"/>
      <c r="AC288" s="2"/>
      <c r="AD288" s="2"/>
      <c r="AE288" s="2"/>
      <c r="AF288" s="2"/>
      <c r="AG288" s="2"/>
      <c r="AH288" s="2"/>
      <c r="AI288" s="2"/>
    </row>
    <row r="289" spans="6:35">
      <c r="F289" s="57"/>
      <c r="G289" s="57"/>
      <c r="H289" s="57"/>
      <c r="I289" s="57"/>
      <c r="J289" s="57"/>
      <c r="T289" s="57"/>
      <c r="U289" s="57"/>
      <c r="V289" s="57"/>
      <c r="W289" s="57"/>
      <c r="X289" s="57"/>
      <c r="Y289" s="2"/>
      <c r="Z289" s="2"/>
      <c r="AA289" s="2"/>
      <c r="AB289" s="2"/>
      <c r="AC289" s="2"/>
      <c r="AD289" s="2"/>
      <c r="AE289" s="2"/>
      <c r="AF289" s="2"/>
      <c r="AG289" s="2"/>
      <c r="AH289" s="2"/>
      <c r="AI289" s="2"/>
    </row>
    <row r="290" spans="6:35">
      <c r="F290" s="57"/>
      <c r="G290" s="57"/>
      <c r="H290" s="57"/>
      <c r="I290" s="57"/>
      <c r="J290" s="57"/>
      <c r="T290" s="57"/>
      <c r="U290" s="57"/>
      <c r="V290" s="57"/>
      <c r="W290" s="57"/>
      <c r="X290" s="57"/>
      <c r="Y290" s="2"/>
      <c r="Z290" s="2"/>
      <c r="AA290" s="2"/>
      <c r="AB290" s="2"/>
      <c r="AC290" s="2"/>
      <c r="AD290" s="2"/>
      <c r="AE290" s="2"/>
      <c r="AF290" s="2"/>
      <c r="AG290" s="2"/>
      <c r="AH290" s="2"/>
      <c r="AI290" s="2"/>
    </row>
    <row r="291" spans="6:35">
      <c r="F291" s="57"/>
      <c r="G291" s="57"/>
      <c r="H291" s="57"/>
      <c r="I291" s="57"/>
      <c r="J291" s="57"/>
      <c r="T291" s="57"/>
      <c r="U291" s="57"/>
      <c r="V291" s="57"/>
      <c r="W291" s="57"/>
      <c r="X291" s="57"/>
      <c r="Y291" s="2"/>
      <c r="Z291" s="2"/>
      <c r="AA291" s="2"/>
      <c r="AB291" s="2"/>
      <c r="AC291" s="2"/>
      <c r="AD291" s="2"/>
      <c r="AE291" s="2"/>
      <c r="AF291" s="2"/>
      <c r="AG291" s="2"/>
      <c r="AH291" s="2"/>
      <c r="AI291" s="2"/>
    </row>
    <row r="292" spans="6:35">
      <c r="F292" s="57"/>
      <c r="G292" s="57"/>
      <c r="H292" s="57"/>
      <c r="I292" s="57"/>
      <c r="J292" s="57"/>
      <c r="T292" s="57"/>
      <c r="U292" s="57"/>
      <c r="V292" s="57"/>
      <c r="W292" s="57"/>
      <c r="X292" s="57"/>
      <c r="Y292" s="2"/>
      <c r="Z292" s="2"/>
      <c r="AA292" s="2"/>
      <c r="AB292" s="2"/>
      <c r="AC292" s="2"/>
      <c r="AD292" s="2"/>
      <c r="AE292" s="2"/>
      <c r="AF292" s="2"/>
      <c r="AG292" s="2"/>
      <c r="AH292" s="2"/>
      <c r="AI292" s="2"/>
    </row>
    <row r="293" spans="6:35">
      <c r="F293" s="57"/>
      <c r="G293" s="57"/>
      <c r="H293" s="57"/>
      <c r="I293" s="57"/>
      <c r="J293" s="57"/>
      <c r="T293" s="57"/>
      <c r="U293" s="57"/>
      <c r="V293" s="57"/>
      <c r="W293" s="57"/>
      <c r="X293" s="57"/>
      <c r="Y293" s="2"/>
      <c r="Z293" s="2"/>
      <c r="AA293" s="2"/>
      <c r="AB293" s="2"/>
      <c r="AC293" s="2"/>
      <c r="AD293" s="2"/>
      <c r="AE293" s="2"/>
      <c r="AF293" s="2"/>
      <c r="AG293" s="2"/>
      <c r="AH293" s="2"/>
      <c r="AI293" s="2"/>
    </row>
    <row r="294" spans="6:35">
      <c r="F294" s="57"/>
      <c r="G294" s="57"/>
      <c r="H294" s="57"/>
      <c r="I294" s="57"/>
      <c r="J294" s="57"/>
      <c r="T294" s="57"/>
      <c r="U294" s="57"/>
      <c r="V294" s="57"/>
      <c r="W294" s="57"/>
      <c r="X294" s="57"/>
      <c r="Y294" s="2"/>
      <c r="Z294" s="2"/>
      <c r="AA294" s="2"/>
      <c r="AB294" s="2"/>
      <c r="AC294" s="2"/>
      <c r="AD294" s="2"/>
      <c r="AE294" s="2"/>
      <c r="AF294" s="2"/>
      <c r="AG294" s="2"/>
      <c r="AH294" s="2"/>
      <c r="AI294" s="2"/>
    </row>
    <row r="295" spans="6:35">
      <c r="F295" s="57"/>
      <c r="G295" s="57"/>
      <c r="H295" s="57"/>
      <c r="I295" s="57"/>
      <c r="J295" s="57"/>
      <c r="T295" s="57"/>
      <c r="U295" s="57"/>
      <c r="V295" s="57"/>
      <c r="W295" s="57"/>
      <c r="X295" s="57"/>
      <c r="Y295" s="2"/>
      <c r="Z295" s="2"/>
      <c r="AA295" s="2"/>
      <c r="AB295" s="2"/>
      <c r="AC295" s="2"/>
      <c r="AD295" s="2"/>
      <c r="AE295" s="2"/>
      <c r="AF295" s="2"/>
      <c r="AG295" s="2"/>
      <c r="AH295" s="2"/>
      <c r="AI295" s="2"/>
    </row>
    <row r="296" spans="6:35">
      <c r="F296" s="57"/>
      <c r="G296" s="57"/>
      <c r="H296" s="57"/>
      <c r="I296" s="57"/>
      <c r="J296" s="57"/>
      <c r="T296" s="57"/>
      <c r="U296" s="57"/>
      <c r="V296" s="57"/>
      <c r="W296" s="57"/>
      <c r="X296" s="57"/>
      <c r="Y296" s="2"/>
      <c r="Z296" s="2"/>
      <c r="AA296" s="2"/>
      <c r="AB296" s="2"/>
      <c r="AC296" s="2"/>
      <c r="AD296" s="2"/>
      <c r="AE296" s="2"/>
      <c r="AF296" s="2"/>
      <c r="AG296" s="2"/>
      <c r="AH296" s="2"/>
      <c r="AI296" s="2"/>
    </row>
    <row r="297" spans="6:35">
      <c r="F297" s="57"/>
      <c r="G297" s="57"/>
      <c r="H297" s="57"/>
      <c r="I297" s="57"/>
      <c r="J297" s="57"/>
      <c r="T297" s="57"/>
      <c r="U297" s="57"/>
      <c r="V297" s="57"/>
      <c r="W297" s="57"/>
      <c r="X297" s="57"/>
      <c r="Y297" s="2"/>
      <c r="Z297" s="2"/>
      <c r="AA297" s="2"/>
      <c r="AB297" s="2"/>
      <c r="AC297" s="2"/>
      <c r="AD297" s="2"/>
      <c r="AE297" s="2"/>
      <c r="AF297" s="2"/>
      <c r="AG297" s="2"/>
      <c r="AH297" s="2"/>
      <c r="AI297" s="2"/>
    </row>
    <row r="298" spans="6:35">
      <c r="F298" s="57"/>
      <c r="G298" s="57"/>
      <c r="H298" s="57"/>
      <c r="I298" s="57"/>
      <c r="J298" s="57"/>
      <c r="T298" s="57"/>
      <c r="U298" s="57"/>
      <c r="V298" s="57"/>
      <c r="W298" s="57"/>
      <c r="X298" s="57"/>
      <c r="Y298" s="2"/>
      <c r="Z298" s="2"/>
      <c r="AA298" s="2"/>
      <c r="AB298" s="2"/>
      <c r="AC298" s="2"/>
      <c r="AD298" s="2"/>
      <c r="AE298" s="2"/>
      <c r="AF298" s="2"/>
      <c r="AG298" s="2"/>
      <c r="AH298" s="2"/>
      <c r="AI298" s="2"/>
    </row>
    <row r="299" spans="6:35">
      <c r="F299" s="57"/>
      <c r="G299" s="57"/>
      <c r="H299" s="57"/>
      <c r="I299" s="57"/>
      <c r="J299" s="57"/>
      <c r="T299" s="57"/>
      <c r="U299" s="57"/>
      <c r="V299" s="57"/>
      <c r="W299" s="57"/>
      <c r="X299" s="57"/>
      <c r="Y299" s="2"/>
      <c r="Z299" s="2"/>
      <c r="AA299" s="2"/>
      <c r="AB299" s="2"/>
      <c r="AC299" s="2"/>
      <c r="AD299" s="2"/>
      <c r="AE299" s="2"/>
      <c r="AF299" s="2"/>
      <c r="AG299" s="2"/>
      <c r="AH299" s="2"/>
      <c r="AI299" s="2"/>
    </row>
    <row r="300" spans="6:35">
      <c r="F300" s="57"/>
      <c r="G300" s="57"/>
      <c r="H300" s="57"/>
      <c r="I300" s="57"/>
      <c r="J300" s="57"/>
      <c r="T300" s="57"/>
      <c r="U300" s="57"/>
      <c r="V300" s="57"/>
      <c r="W300" s="57"/>
      <c r="X300" s="57"/>
      <c r="Y300" s="2"/>
      <c r="Z300" s="2"/>
      <c r="AA300" s="2"/>
      <c r="AB300" s="2"/>
      <c r="AC300" s="2"/>
      <c r="AD300" s="2"/>
      <c r="AE300" s="2"/>
      <c r="AF300" s="2"/>
      <c r="AG300" s="2"/>
      <c r="AH300" s="2"/>
      <c r="AI300" s="2"/>
    </row>
    <row r="301" spans="6:35">
      <c r="F301" s="57"/>
      <c r="G301" s="57"/>
      <c r="H301" s="57"/>
      <c r="I301" s="57"/>
      <c r="J301" s="57"/>
      <c r="T301" s="57"/>
      <c r="U301" s="57"/>
      <c r="V301" s="57"/>
      <c r="W301" s="57"/>
      <c r="X301" s="57"/>
      <c r="Y301" s="2"/>
      <c r="Z301" s="2"/>
      <c r="AA301" s="2"/>
      <c r="AB301" s="2"/>
      <c r="AC301" s="2"/>
      <c r="AD301" s="2"/>
      <c r="AE301" s="2"/>
      <c r="AF301" s="2"/>
      <c r="AG301" s="2"/>
      <c r="AH301" s="2"/>
      <c r="AI301" s="2"/>
    </row>
    <row r="302" spans="6:35">
      <c r="F302" s="57"/>
      <c r="G302" s="57"/>
      <c r="H302" s="57"/>
      <c r="I302" s="57"/>
      <c r="J302" s="57"/>
      <c r="T302" s="57"/>
      <c r="U302" s="57"/>
      <c r="V302" s="57"/>
      <c r="W302" s="57"/>
      <c r="X302" s="57"/>
      <c r="Y302" s="2"/>
      <c r="Z302" s="2"/>
      <c r="AA302" s="2"/>
      <c r="AB302" s="2"/>
      <c r="AC302" s="2"/>
      <c r="AD302" s="2"/>
      <c r="AE302" s="2"/>
      <c r="AF302" s="2"/>
      <c r="AG302" s="2"/>
      <c r="AH302" s="2"/>
      <c r="AI302" s="2"/>
    </row>
    <row r="303" spans="6:35">
      <c r="F303" s="57"/>
      <c r="G303" s="57"/>
      <c r="H303" s="57"/>
      <c r="I303" s="57"/>
      <c r="J303" s="57"/>
      <c r="T303" s="57"/>
      <c r="U303" s="57"/>
      <c r="V303" s="57"/>
      <c r="W303" s="57"/>
      <c r="X303" s="57"/>
      <c r="Y303" s="2"/>
      <c r="Z303" s="2"/>
      <c r="AA303" s="2"/>
      <c r="AB303" s="2"/>
      <c r="AC303" s="2"/>
      <c r="AD303" s="2"/>
      <c r="AE303" s="2"/>
      <c r="AF303" s="2"/>
      <c r="AG303" s="2"/>
      <c r="AH303" s="2"/>
      <c r="AI303" s="2"/>
    </row>
    <row r="304" spans="6:35">
      <c r="F304" s="57"/>
      <c r="G304" s="57"/>
      <c r="H304" s="57"/>
      <c r="I304" s="57"/>
      <c r="J304" s="57"/>
      <c r="T304" s="57"/>
      <c r="U304" s="57"/>
      <c r="V304" s="57"/>
      <c r="W304" s="57"/>
      <c r="X304" s="57"/>
      <c r="Y304" s="2"/>
      <c r="Z304" s="2"/>
      <c r="AA304" s="2"/>
      <c r="AB304" s="2"/>
      <c r="AC304" s="2"/>
      <c r="AD304" s="2"/>
      <c r="AE304" s="2"/>
      <c r="AF304" s="2"/>
      <c r="AG304" s="2"/>
      <c r="AH304" s="2"/>
      <c r="AI304" s="2"/>
    </row>
    <row r="305" spans="6:35">
      <c r="F305" s="57"/>
      <c r="G305" s="57"/>
      <c r="H305" s="57"/>
      <c r="I305" s="57"/>
      <c r="J305" s="57"/>
      <c r="T305" s="57"/>
      <c r="U305" s="57"/>
      <c r="V305" s="57"/>
      <c r="W305" s="57"/>
      <c r="X305" s="57"/>
      <c r="Y305" s="2"/>
      <c r="Z305" s="2"/>
      <c r="AA305" s="2"/>
      <c r="AB305" s="2"/>
      <c r="AC305" s="2"/>
      <c r="AD305" s="2"/>
      <c r="AE305" s="2"/>
      <c r="AF305" s="2"/>
      <c r="AG305" s="2"/>
      <c r="AH305" s="2"/>
      <c r="AI305" s="2"/>
    </row>
    <row r="306" spans="6:35">
      <c r="F306" s="57"/>
      <c r="G306" s="57"/>
      <c r="H306" s="57"/>
      <c r="I306" s="57"/>
      <c r="J306" s="57"/>
      <c r="T306" s="57"/>
      <c r="U306" s="57"/>
      <c r="V306" s="57"/>
      <c r="W306" s="57"/>
      <c r="X306" s="57"/>
      <c r="Y306" s="2"/>
      <c r="Z306" s="2"/>
      <c r="AA306" s="2"/>
      <c r="AB306" s="2"/>
      <c r="AC306" s="2"/>
      <c r="AD306" s="2"/>
      <c r="AE306" s="2"/>
      <c r="AF306" s="2"/>
      <c r="AG306" s="2"/>
      <c r="AH306" s="2"/>
      <c r="AI306" s="2"/>
    </row>
    <row r="307" spans="6:35">
      <c r="F307" s="57"/>
      <c r="G307" s="57"/>
      <c r="H307" s="57"/>
      <c r="I307" s="57"/>
      <c r="J307" s="57"/>
      <c r="T307" s="57"/>
      <c r="U307" s="57"/>
      <c r="V307" s="57"/>
      <c r="W307" s="57"/>
      <c r="X307" s="57"/>
      <c r="Y307" s="2"/>
      <c r="Z307" s="2"/>
      <c r="AA307" s="2"/>
      <c r="AB307" s="2"/>
      <c r="AC307" s="2"/>
      <c r="AD307" s="2"/>
      <c r="AE307" s="2"/>
      <c r="AF307" s="2"/>
      <c r="AG307" s="2"/>
      <c r="AH307" s="2"/>
      <c r="AI307" s="2"/>
    </row>
    <row r="308" spans="6:35">
      <c r="F308" s="57"/>
      <c r="G308" s="57"/>
      <c r="H308" s="57"/>
      <c r="I308" s="57"/>
      <c r="J308" s="57"/>
      <c r="T308" s="57"/>
      <c r="U308" s="57"/>
      <c r="V308" s="57"/>
      <c r="W308" s="57"/>
      <c r="X308" s="57"/>
      <c r="Y308" s="2"/>
      <c r="Z308" s="2"/>
      <c r="AA308" s="2"/>
      <c r="AB308" s="2"/>
      <c r="AC308" s="2"/>
      <c r="AD308" s="2"/>
      <c r="AE308" s="2"/>
      <c r="AF308" s="2"/>
      <c r="AG308" s="2"/>
      <c r="AH308" s="2"/>
      <c r="AI308" s="2"/>
    </row>
    <row r="309" spans="6:35">
      <c r="F309" s="57"/>
      <c r="G309" s="57"/>
      <c r="H309" s="57"/>
      <c r="I309" s="57"/>
      <c r="J309" s="57"/>
      <c r="T309" s="57"/>
      <c r="U309" s="57"/>
      <c r="V309" s="57"/>
      <c r="W309" s="57"/>
      <c r="X309" s="57"/>
      <c r="Y309" s="2"/>
      <c r="Z309" s="2"/>
      <c r="AA309" s="2"/>
      <c r="AB309" s="2"/>
      <c r="AC309" s="2"/>
      <c r="AD309" s="2"/>
      <c r="AE309" s="2"/>
      <c r="AF309" s="2"/>
      <c r="AG309" s="2"/>
      <c r="AH309" s="2"/>
      <c r="AI309" s="2"/>
    </row>
    <row r="310" spans="6:35">
      <c r="F310" s="57"/>
      <c r="G310" s="57"/>
      <c r="H310" s="57"/>
      <c r="I310" s="57"/>
      <c r="J310" s="57"/>
      <c r="T310" s="57"/>
      <c r="U310" s="57"/>
      <c r="V310" s="57"/>
      <c r="W310" s="57"/>
      <c r="X310" s="57"/>
      <c r="Y310" s="2"/>
      <c r="Z310" s="2"/>
      <c r="AA310" s="2"/>
      <c r="AB310" s="2"/>
      <c r="AC310" s="2"/>
      <c r="AD310" s="2"/>
      <c r="AE310" s="2"/>
      <c r="AF310" s="2"/>
      <c r="AG310" s="2"/>
      <c r="AH310" s="2"/>
      <c r="AI310" s="2"/>
    </row>
    <row r="311" spans="6:35">
      <c r="F311" s="57"/>
      <c r="G311" s="57"/>
      <c r="H311" s="57"/>
      <c r="I311" s="57"/>
      <c r="J311" s="57"/>
      <c r="T311" s="57"/>
      <c r="U311" s="57"/>
      <c r="V311" s="57"/>
      <c r="W311" s="57"/>
      <c r="X311" s="57"/>
      <c r="Y311" s="2"/>
      <c r="Z311" s="2"/>
      <c r="AA311" s="2"/>
      <c r="AB311" s="2"/>
      <c r="AC311" s="2"/>
      <c r="AD311" s="2"/>
      <c r="AE311" s="2"/>
      <c r="AF311" s="2"/>
      <c r="AG311" s="2"/>
      <c r="AH311" s="2"/>
      <c r="AI311" s="2"/>
    </row>
    <row r="312" spans="6:35">
      <c r="F312" s="57"/>
      <c r="G312" s="57"/>
      <c r="H312" s="57"/>
      <c r="I312" s="57"/>
      <c r="J312" s="57"/>
      <c r="T312" s="57"/>
      <c r="U312" s="57"/>
      <c r="V312" s="57"/>
      <c r="W312" s="57"/>
      <c r="X312" s="57"/>
      <c r="Y312" s="2"/>
      <c r="Z312" s="2"/>
      <c r="AA312" s="2"/>
      <c r="AB312" s="2"/>
      <c r="AC312" s="2"/>
      <c r="AD312" s="2"/>
      <c r="AE312" s="2"/>
      <c r="AF312" s="2"/>
      <c r="AG312" s="2"/>
      <c r="AH312" s="2"/>
      <c r="AI312" s="2"/>
    </row>
    <row r="313" spans="6:35">
      <c r="F313" s="57"/>
      <c r="G313" s="57"/>
      <c r="H313" s="57"/>
      <c r="I313" s="57"/>
      <c r="J313" s="57"/>
      <c r="T313" s="57"/>
      <c r="U313" s="57"/>
      <c r="V313" s="57"/>
      <c r="W313" s="57"/>
      <c r="X313" s="57"/>
      <c r="Y313" s="2"/>
      <c r="Z313" s="2"/>
      <c r="AA313" s="2"/>
      <c r="AB313" s="2"/>
      <c r="AC313" s="2"/>
      <c r="AD313" s="2"/>
      <c r="AE313" s="2"/>
      <c r="AF313" s="2"/>
      <c r="AG313" s="2"/>
      <c r="AH313" s="2"/>
      <c r="AI313" s="2"/>
    </row>
    <row r="314" spans="6:35">
      <c r="F314" s="57"/>
      <c r="G314" s="57"/>
      <c r="H314" s="57"/>
      <c r="I314" s="57"/>
      <c r="J314" s="57"/>
      <c r="T314" s="57"/>
      <c r="U314" s="57"/>
      <c r="V314" s="57"/>
      <c r="W314" s="57"/>
      <c r="X314" s="57"/>
      <c r="Y314" s="2"/>
      <c r="Z314" s="2"/>
      <c r="AA314" s="2"/>
      <c r="AB314" s="2"/>
      <c r="AC314" s="2"/>
      <c r="AD314" s="2"/>
      <c r="AE314" s="2"/>
      <c r="AF314" s="2"/>
      <c r="AG314" s="2"/>
      <c r="AH314" s="2"/>
      <c r="AI314" s="2"/>
    </row>
    <row r="315" spans="6:35">
      <c r="F315" s="57"/>
      <c r="G315" s="57"/>
      <c r="H315" s="57"/>
      <c r="I315" s="57"/>
      <c r="J315" s="57"/>
      <c r="T315" s="57"/>
      <c r="U315" s="57"/>
      <c r="V315" s="57"/>
      <c r="W315" s="57"/>
      <c r="X315" s="57"/>
      <c r="Y315" s="2"/>
      <c r="Z315" s="2"/>
      <c r="AA315" s="2"/>
      <c r="AB315" s="2"/>
      <c r="AC315" s="2"/>
      <c r="AD315" s="2"/>
      <c r="AE315" s="2"/>
      <c r="AF315" s="2"/>
      <c r="AG315" s="2"/>
      <c r="AH315" s="2"/>
      <c r="AI315" s="2"/>
    </row>
    <row r="316" spans="6:35">
      <c r="F316" s="57"/>
      <c r="G316" s="57"/>
      <c r="H316" s="57"/>
      <c r="I316" s="57"/>
      <c r="J316" s="57"/>
      <c r="T316" s="57"/>
      <c r="U316" s="57"/>
      <c r="V316" s="57"/>
      <c r="W316" s="57"/>
      <c r="X316" s="57"/>
      <c r="Y316" s="2"/>
      <c r="Z316" s="2"/>
      <c r="AA316" s="2"/>
      <c r="AB316" s="2"/>
      <c r="AC316" s="2"/>
      <c r="AD316" s="2"/>
      <c r="AE316" s="2"/>
      <c r="AF316" s="2"/>
      <c r="AG316" s="2"/>
      <c r="AH316" s="2"/>
      <c r="AI316" s="2"/>
    </row>
    <row r="317" spans="6:35">
      <c r="F317" s="57"/>
      <c r="G317" s="57"/>
      <c r="H317" s="57"/>
      <c r="I317" s="57"/>
      <c r="J317" s="57"/>
      <c r="T317" s="57"/>
      <c r="U317" s="57"/>
      <c r="V317" s="57"/>
      <c r="W317" s="57"/>
      <c r="X317" s="57"/>
      <c r="Y317" s="2"/>
      <c r="Z317" s="2"/>
      <c r="AA317" s="2"/>
      <c r="AB317" s="2"/>
      <c r="AC317" s="2"/>
      <c r="AD317" s="2"/>
      <c r="AE317" s="2"/>
      <c r="AF317" s="2"/>
      <c r="AG317" s="2"/>
      <c r="AH317" s="2"/>
      <c r="AI317" s="2"/>
    </row>
    <row r="318" spans="6:35">
      <c r="F318" s="57"/>
      <c r="G318" s="57"/>
      <c r="H318" s="57"/>
      <c r="I318" s="57"/>
      <c r="J318" s="57"/>
      <c r="T318" s="57"/>
      <c r="U318" s="57"/>
      <c r="V318" s="57"/>
      <c r="W318" s="57"/>
      <c r="X318" s="57"/>
      <c r="Y318" s="2"/>
      <c r="Z318" s="2"/>
      <c r="AA318" s="2"/>
      <c r="AB318" s="2"/>
      <c r="AC318" s="2"/>
      <c r="AD318" s="2"/>
      <c r="AE318" s="2"/>
      <c r="AF318" s="2"/>
      <c r="AG318" s="2"/>
      <c r="AH318" s="2"/>
      <c r="AI318" s="2"/>
    </row>
    <row r="319" spans="6:35">
      <c r="F319" s="57"/>
      <c r="G319" s="57"/>
      <c r="H319" s="57"/>
      <c r="I319" s="57"/>
      <c r="J319" s="57"/>
      <c r="T319" s="57"/>
      <c r="U319" s="57"/>
      <c r="V319" s="57"/>
      <c r="W319" s="57"/>
      <c r="X319" s="57"/>
      <c r="Y319" s="2"/>
      <c r="Z319" s="2"/>
      <c r="AA319" s="2"/>
      <c r="AB319" s="2"/>
      <c r="AC319" s="2"/>
      <c r="AD319" s="2"/>
      <c r="AE319" s="2"/>
      <c r="AF319" s="2"/>
      <c r="AG319" s="2"/>
      <c r="AH319" s="2"/>
      <c r="AI319" s="2"/>
    </row>
    <row r="320" spans="6:35">
      <c r="F320" s="57"/>
      <c r="G320" s="57"/>
      <c r="H320" s="57"/>
      <c r="I320" s="57"/>
      <c r="J320" s="57"/>
      <c r="T320" s="57"/>
      <c r="U320" s="57"/>
      <c r="V320" s="57"/>
      <c r="W320" s="57"/>
      <c r="X320" s="57"/>
      <c r="Y320" s="2"/>
      <c r="Z320" s="2"/>
      <c r="AA320" s="2"/>
      <c r="AB320" s="2"/>
      <c r="AC320" s="2"/>
      <c r="AD320" s="2"/>
      <c r="AE320" s="2"/>
      <c r="AF320" s="2"/>
      <c r="AG320" s="2"/>
      <c r="AH320" s="2"/>
      <c r="AI320" s="2"/>
    </row>
    <row r="321" spans="6:35">
      <c r="F321" s="57"/>
      <c r="G321" s="57"/>
      <c r="H321" s="57"/>
      <c r="I321" s="57"/>
      <c r="J321" s="57"/>
      <c r="T321" s="57"/>
      <c r="U321" s="57"/>
      <c r="V321" s="57"/>
      <c r="W321" s="57"/>
      <c r="X321" s="57"/>
      <c r="Y321" s="2"/>
      <c r="Z321" s="2"/>
      <c r="AA321" s="2"/>
      <c r="AB321" s="2"/>
      <c r="AC321" s="2"/>
      <c r="AD321" s="2"/>
      <c r="AE321" s="2"/>
      <c r="AF321" s="2"/>
      <c r="AG321" s="2"/>
      <c r="AH321" s="2"/>
      <c r="AI321" s="2"/>
    </row>
    <row r="322" spans="6:35">
      <c r="F322" s="57"/>
      <c r="G322" s="57"/>
      <c r="H322" s="57"/>
      <c r="I322" s="57"/>
      <c r="J322" s="57"/>
      <c r="T322" s="57"/>
      <c r="U322" s="57"/>
      <c r="V322" s="57"/>
      <c r="W322" s="57"/>
      <c r="X322" s="57"/>
      <c r="Y322" s="2"/>
      <c r="Z322" s="2"/>
      <c r="AA322" s="2"/>
      <c r="AB322" s="2"/>
      <c r="AC322" s="2"/>
      <c r="AD322" s="2"/>
      <c r="AE322" s="2"/>
      <c r="AF322" s="2"/>
      <c r="AG322" s="2"/>
      <c r="AH322" s="2"/>
      <c r="AI322" s="2"/>
    </row>
    <row r="323" spans="6:35">
      <c r="F323" s="57"/>
      <c r="G323" s="57"/>
      <c r="H323" s="57"/>
      <c r="I323" s="57"/>
      <c r="J323" s="57"/>
      <c r="T323" s="57"/>
      <c r="U323" s="57"/>
      <c r="V323" s="57"/>
      <c r="W323" s="57"/>
      <c r="X323" s="57"/>
      <c r="Y323" s="2"/>
      <c r="Z323" s="2"/>
      <c r="AA323" s="2"/>
      <c r="AB323" s="2"/>
      <c r="AC323" s="2"/>
      <c r="AD323" s="2"/>
      <c r="AE323" s="2"/>
      <c r="AF323" s="2"/>
      <c r="AG323" s="2"/>
      <c r="AH323" s="2"/>
      <c r="AI323" s="2"/>
    </row>
    <row r="324" spans="6:35">
      <c r="F324" s="57"/>
      <c r="G324" s="57"/>
      <c r="H324" s="57"/>
      <c r="I324" s="57"/>
      <c r="J324" s="57"/>
      <c r="T324" s="57"/>
      <c r="U324" s="57"/>
      <c r="V324" s="57"/>
      <c r="W324" s="57"/>
      <c r="X324" s="57"/>
      <c r="Y324" s="2"/>
      <c r="Z324" s="2"/>
      <c r="AA324" s="2"/>
      <c r="AB324" s="2"/>
      <c r="AC324" s="2"/>
      <c r="AD324" s="2"/>
      <c r="AE324" s="2"/>
      <c r="AF324" s="2"/>
      <c r="AG324" s="2"/>
      <c r="AH324" s="2"/>
      <c r="AI324" s="2"/>
    </row>
    <row r="325" spans="6:35">
      <c r="F325" s="57"/>
      <c r="G325" s="57"/>
      <c r="H325" s="57"/>
      <c r="I325" s="57"/>
      <c r="J325" s="57"/>
      <c r="T325" s="57"/>
      <c r="U325" s="57"/>
      <c r="V325" s="57"/>
      <c r="W325" s="57"/>
      <c r="X325" s="57"/>
      <c r="Y325" s="2"/>
      <c r="Z325" s="2"/>
      <c r="AA325" s="2"/>
      <c r="AB325" s="2"/>
      <c r="AC325" s="2"/>
      <c r="AD325" s="2"/>
      <c r="AE325" s="2"/>
      <c r="AF325" s="2"/>
      <c r="AG325" s="2"/>
      <c r="AH325" s="2"/>
      <c r="AI325" s="2"/>
    </row>
    <row r="326" spans="6:35">
      <c r="F326" s="57"/>
      <c r="G326" s="57"/>
      <c r="H326" s="57"/>
      <c r="I326" s="57"/>
      <c r="J326" s="57"/>
      <c r="T326" s="57"/>
      <c r="U326" s="57"/>
      <c r="V326" s="57"/>
      <c r="W326" s="57"/>
      <c r="X326" s="57"/>
      <c r="Y326" s="2"/>
      <c r="Z326" s="2"/>
      <c r="AA326" s="2"/>
      <c r="AB326" s="2"/>
      <c r="AC326" s="2"/>
      <c r="AD326" s="2"/>
      <c r="AE326" s="2"/>
      <c r="AF326" s="2"/>
      <c r="AG326" s="2"/>
      <c r="AH326" s="2"/>
      <c r="AI326" s="2"/>
    </row>
    <row r="327" spans="6:35">
      <c r="F327" s="57"/>
      <c r="G327" s="57"/>
      <c r="H327" s="57"/>
      <c r="I327" s="57"/>
      <c r="J327" s="57"/>
      <c r="T327" s="57"/>
      <c r="U327" s="57"/>
      <c r="V327" s="57"/>
      <c r="W327" s="57"/>
      <c r="X327" s="57"/>
      <c r="Y327" s="2"/>
      <c r="Z327" s="2"/>
      <c r="AA327" s="2"/>
      <c r="AB327" s="2"/>
      <c r="AC327" s="2"/>
      <c r="AD327" s="2"/>
      <c r="AE327" s="2"/>
      <c r="AF327" s="2"/>
      <c r="AG327" s="2"/>
      <c r="AH327" s="2"/>
      <c r="AI327" s="2"/>
    </row>
    <row r="328" spans="6:35">
      <c r="F328" s="57"/>
      <c r="G328" s="57"/>
      <c r="H328" s="57"/>
      <c r="I328" s="57"/>
      <c r="J328" s="57"/>
      <c r="T328" s="57"/>
      <c r="U328" s="57"/>
      <c r="V328" s="57"/>
      <c r="W328" s="57"/>
      <c r="X328" s="57"/>
      <c r="Y328" s="2"/>
      <c r="Z328" s="2"/>
      <c r="AA328" s="2"/>
      <c r="AB328" s="2"/>
      <c r="AC328" s="2"/>
      <c r="AD328" s="2"/>
      <c r="AE328" s="2"/>
      <c r="AF328" s="2"/>
      <c r="AG328" s="2"/>
      <c r="AH328" s="2"/>
      <c r="AI328" s="2"/>
    </row>
    <row r="329" spans="6:35">
      <c r="F329" s="57"/>
      <c r="G329" s="57"/>
      <c r="H329" s="57"/>
      <c r="I329" s="57"/>
      <c r="J329" s="57"/>
      <c r="T329" s="57"/>
      <c r="U329" s="57"/>
      <c r="V329" s="57"/>
      <c r="W329" s="57"/>
      <c r="X329" s="57"/>
      <c r="Y329" s="2"/>
      <c r="Z329" s="2"/>
      <c r="AA329" s="2"/>
      <c r="AB329" s="2"/>
      <c r="AC329" s="2"/>
      <c r="AD329" s="2"/>
      <c r="AE329" s="2"/>
      <c r="AF329" s="2"/>
      <c r="AG329" s="2"/>
      <c r="AH329" s="2"/>
      <c r="AI329" s="2"/>
    </row>
    <row r="330" spans="6:35">
      <c r="F330" s="57"/>
      <c r="G330" s="57"/>
      <c r="H330" s="57"/>
      <c r="I330" s="57"/>
      <c r="J330" s="57"/>
      <c r="T330" s="57"/>
      <c r="U330" s="57"/>
      <c r="V330" s="57"/>
      <c r="W330" s="57"/>
      <c r="X330" s="57"/>
      <c r="Y330" s="2"/>
      <c r="Z330" s="2"/>
      <c r="AA330" s="2"/>
      <c r="AB330" s="2"/>
      <c r="AC330" s="2"/>
      <c r="AD330" s="2"/>
      <c r="AE330" s="2"/>
      <c r="AF330" s="2"/>
      <c r="AG330" s="2"/>
      <c r="AH330" s="2"/>
      <c r="AI330" s="2"/>
    </row>
    <row r="331" spans="6:35">
      <c r="F331" s="57"/>
      <c r="G331" s="57"/>
      <c r="H331" s="57"/>
      <c r="I331" s="57"/>
      <c r="J331" s="57"/>
      <c r="T331" s="57"/>
      <c r="U331" s="57"/>
      <c r="V331" s="57"/>
      <c r="W331" s="57"/>
      <c r="X331" s="57"/>
      <c r="Y331" s="2"/>
      <c r="Z331" s="2"/>
      <c r="AA331" s="2"/>
      <c r="AB331" s="2"/>
      <c r="AC331" s="2"/>
      <c r="AD331" s="2"/>
      <c r="AE331" s="2"/>
      <c r="AF331" s="2"/>
      <c r="AG331" s="2"/>
      <c r="AH331" s="2"/>
      <c r="AI331" s="2"/>
    </row>
    <row r="332" spans="6:35">
      <c r="F332" s="57"/>
      <c r="G332" s="57"/>
      <c r="H332" s="57"/>
      <c r="I332" s="57"/>
      <c r="J332" s="57"/>
      <c r="T332" s="57"/>
      <c r="U332" s="57"/>
      <c r="V332" s="57"/>
      <c r="W332" s="57"/>
      <c r="X332" s="57"/>
      <c r="Y332" s="2"/>
      <c r="Z332" s="2"/>
      <c r="AA332" s="2"/>
      <c r="AB332" s="2"/>
      <c r="AC332" s="2"/>
      <c r="AD332" s="2"/>
      <c r="AE332" s="2"/>
      <c r="AF332" s="2"/>
      <c r="AG332" s="2"/>
      <c r="AH332" s="2"/>
      <c r="AI332" s="2"/>
    </row>
    <row r="333" spans="6:35">
      <c r="F333" s="57"/>
      <c r="G333" s="57"/>
      <c r="H333" s="57"/>
      <c r="I333" s="57"/>
      <c r="J333" s="57"/>
      <c r="T333" s="57"/>
      <c r="U333" s="57"/>
      <c r="V333" s="57"/>
      <c r="W333" s="57"/>
      <c r="X333" s="57"/>
      <c r="Y333" s="2"/>
      <c r="Z333" s="2"/>
      <c r="AA333" s="2"/>
      <c r="AB333" s="2"/>
      <c r="AC333" s="2"/>
      <c r="AD333" s="2"/>
      <c r="AE333" s="2"/>
      <c r="AF333" s="2"/>
      <c r="AG333" s="2"/>
      <c r="AH333" s="2"/>
      <c r="AI333" s="2"/>
    </row>
    <row r="334" spans="6:35">
      <c r="F334" s="57"/>
      <c r="G334" s="57"/>
      <c r="H334" s="57"/>
      <c r="I334" s="57"/>
      <c r="J334" s="57"/>
      <c r="T334" s="57"/>
      <c r="U334" s="57"/>
      <c r="V334" s="57"/>
      <c r="W334" s="57"/>
      <c r="X334" s="57"/>
      <c r="Y334" s="2"/>
      <c r="Z334" s="2"/>
      <c r="AA334" s="2"/>
      <c r="AB334" s="2"/>
      <c r="AC334" s="2"/>
      <c r="AD334" s="2"/>
      <c r="AE334" s="2"/>
      <c r="AF334" s="2"/>
      <c r="AG334" s="2"/>
      <c r="AH334" s="2"/>
      <c r="AI334" s="2"/>
    </row>
    <row r="335" spans="6:35">
      <c r="F335" s="57"/>
      <c r="G335" s="57"/>
      <c r="H335" s="57"/>
      <c r="I335" s="57"/>
      <c r="J335" s="57"/>
      <c r="T335" s="57"/>
      <c r="U335" s="57"/>
      <c r="V335" s="57"/>
      <c r="W335" s="57"/>
      <c r="X335" s="57"/>
      <c r="Y335" s="2"/>
      <c r="Z335" s="2"/>
      <c r="AA335" s="2"/>
      <c r="AB335" s="2"/>
      <c r="AC335" s="2"/>
      <c r="AD335" s="2"/>
      <c r="AE335" s="2"/>
      <c r="AF335" s="2"/>
      <c r="AG335" s="2"/>
      <c r="AH335" s="2"/>
      <c r="AI335" s="2"/>
    </row>
    <row r="336" spans="6:35">
      <c r="F336" s="57"/>
      <c r="G336" s="57"/>
      <c r="H336" s="57"/>
      <c r="I336" s="57"/>
      <c r="J336" s="57"/>
      <c r="T336" s="57"/>
      <c r="U336" s="57"/>
      <c r="V336" s="57"/>
      <c r="W336" s="57"/>
      <c r="X336" s="57"/>
      <c r="Y336" s="2"/>
      <c r="Z336" s="2"/>
      <c r="AA336" s="2"/>
      <c r="AB336" s="2"/>
      <c r="AC336" s="2"/>
      <c r="AD336" s="2"/>
      <c r="AE336" s="2"/>
      <c r="AF336" s="2"/>
      <c r="AG336" s="2"/>
      <c r="AH336" s="2"/>
      <c r="AI336" s="2"/>
    </row>
    <row r="337" spans="6:35">
      <c r="F337" s="57"/>
      <c r="G337" s="57"/>
      <c r="H337" s="57"/>
      <c r="I337" s="57"/>
      <c r="J337" s="57"/>
      <c r="T337" s="57"/>
      <c r="U337" s="57"/>
      <c r="V337" s="57"/>
      <c r="W337" s="57"/>
      <c r="X337" s="57"/>
      <c r="Y337" s="2"/>
      <c r="Z337" s="2"/>
      <c r="AA337" s="2"/>
      <c r="AB337" s="2"/>
      <c r="AC337" s="2"/>
      <c r="AD337" s="2"/>
      <c r="AE337" s="2"/>
      <c r="AF337" s="2"/>
      <c r="AG337" s="2"/>
      <c r="AH337" s="2"/>
      <c r="AI337" s="2"/>
    </row>
    <row r="338" spans="6:35">
      <c r="F338" s="57"/>
      <c r="G338" s="57"/>
      <c r="H338" s="57"/>
      <c r="I338" s="57"/>
      <c r="J338" s="57"/>
      <c r="T338" s="57"/>
      <c r="U338" s="57"/>
      <c r="V338" s="57"/>
      <c r="W338" s="57"/>
      <c r="X338" s="57"/>
      <c r="Y338" s="2"/>
      <c r="Z338" s="2"/>
      <c r="AA338" s="2"/>
      <c r="AB338" s="2"/>
      <c r="AC338" s="2"/>
      <c r="AD338" s="2"/>
      <c r="AE338" s="2"/>
      <c r="AF338" s="2"/>
      <c r="AG338" s="2"/>
      <c r="AH338" s="2"/>
      <c r="AI338" s="2"/>
    </row>
    <row r="339" spans="6:35">
      <c r="F339" s="57"/>
      <c r="G339" s="57"/>
      <c r="H339" s="57"/>
      <c r="I339" s="57"/>
      <c r="J339" s="57"/>
      <c r="T339" s="57"/>
      <c r="U339" s="57"/>
      <c r="V339" s="57"/>
      <c r="W339" s="57"/>
      <c r="X339" s="57"/>
      <c r="Y339" s="2"/>
      <c r="Z339" s="2"/>
      <c r="AA339" s="2"/>
      <c r="AB339" s="2"/>
      <c r="AC339" s="2"/>
      <c r="AD339" s="2"/>
      <c r="AE339" s="2"/>
      <c r="AF339" s="2"/>
      <c r="AG339" s="2"/>
      <c r="AH339" s="2"/>
      <c r="AI339" s="2"/>
    </row>
    <row r="340" spans="6:35">
      <c r="F340" s="57"/>
      <c r="G340" s="57"/>
      <c r="H340" s="57"/>
      <c r="I340" s="57"/>
      <c r="J340" s="57"/>
      <c r="T340" s="57"/>
      <c r="U340" s="57"/>
      <c r="V340" s="57"/>
      <c r="W340" s="57"/>
      <c r="X340" s="57"/>
      <c r="Y340" s="2"/>
      <c r="Z340" s="2"/>
      <c r="AA340" s="2"/>
      <c r="AB340" s="2"/>
      <c r="AC340" s="2"/>
      <c r="AD340" s="2"/>
      <c r="AE340" s="2"/>
      <c r="AF340" s="2"/>
      <c r="AG340" s="2"/>
      <c r="AH340" s="2"/>
      <c r="AI340" s="2"/>
    </row>
    <row r="341" spans="6:35">
      <c r="F341" s="57"/>
      <c r="G341" s="57"/>
      <c r="H341" s="57"/>
      <c r="I341" s="57"/>
      <c r="J341" s="57"/>
      <c r="T341" s="57"/>
      <c r="U341" s="57"/>
      <c r="V341" s="57"/>
      <c r="W341" s="57"/>
      <c r="X341" s="57"/>
      <c r="Y341" s="2"/>
      <c r="Z341" s="2"/>
      <c r="AA341" s="2"/>
      <c r="AB341" s="2"/>
      <c r="AC341" s="2"/>
      <c r="AD341" s="2"/>
      <c r="AE341" s="2"/>
      <c r="AF341" s="2"/>
      <c r="AG341" s="2"/>
      <c r="AH341" s="2"/>
      <c r="AI341" s="2"/>
    </row>
    <row r="342" spans="6:35">
      <c r="F342" s="57"/>
      <c r="G342" s="57"/>
      <c r="H342" s="57"/>
      <c r="I342" s="57"/>
      <c r="J342" s="57"/>
      <c r="T342" s="57"/>
      <c r="U342" s="57"/>
      <c r="V342" s="57"/>
      <c r="W342" s="57"/>
      <c r="X342" s="57"/>
      <c r="Y342" s="2"/>
      <c r="Z342" s="2"/>
      <c r="AA342" s="2"/>
      <c r="AB342" s="2"/>
      <c r="AC342" s="2"/>
      <c r="AD342" s="2"/>
      <c r="AE342" s="2"/>
      <c r="AF342" s="2"/>
      <c r="AG342" s="2"/>
      <c r="AH342" s="2"/>
      <c r="AI342" s="2"/>
    </row>
    <row r="343" spans="6:35">
      <c r="F343" s="57"/>
      <c r="G343" s="57"/>
      <c r="H343" s="57"/>
      <c r="I343" s="57"/>
      <c r="J343" s="57"/>
      <c r="T343" s="57"/>
      <c r="U343" s="57"/>
      <c r="V343" s="57"/>
      <c r="W343" s="57"/>
      <c r="X343" s="57"/>
      <c r="Y343" s="2"/>
      <c r="Z343" s="2"/>
      <c r="AA343" s="2"/>
      <c r="AB343" s="2"/>
      <c r="AC343" s="2"/>
      <c r="AD343" s="2"/>
      <c r="AE343" s="2"/>
      <c r="AF343" s="2"/>
      <c r="AG343" s="2"/>
      <c r="AH343" s="2"/>
      <c r="AI343" s="2"/>
    </row>
    <row r="344" spans="6:35">
      <c r="F344" s="57"/>
      <c r="G344" s="57"/>
      <c r="H344" s="57"/>
      <c r="I344" s="57"/>
      <c r="J344" s="57"/>
      <c r="T344" s="57"/>
      <c r="U344" s="57"/>
      <c r="V344" s="57"/>
      <c r="W344" s="57"/>
      <c r="X344" s="57"/>
      <c r="Y344" s="2"/>
      <c r="Z344" s="2"/>
      <c r="AA344" s="2"/>
      <c r="AB344" s="2"/>
      <c r="AC344" s="2"/>
      <c r="AD344" s="2"/>
      <c r="AE344" s="2"/>
      <c r="AF344" s="2"/>
      <c r="AG344" s="2"/>
      <c r="AH344" s="2"/>
      <c r="AI344" s="2"/>
    </row>
    <row r="345" spans="6:35">
      <c r="F345" s="57"/>
      <c r="G345" s="57"/>
      <c r="H345" s="57"/>
      <c r="I345" s="57"/>
      <c r="J345" s="57"/>
      <c r="T345" s="57"/>
      <c r="U345" s="57"/>
      <c r="V345" s="57"/>
      <c r="W345" s="57"/>
      <c r="X345" s="57"/>
      <c r="Y345" s="2"/>
      <c r="Z345" s="2"/>
      <c r="AA345" s="2"/>
      <c r="AB345" s="2"/>
      <c r="AC345" s="2"/>
      <c r="AD345" s="2"/>
      <c r="AE345" s="2"/>
      <c r="AF345" s="2"/>
      <c r="AG345" s="2"/>
      <c r="AH345" s="2"/>
      <c r="AI345" s="2"/>
    </row>
    <row r="346" spans="6:35">
      <c r="F346" s="57"/>
      <c r="G346" s="57"/>
      <c r="H346" s="57"/>
      <c r="I346" s="57"/>
      <c r="J346" s="57"/>
      <c r="T346" s="57"/>
      <c r="U346" s="57"/>
      <c r="V346" s="57"/>
      <c r="W346" s="57"/>
      <c r="X346" s="57"/>
      <c r="Y346" s="2"/>
      <c r="Z346" s="2"/>
      <c r="AA346" s="2"/>
      <c r="AB346" s="2"/>
      <c r="AC346" s="2"/>
      <c r="AD346" s="2"/>
      <c r="AE346" s="2"/>
      <c r="AF346" s="2"/>
      <c r="AG346" s="2"/>
      <c r="AH346" s="2"/>
      <c r="AI346" s="2"/>
    </row>
    <row r="347" spans="6:35">
      <c r="F347" s="57"/>
      <c r="G347" s="57"/>
      <c r="H347" s="57"/>
      <c r="I347" s="57"/>
      <c r="J347" s="57"/>
      <c r="T347" s="57"/>
      <c r="U347" s="57"/>
      <c r="V347" s="57"/>
      <c r="W347" s="57"/>
      <c r="X347" s="57"/>
      <c r="Y347" s="2"/>
      <c r="Z347" s="2"/>
      <c r="AA347" s="2"/>
      <c r="AB347" s="2"/>
      <c r="AC347" s="2"/>
      <c r="AD347" s="2"/>
      <c r="AE347" s="2"/>
      <c r="AF347" s="2"/>
      <c r="AG347" s="2"/>
      <c r="AH347" s="2"/>
      <c r="AI347" s="2"/>
    </row>
    <row r="348" spans="6:35">
      <c r="F348" s="57"/>
      <c r="G348" s="57"/>
      <c r="H348" s="57"/>
      <c r="I348" s="57"/>
      <c r="J348" s="57"/>
      <c r="T348" s="57"/>
      <c r="U348" s="57"/>
      <c r="V348" s="57"/>
      <c r="W348" s="57"/>
      <c r="X348" s="57"/>
      <c r="Y348" s="2"/>
      <c r="Z348" s="2"/>
      <c r="AA348" s="2"/>
      <c r="AB348" s="2"/>
      <c r="AC348" s="2"/>
      <c r="AD348" s="2"/>
      <c r="AE348" s="2"/>
      <c r="AF348" s="2"/>
      <c r="AG348" s="2"/>
      <c r="AH348" s="2"/>
      <c r="AI348" s="2"/>
    </row>
    <row r="349" spans="6:35">
      <c r="F349" s="57"/>
      <c r="G349" s="57"/>
      <c r="H349" s="57"/>
      <c r="I349" s="57"/>
      <c r="J349" s="57"/>
      <c r="T349" s="57"/>
      <c r="U349" s="57"/>
      <c r="V349" s="57"/>
      <c r="W349" s="57"/>
      <c r="X349" s="57"/>
      <c r="Y349" s="2"/>
      <c r="Z349" s="2"/>
      <c r="AA349" s="2"/>
      <c r="AB349" s="2"/>
      <c r="AC349" s="2"/>
      <c r="AD349" s="2"/>
      <c r="AE349" s="2"/>
      <c r="AF349" s="2"/>
      <c r="AG349" s="2"/>
      <c r="AH349" s="2"/>
      <c r="AI349" s="2"/>
    </row>
    <row r="350" spans="6:35">
      <c r="F350" s="57"/>
      <c r="G350" s="57"/>
      <c r="H350" s="57"/>
      <c r="I350" s="57"/>
      <c r="J350" s="57"/>
      <c r="T350" s="57"/>
      <c r="U350" s="57"/>
      <c r="V350" s="57"/>
      <c r="W350" s="57"/>
      <c r="X350" s="57"/>
      <c r="Y350" s="2"/>
      <c r="Z350" s="2"/>
      <c r="AA350" s="2"/>
      <c r="AB350" s="2"/>
      <c r="AC350" s="2"/>
      <c r="AD350" s="2"/>
      <c r="AE350" s="2"/>
      <c r="AF350" s="2"/>
      <c r="AG350" s="2"/>
      <c r="AH350" s="2"/>
      <c r="AI350" s="2"/>
    </row>
    <row r="351" spans="6:35">
      <c r="F351" s="57"/>
      <c r="G351" s="57"/>
      <c r="H351" s="57"/>
      <c r="I351" s="57"/>
      <c r="J351" s="57"/>
      <c r="T351" s="57"/>
      <c r="U351" s="57"/>
      <c r="V351" s="57"/>
      <c r="W351" s="57"/>
      <c r="X351" s="57"/>
      <c r="Y351" s="2"/>
      <c r="Z351" s="2"/>
      <c r="AA351" s="2"/>
      <c r="AB351" s="2"/>
      <c r="AC351" s="2"/>
      <c r="AD351" s="2"/>
      <c r="AE351" s="2"/>
      <c r="AF351" s="2"/>
      <c r="AG351" s="2"/>
      <c r="AH351" s="2"/>
      <c r="AI351" s="2"/>
    </row>
    <row r="352" spans="6:35">
      <c r="F352" s="57"/>
      <c r="G352" s="57"/>
      <c r="H352" s="57"/>
      <c r="I352" s="57"/>
      <c r="J352" s="57"/>
      <c r="T352" s="57"/>
      <c r="U352" s="57"/>
      <c r="V352" s="57"/>
      <c r="W352" s="57"/>
      <c r="X352" s="57"/>
      <c r="Y352" s="2"/>
      <c r="Z352" s="2"/>
      <c r="AA352" s="2"/>
      <c r="AB352" s="2"/>
      <c r="AC352" s="2"/>
      <c r="AD352" s="2"/>
      <c r="AE352" s="2"/>
      <c r="AF352" s="2"/>
      <c r="AG352" s="2"/>
      <c r="AH352" s="2"/>
      <c r="AI352" s="2"/>
    </row>
    <row r="353" spans="6:35">
      <c r="F353" s="57"/>
      <c r="G353" s="57"/>
      <c r="H353" s="57"/>
      <c r="I353" s="57"/>
      <c r="J353" s="57"/>
      <c r="T353" s="57"/>
      <c r="U353" s="57"/>
      <c r="V353" s="57"/>
      <c r="W353" s="57"/>
      <c r="X353" s="57"/>
      <c r="Y353" s="2"/>
      <c r="Z353" s="2"/>
      <c r="AA353" s="2"/>
      <c r="AB353" s="2"/>
      <c r="AC353" s="2"/>
      <c r="AD353" s="2"/>
      <c r="AE353" s="2"/>
      <c r="AF353" s="2"/>
      <c r="AG353" s="2"/>
      <c r="AH353" s="2"/>
      <c r="AI353" s="2"/>
    </row>
    <row r="354" spans="6:35">
      <c r="F354" s="57"/>
      <c r="G354" s="57"/>
      <c r="H354" s="57"/>
      <c r="I354" s="57"/>
      <c r="J354" s="57"/>
      <c r="T354" s="57"/>
      <c r="U354" s="57"/>
      <c r="V354" s="57"/>
      <c r="W354" s="57"/>
      <c r="X354" s="57"/>
      <c r="Y354" s="2"/>
      <c r="Z354" s="2"/>
      <c r="AA354" s="2"/>
      <c r="AB354" s="2"/>
      <c r="AC354" s="2"/>
      <c r="AD354" s="2"/>
      <c r="AE354" s="2"/>
      <c r="AF354" s="2"/>
      <c r="AG354" s="2"/>
      <c r="AH354" s="2"/>
      <c r="AI354" s="2"/>
    </row>
    <row r="355" spans="6:35">
      <c r="F355" s="57"/>
      <c r="G355" s="57"/>
      <c r="H355" s="57"/>
      <c r="I355" s="57"/>
      <c r="J355" s="57"/>
      <c r="T355" s="57"/>
      <c r="U355" s="57"/>
      <c r="V355" s="57"/>
      <c r="W355" s="57"/>
      <c r="X355" s="57"/>
      <c r="Y355" s="2"/>
      <c r="Z355" s="2"/>
      <c r="AA355" s="2"/>
      <c r="AB355" s="2"/>
      <c r="AC355" s="2"/>
      <c r="AD355" s="2"/>
      <c r="AE355" s="2"/>
      <c r="AF355" s="2"/>
      <c r="AG355" s="2"/>
      <c r="AH355" s="2"/>
      <c r="AI355" s="2"/>
    </row>
    <row r="356" spans="6:35">
      <c r="F356" s="57"/>
      <c r="G356" s="57"/>
      <c r="H356" s="57"/>
      <c r="I356" s="57"/>
      <c r="J356" s="57"/>
      <c r="T356" s="57"/>
      <c r="U356" s="57"/>
      <c r="V356" s="57"/>
      <c r="W356" s="57"/>
      <c r="X356" s="57"/>
      <c r="Y356" s="2"/>
      <c r="Z356" s="2"/>
      <c r="AA356" s="2"/>
      <c r="AB356" s="2"/>
      <c r="AC356" s="2"/>
      <c r="AD356" s="2"/>
      <c r="AE356" s="2"/>
      <c r="AF356" s="2"/>
      <c r="AG356" s="2"/>
      <c r="AH356" s="2"/>
      <c r="AI356" s="2"/>
    </row>
    <row r="357" spans="6:35">
      <c r="F357" s="57"/>
      <c r="G357" s="57"/>
      <c r="H357" s="57"/>
      <c r="I357" s="57"/>
      <c r="J357" s="57"/>
      <c r="T357" s="57"/>
      <c r="U357" s="57"/>
      <c r="V357" s="57"/>
      <c r="W357" s="57"/>
      <c r="X357" s="57"/>
      <c r="Y357" s="2"/>
      <c r="Z357" s="2"/>
      <c r="AA357" s="2"/>
      <c r="AB357" s="2"/>
      <c r="AC357" s="2"/>
      <c r="AD357" s="2"/>
      <c r="AE357" s="2"/>
      <c r="AF357" s="2"/>
      <c r="AG357" s="2"/>
      <c r="AH357" s="2"/>
      <c r="AI357" s="2"/>
    </row>
    <row r="358" spans="6:35">
      <c r="F358" s="57"/>
      <c r="G358" s="57"/>
      <c r="H358" s="57"/>
      <c r="I358" s="57"/>
      <c r="J358" s="57"/>
      <c r="T358" s="57"/>
      <c r="U358" s="57"/>
      <c r="V358" s="57"/>
      <c r="W358" s="57"/>
      <c r="X358" s="57"/>
      <c r="Y358" s="2"/>
      <c r="Z358" s="2"/>
      <c r="AA358" s="2"/>
      <c r="AB358" s="2"/>
      <c r="AC358" s="2"/>
      <c r="AD358" s="2"/>
      <c r="AE358" s="2"/>
      <c r="AF358" s="2"/>
      <c r="AG358" s="2"/>
      <c r="AH358" s="2"/>
      <c r="AI358" s="2"/>
    </row>
    <row r="359" spans="6:35">
      <c r="F359" s="57"/>
      <c r="G359" s="57"/>
      <c r="H359" s="57"/>
      <c r="I359" s="57"/>
      <c r="J359" s="57"/>
      <c r="T359" s="57"/>
      <c r="U359" s="57"/>
      <c r="V359" s="57"/>
      <c r="W359" s="57"/>
      <c r="X359" s="57"/>
      <c r="Y359" s="2"/>
      <c r="Z359" s="2"/>
      <c r="AA359" s="2"/>
      <c r="AB359" s="2"/>
      <c r="AC359" s="2"/>
      <c r="AD359" s="2"/>
      <c r="AE359" s="2"/>
      <c r="AF359" s="2"/>
      <c r="AG359" s="2"/>
      <c r="AH359" s="2"/>
      <c r="AI359" s="2"/>
    </row>
    <row r="360" spans="6:35">
      <c r="F360" s="57"/>
      <c r="G360" s="57"/>
      <c r="H360" s="57"/>
      <c r="I360" s="57"/>
      <c r="J360" s="57"/>
      <c r="T360" s="57"/>
      <c r="U360" s="57"/>
      <c r="V360" s="57"/>
      <c r="W360" s="57"/>
      <c r="X360" s="57"/>
      <c r="Y360" s="2"/>
      <c r="Z360" s="2"/>
      <c r="AA360" s="2"/>
      <c r="AB360" s="2"/>
      <c r="AC360" s="2"/>
      <c r="AD360" s="2"/>
      <c r="AE360" s="2"/>
      <c r="AF360" s="2"/>
      <c r="AG360" s="2"/>
      <c r="AH360" s="2"/>
      <c r="AI360" s="2"/>
    </row>
    <row r="361" spans="6:35">
      <c r="F361" s="57"/>
      <c r="G361" s="57"/>
      <c r="H361" s="57"/>
      <c r="I361" s="57"/>
      <c r="J361" s="57"/>
      <c r="T361" s="57"/>
      <c r="U361" s="57"/>
      <c r="V361" s="57"/>
      <c r="W361" s="57"/>
      <c r="X361" s="57"/>
      <c r="Y361" s="2"/>
      <c r="Z361" s="2"/>
      <c r="AA361" s="2"/>
      <c r="AB361" s="2"/>
      <c r="AC361" s="2"/>
      <c r="AD361" s="2"/>
      <c r="AE361" s="2"/>
      <c r="AF361" s="2"/>
      <c r="AG361" s="2"/>
      <c r="AH361" s="2"/>
      <c r="AI361" s="2"/>
    </row>
    <row r="362" spans="6:35">
      <c r="F362" s="57"/>
      <c r="G362" s="57"/>
      <c r="H362" s="57"/>
      <c r="I362" s="57"/>
      <c r="J362" s="57"/>
      <c r="T362" s="57"/>
      <c r="U362" s="57"/>
      <c r="V362" s="57"/>
      <c r="W362" s="57"/>
      <c r="X362" s="57"/>
      <c r="Y362" s="2"/>
      <c r="Z362" s="2"/>
      <c r="AA362" s="2"/>
      <c r="AB362" s="2"/>
      <c r="AC362" s="2"/>
      <c r="AD362" s="2"/>
      <c r="AE362" s="2"/>
      <c r="AF362" s="2"/>
      <c r="AG362" s="2"/>
      <c r="AH362" s="2"/>
      <c r="AI362" s="2"/>
    </row>
    <row r="363" spans="6:35">
      <c r="F363" s="57"/>
      <c r="G363" s="57"/>
      <c r="H363" s="57"/>
      <c r="I363" s="57"/>
      <c r="J363" s="57"/>
      <c r="T363" s="57"/>
      <c r="U363" s="57"/>
      <c r="V363" s="57"/>
      <c r="W363" s="57"/>
      <c r="X363" s="57"/>
      <c r="Y363" s="2"/>
      <c r="Z363" s="2"/>
      <c r="AA363" s="2"/>
      <c r="AB363" s="2"/>
      <c r="AC363" s="2"/>
      <c r="AD363" s="2"/>
      <c r="AE363" s="2"/>
      <c r="AF363" s="2"/>
      <c r="AG363" s="2"/>
      <c r="AH363" s="2"/>
      <c r="AI363" s="2"/>
    </row>
    <row r="364" spans="6:35">
      <c r="F364" s="57"/>
      <c r="G364" s="57"/>
      <c r="H364" s="57"/>
      <c r="I364" s="57"/>
      <c r="J364" s="57"/>
      <c r="T364" s="57"/>
      <c r="U364" s="57"/>
      <c r="V364" s="57"/>
      <c r="W364" s="57"/>
      <c r="X364" s="57"/>
      <c r="Y364" s="2"/>
      <c r="Z364" s="2"/>
      <c r="AA364" s="2"/>
      <c r="AB364" s="2"/>
      <c r="AC364" s="2"/>
      <c r="AD364" s="2"/>
      <c r="AE364" s="2"/>
      <c r="AF364" s="2"/>
      <c r="AG364" s="2"/>
      <c r="AH364" s="2"/>
      <c r="AI364" s="2"/>
    </row>
    <row r="365" spans="6:35">
      <c r="F365" s="57"/>
      <c r="G365" s="57"/>
      <c r="H365" s="57"/>
      <c r="I365" s="57"/>
      <c r="J365" s="57"/>
      <c r="T365" s="57"/>
      <c r="U365" s="57"/>
      <c r="V365" s="57"/>
      <c r="W365" s="57"/>
      <c r="X365" s="57"/>
      <c r="Y365" s="2"/>
      <c r="Z365" s="2"/>
      <c r="AA365" s="2"/>
      <c r="AB365" s="2"/>
      <c r="AC365" s="2"/>
      <c r="AD365" s="2"/>
      <c r="AE365" s="2"/>
      <c r="AF365" s="2"/>
      <c r="AG365" s="2"/>
      <c r="AH365" s="2"/>
      <c r="AI365" s="2"/>
    </row>
    <row r="366" spans="6:35">
      <c r="F366" s="57"/>
      <c r="G366" s="57"/>
      <c r="H366" s="57"/>
      <c r="I366" s="57"/>
      <c r="J366" s="57"/>
      <c r="T366" s="57"/>
      <c r="U366" s="57"/>
      <c r="V366" s="57"/>
      <c r="W366" s="57"/>
      <c r="X366" s="57"/>
      <c r="Y366" s="2"/>
      <c r="Z366" s="2"/>
      <c r="AA366" s="2"/>
      <c r="AB366" s="2"/>
      <c r="AC366" s="2"/>
      <c r="AD366" s="2"/>
      <c r="AE366" s="2"/>
      <c r="AF366" s="2"/>
      <c r="AG366" s="2"/>
      <c r="AH366" s="2"/>
      <c r="AI366" s="2"/>
    </row>
    <row r="367" spans="6:35">
      <c r="F367" s="57"/>
      <c r="G367" s="57"/>
      <c r="H367" s="57"/>
      <c r="I367" s="57"/>
      <c r="J367" s="57"/>
      <c r="T367" s="57"/>
      <c r="U367" s="57"/>
      <c r="V367" s="57"/>
      <c r="W367" s="57"/>
      <c r="X367" s="57"/>
      <c r="Y367" s="2"/>
      <c r="Z367" s="2"/>
      <c r="AA367" s="2"/>
      <c r="AB367" s="2"/>
      <c r="AC367" s="2"/>
      <c r="AD367" s="2"/>
      <c r="AE367" s="2"/>
      <c r="AF367" s="2"/>
      <c r="AG367" s="2"/>
      <c r="AH367" s="2"/>
      <c r="AI367" s="2"/>
    </row>
    <row r="368" spans="6:35">
      <c r="F368" s="57"/>
      <c r="G368" s="57"/>
      <c r="H368" s="57"/>
      <c r="I368" s="57"/>
      <c r="J368" s="57"/>
      <c r="T368" s="57"/>
      <c r="U368" s="57"/>
      <c r="V368" s="57"/>
      <c r="W368" s="57"/>
      <c r="X368" s="57"/>
      <c r="Y368" s="2"/>
      <c r="Z368" s="2"/>
      <c r="AA368" s="2"/>
      <c r="AB368" s="2"/>
      <c r="AC368" s="2"/>
      <c r="AD368" s="2"/>
      <c r="AE368" s="2"/>
      <c r="AF368" s="2"/>
      <c r="AG368" s="2"/>
      <c r="AH368" s="2"/>
      <c r="AI368" s="2"/>
    </row>
    <row r="369" spans="6:35">
      <c r="F369" s="57"/>
      <c r="G369" s="57"/>
      <c r="H369" s="57"/>
      <c r="I369" s="57"/>
      <c r="J369" s="57"/>
      <c r="T369" s="57"/>
      <c r="U369" s="57"/>
      <c r="V369" s="57"/>
      <c r="W369" s="57"/>
      <c r="X369" s="57"/>
      <c r="Y369" s="2"/>
      <c r="Z369" s="2"/>
      <c r="AA369" s="2"/>
      <c r="AB369" s="2"/>
      <c r="AC369" s="2"/>
      <c r="AD369" s="2"/>
      <c r="AE369" s="2"/>
      <c r="AF369" s="2"/>
      <c r="AG369" s="2"/>
      <c r="AH369" s="2"/>
      <c r="AI369" s="2"/>
    </row>
    <row r="370" spans="6:35">
      <c r="F370" s="57"/>
      <c r="G370" s="57"/>
      <c r="H370" s="57"/>
      <c r="I370" s="57"/>
      <c r="J370" s="57"/>
      <c r="T370" s="57"/>
      <c r="U370" s="57"/>
      <c r="V370" s="57"/>
      <c r="W370" s="57"/>
      <c r="X370" s="57"/>
      <c r="Y370" s="2"/>
      <c r="Z370" s="2"/>
      <c r="AA370" s="2"/>
      <c r="AB370" s="2"/>
      <c r="AC370" s="2"/>
      <c r="AD370" s="2"/>
      <c r="AE370" s="2"/>
      <c r="AF370" s="2"/>
      <c r="AG370" s="2"/>
      <c r="AH370" s="2"/>
      <c r="AI370" s="2"/>
    </row>
    <row r="371" spans="6:35">
      <c r="F371" s="57"/>
      <c r="G371" s="57"/>
      <c r="H371" s="57"/>
      <c r="I371" s="57"/>
      <c r="J371" s="57"/>
      <c r="T371" s="57"/>
      <c r="U371" s="57"/>
      <c r="V371" s="57"/>
      <c r="W371" s="57"/>
      <c r="X371" s="57"/>
      <c r="Y371" s="2"/>
      <c r="Z371" s="2"/>
      <c r="AA371" s="2"/>
      <c r="AB371" s="2"/>
      <c r="AC371" s="2"/>
      <c r="AD371" s="2"/>
      <c r="AE371" s="2"/>
      <c r="AF371" s="2"/>
      <c r="AG371" s="2"/>
      <c r="AH371" s="2"/>
      <c r="AI371" s="2"/>
    </row>
    <row r="372" spans="6:35">
      <c r="F372" s="57"/>
      <c r="G372" s="57"/>
      <c r="H372" s="57"/>
      <c r="I372" s="57"/>
      <c r="J372" s="57"/>
      <c r="T372" s="57"/>
      <c r="U372" s="57"/>
      <c r="V372" s="57"/>
      <c r="W372" s="57"/>
      <c r="X372" s="57"/>
      <c r="Y372" s="2"/>
      <c r="Z372" s="2"/>
      <c r="AA372" s="2"/>
      <c r="AB372" s="2"/>
      <c r="AC372" s="2"/>
      <c r="AD372" s="2"/>
      <c r="AE372" s="2"/>
      <c r="AF372" s="2"/>
      <c r="AG372" s="2"/>
      <c r="AH372" s="2"/>
      <c r="AI372" s="2"/>
    </row>
    <row r="373" spans="6:35">
      <c r="F373" s="57"/>
      <c r="G373" s="57"/>
      <c r="H373" s="57"/>
      <c r="I373" s="57"/>
      <c r="J373" s="57"/>
      <c r="T373" s="57"/>
      <c r="U373" s="57"/>
      <c r="V373" s="57"/>
      <c r="W373" s="57"/>
      <c r="X373" s="57"/>
      <c r="Y373" s="2"/>
      <c r="Z373" s="2"/>
      <c r="AA373" s="2"/>
      <c r="AB373" s="2"/>
      <c r="AC373" s="2"/>
      <c r="AD373" s="2"/>
      <c r="AE373" s="2"/>
      <c r="AF373" s="2"/>
      <c r="AG373" s="2"/>
      <c r="AH373" s="2"/>
      <c r="AI373" s="2"/>
    </row>
    <row r="374" spans="6:35">
      <c r="F374" s="57"/>
      <c r="G374" s="57"/>
      <c r="H374" s="57"/>
      <c r="I374" s="57"/>
      <c r="J374" s="57"/>
      <c r="T374" s="57"/>
      <c r="U374" s="57"/>
      <c r="V374" s="57"/>
      <c r="W374" s="57"/>
      <c r="X374" s="57"/>
      <c r="Y374" s="2"/>
      <c r="Z374" s="2"/>
      <c r="AA374" s="2"/>
      <c r="AB374" s="2"/>
      <c r="AC374" s="2"/>
      <c r="AD374" s="2"/>
      <c r="AE374" s="2"/>
      <c r="AF374" s="2"/>
      <c r="AG374" s="2"/>
      <c r="AH374" s="2"/>
      <c r="AI374" s="2"/>
    </row>
    <row r="375" spans="6:35">
      <c r="F375" s="57"/>
      <c r="G375" s="57"/>
      <c r="H375" s="57"/>
      <c r="I375" s="57"/>
      <c r="J375" s="57"/>
      <c r="T375" s="57"/>
      <c r="U375" s="57"/>
      <c r="V375" s="57"/>
      <c r="W375" s="57"/>
      <c r="X375" s="57"/>
      <c r="Y375" s="2"/>
      <c r="Z375" s="2"/>
      <c r="AA375" s="2"/>
      <c r="AB375" s="2"/>
      <c r="AC375" s="2"/>
      <c r="AD375" s="2"/>
      <c r="AE375" s="2"/>
      <c r="AF375" s="2"/>
      <c r="AG375" s="2"/>
      <c r="AH375" s="2"/>
      <c r="AI375" s="2"/>
    </row>
    <row r="376" spans="6:35">
      <c r="F376" s="57"/>
      <c r="G376" s="57"/>
      <c r="H376" s="57"/>
      <c r="I376" s="57"/>
      <c r="J376" s="57"/>
      <c r="T376" s="57"/>
      <c r="U376" s="57"/>
      <c r="V376" s="57"/>
      <c r="W376" s="57"/>
      <c r="X376" s="57"/>
      <c r="Y376" s="2"/>
      <c r="Z376" s="2"/>
      <c r="AA376" s="2"/>
      <c r="AB376" s="2"/>
      <c r="AC376" s="2"/>
      <c r="AD376" s="2"/>
      <c r="AE376" s="2"/>
      <c r="AF376" s="2"/>
      <c r="AG376" s="2"/>
      <c r="AH376" s="2"/>
      <c r="AI376" s="2"/>
    </row>
    <row r="377" spans="6:35">
      <c r="F377" s="57"/>
      <c r="G377" s="57"/>
      <c r="H377" s="57"/>
      <c r="I377" s="57"/>
      <c r="J377" s="57"/>
      <c r="T377" s="57"/>
      <c r="U377" s="57"/>
      <c r="V377" s="57"/>
      <c r="W377" s="57"/>
      <c r="X377" s="57"/>
      <c r="Y377" s="2"/>
      <c r="Z377" s="2"/>
      <c r="AA377" s="2"/>
      <c r="AB377" s="2"/>
      <c r="AC377" s="2"/>
      <c r="AD377" s="2"/>
      <c r="AE377" s="2"/>
      <c r="AF377" s="2"/>
      <c r="AG377" s="2"/>
      <c r="AH377" s="2"/>
      <c r="AI377" s="2"/>
    </row>
    <row r="378" spans="6:35">
      <c r="F378" s="57"/>
      <c r="G378" s="57"/>
      <c r="H378" s="57"/>
      <c r="I378" s="57"/>
      <c r="J378" s="57"/>
      <c r="T378" s="57"/>
      <c r="U378" s="57"/>
      <c r="V378" s="57"/>
      <c r="W378" s="57"/>
      <c r="X378" s="57"/>
      <c r="Y378" s="2"/>
      <c r="Z378" s="2"/>
      <c r="AA378" s="2"/>
      <c r="AB378" s="2"/>
      <c r="AC378" s="2"/>
      <c r="AD378" s="2"/>
      <c r="AE378" s="2"/>
      <c r="AF378" s="2"/>
      <c r="AG378" s="2"/>
      <c r="AH378" s="2"/>
      <c r="AI378" s="2"/>
    </row>
    <row r="379" spans="6:35">
      <c r="F379" s="57"/>
      <c r="G379" s="57"/>
      <c r="H379" s="57"/>
      <c r="I379" s="57"/>
      <c r="J379" s="57"/>
      <c r="T379" s="57"/>
      <c r="U379" s="57"/>
      <c r="V379" s="57"/>
      <c r="W379" s="57"/>
      <c r="X379" s="57"/>
      <c r="Y379" s="2"/>
      <c r="Z379" s="2"/>
      <c r="AA379" s="2"/>
      <c r="AB379" s="2"/>
      <c r="AC379" s="2"/>
      <c r="AD379" s="2"/>
      <c r="AE379" s="2"/>
      <c r="AF379" s="2"/>
      <c r="AG379" s="2"/>
      <c r="AH379" s="2"/>
      <c r="AI379" s="2"/>
    </row>
    <row r="380" spans="6:35">
      <c r="F380" s="57"/>
      <c r="G380" s="57"/>
      <c r="H380" s="57"/>
      <c r="I380" s="57"/>
      <c r="J380" s="57"/>
      <c r="T380" s="57"/>
      <c r="U380" s="57"/>
      <c r="V380" s="57"/>
      <c r="W380" s="57"/>
      <c r="X380" s="57"/>
      <c r="Y380" s="2"/>
      <c r="Z380" s="2"/>
      <c r="AA380" s="2"/>
      <c r="AB380" s="2"/>
      <c r="AC380" s="2"/>
      <c r="AD380" s="2"/>
      <c r="AE380" s="2"/>
      <c r="AF380" s="2"/>
      <c r="AG380" s="2"/>
      <c r="AH380" s="2"/>
      <c r="AI380" s="2"/>
    </row>
    <row r="381" spans="6:35">
      <c r="F381" s="57"/>
      <c r="G381" s="57"/>
      <c r="H381" s="57"/>
      <c r="I381" s="57"/>
      <c r="J381" s="57"/>
      <c r="T381" s="57"/>
      <c r="U381" s="57"/>
      <c r="V381" s="57"/>
      <c r="W381" s="57"/>
      <c r="X381" s="57"/>
      <c r="Y381" s="2"/>
      <c r="Z381" s="2"/>
      <c r="AA381" s="2"/>
      <c r="AB381" s="2"/>
      <c r="AC381" s="2"/>
      <c r="AD381" s="2"/>
      <c r="AE381" s="2"/>
      <c r="AF381" s="2"/>
      <c r="AG381" s="2"/>
      <c r="AH381" s="2"/>
      <c r="AI381" s="2"/>
    </row>
    <row r="382" spans="6:35">
      <c r="F382" s="57"/>
      <c r="G382" s="57"/>
      <c r="H382" s="57"/>
      <c r="I382" s="57"/>
      <c r="J382" s="57"/>
      <c r="T382" s="57"/>
      <c r="U382" s="57"/>
      <c r="V382" s="57"/>
      <c r="W382" s="57"/>
      <c r="X382" s="57"/>
      <c r="Y382" s="2"/>
      <c r="Z382" s="2"/>
      <c r="AA382" s="2"/>
      <c r="AB382" s="2"/>
      <c r="AC382" s="2"/>
      <c r="AD382" s="2"/>
      <c r="AE382" s="2"/>
      <c r="AF382" s="2"/>
      <c r="AG382" s="2"/>
      <c r="AH382" s="2"/>
      <c r="AI382" s="2"/>
    </row>
    <row r="383" spans="6:35">
      <c r="F383" s="57"/>
      <c r="G383" s="57"/>
      <c r="H383" s="57"/>
      <c r="I383" s="57"/>
      <c r="J383" s="57"/>
      <c r="T383" s="57"/>
      <c r="U383" s="57"/>
      <c r="V383" s="57"/>
      <c r="W383" s="57"/>
      <c r="X383" s="57"/>
      <c r="Y383" s="2"/>
      <c r="Z383" s="2"/>
      <c r="AA383" s="2"/>
      <c r="AB383" s="2"/>
      <c r="AC383" s="2"/>
      <c r="AD383" s="2"/>
      <c r="AE383" s="2"/>
      <c r="AF383" s="2"/>
      <c r="AG383" s="2"/>
      <c r="AH383" s="2"/>
      <c r="AI383" s="2"/>
    </row>
    <row r="384" spans="6:35">
      <c r="F384" s="57"/>
      <c r="G384" s="57"/>
      <c r="H384" s="57"/>
      <c r="I384" s="57"/>
      <c r="J384" s="57"/>
      <c r="T384" s="57"/>
      <c r="U384" s="57"/>
      <c r="V384" s="57"/>
      <c r="W384" s="57"/>
      <c r="X384" s="57"/>
      <c r="Y384" s="2"/>
      <c r="Z384" s="2"/>
      <c r="AA384" s="2"/>
      <c r="AB384" s="2"/>
      <c r="AC384" s="2"/>
      <c r="AD384" s="2"/>
      <c r="AE384" s="2"/>
      <c r="AF384" s="2"/>
      <c r="AG384" s="2"/>
      <c r="AH384" s="2"/>
      <c r="AI384" s="2"/>
    </row>
    <row r="385" spans="6:35">
      <c r="F385" s="57"/>
      <c r="G385" s="57"/>
      <c r="H385" s="57"/>
      <c r="I385" s="57"/>
      <c r="J385" s="57"/>
      <c r="T385" s="57"/>
      <c r="U385" s="57"/>
      <c r="V385" s="57"/>
      <c r="W385" s="57"/>
      <c r="X385" s="57"/>
      <c r="Y385" s="2"/>
      <c r="Z385" s="2"/>
      <c r="AA385" s="2"/>
      <c r="AB385" s="2"/>
      <c r="AC385" s="2"/>
      <c r="AD385" s="2"/>
      <c r="AE385" s="2"/>
      <c r="AF385" s="2"/>
      <c r="AG385" s="2"/>
      <c r="AH385" s="2"/>
      <c r="AI385" s="2"/>
    </row>
    <row r="386" spans="6:35">
      <c r="F386" s="57"/>
      <c r="G386" s="57"/>
      <c r="H386" s="57"/>
      <c r="I386" s="57"/>
      <c r="J386" s="57"/>
      <c r="T386" s="57"/>
      <c r="U386" s="57"/>
      <c r="V386" s="57"/>
      <c r="W386" s="57"/>
      <c r="X386" s="57"/>
      <c r="Y386" s="2"/>
      <c r="Z386" s="2"/>
      <c r="AA386" s="2"/>
      <c r="AB386" s="2"/>
      <c r="AC386" s="2"/>
      <c r="AD386" s="2"/>
      <c r="AE386" s="2"/>
      <c r="AF386" s="2"/>
      <c r="AG386" s="2"/>
      <c r="AH386" s="2"/>
      <c r="AI386" s="2"/>
    </row>
    <row r="387" spans="6:35">
      <c r="F387" s="57"/>
      <c r="G387" s="57"/>
      <c r="H387" s="57"/>
      <c r="I387" s="57"/>
      <c r="J387" s="57"/>
      <c r="T387" s="57"/>
      <c r="U387" s="57"/>
      <c r="V387" s="57"/>
      <c r="W387" s="57"/>
      <c r="X387" s="57"/>
      <c r="Y387" s="2"/>
      <c r="Z387" s="2"/>
      <c r="AA387" s="2"/>
      <c r="AB387" s="2"/>
      <c r="AC387" s="2"/>
      <c r="AD387" s="2"/>
      <c r="AE387" s="2"/>
      <c r="AF387" s="2"/>
      <c r="AG387" s="2"/>
      <c r="AH387" s="2"/>
      <c r="AI387" s="2"/>
    </row>
    <row r="388" spans="6:35">
      <c r="F388" s="57"/>
      <c r="G388" s="57"/>
      <c r="H388" s="57"/>
      <c r="I388" s="57"/>
      <c r="J388" s="57"/>
      <c r="T388" s="57"/>
      <c r="U388" s="57"/>
      <c r="V388" s="57"/>
      <c r="W388" s="57"/>
      <c r="X388" s="57"/>
      <c r="Y388" s="2"/>
      <c r="Z388" s="2"/>
      <c r="AA388" s="2"/>
      <c r="AB388" s="2"/>
      <c r="AC388" s="2"/>
      <c r="AD388" s="2"/>
      <c r="AE388" s="2"/>
      <c r="AF388" s="2"/>
      <c r="AG388" s="2"/>
      <c r="AH388" s="2"/>
      <c r="AI388" s="2"/>
    </row>
    <row r="389" spans="6:35">
      <c r="F389" s="57"/>
      <c r="G389" s="57"/>
      <c r="H389" s="57"/>
      <c r="I389" s="57"/>
      <c r="J389" s="57"/>
      <c r="T389" s="57"/>
      <c r="U389" s="57"/>
      <c r="V389" s="57"/>
      <c r="W389" s="57"/>
      <c r="X389" s="57"/>
      <c r="Y389" s="2"/>
      <c r="Z389" s="2"/>
      <c r="AA389" s="2"/>
      <c r="AB389" s="2"/>
      <c r="AC389" s="2"/>
      <c r="AD389" s="2"/>
      <c r="AE389" s="2"/>
      <c r="AF389" s="2"/>
      <c r="AG389" s="2"/>
      <c r="AH389" s="2"/>
      <c r="AI389" s="2"/>
    </row>
    <row r="390" spans="6:35">
      <c r="F390" s="57"/>
      <c r="G390" s="57"/>
      <c r="H390" s="57"/>
      <c r="I390" s="57"/>
      <c r="J390" s="57"/>
      <c r="T390" s="57"/>
      <c r="U390" s="57"/>
      <c r="V390" s="57"/>
      <c r="W390" s="57"/>
      <c r="X390" s="57"/>
      <c r="Y390" s="2"/>
      <c r="Z390" s="2"/>
      <c r="AA390" s="2"/>
      <c r="AB390" s="2"/>
      <c r="AC390" s="2"/>
      <c r="AD390" s="2"/>
      <c r="AE390" s="2"/>
      <c r="AF390" s="2"/>
      <c r="AG390" s="2"/>
      <c r="AH390" s="2"/>
      <c r="AI390" s="2"/>
    </row>
    <row r="391" spans="6:35">
      <c r="F391" s="57"/>
      <c r="G391" s="57"/>
      <c r="H391" s="57"/>
      <c r="I391" s="57"/>
      <c r="J391" s="57"/>
      <c r="T391" s="57"/>
      <c r="U391" s="57"/>
      <c r="V391" s="57"/>
      <c r="W391" s="57"/>
      <c r="X391" s="57"/>
      <c r="Y391" s="2"/>
      <c r="Z391" s="2"/>
      <c r="AA391" s="2"/>
      <c r="AB391" s="2"/>
      <c r="AC391" s="2"/>
      <c r="AD391" s="2"/>
      <c r="AE391" s="2"/>
      <c r="AF391" s="2"/>
      <c r="AG391" s="2"/>
      <c r="AH391" s="2"/>
      <c r="AI391" s="2"/>
    </row>
    <row r="392" spans="6:35">
      <c r="F392" s="57"/>
      <c r="G392" s="57"/>
      <c r="H392" s="57"/>
      <c r="I392" s="57"/>
      <c r="J392" s="57"/>
      <c r="T392" s="57"/>
      <c r="U392" s="57"/>
      <c r="V392" s="57"/>
      <c r="W392" s="57"/>
      <c r="X392" s="57"/>
      <c r="Y392" s="2"/>
      <c r="Z392" s="2"/>
      <c r="AA392" s="2"/>
      <c r="AB392" s="2"/>
      <c r="AC392" s="2"/>
      <c r="AD392" s="2"/>
      <c r="AE392" s="2"/>
      <c r="AF392" s="2"/>
      <c r="AG392" s="2"/>
      <c r="AH392" s="2"/>
      <c r="AI392" s="2"/>
    </row>
    <row r="393" spans="6:35">
      <c r="F393" s="57"/>
      <c r="G393" s="57"/>
      <c r="H393" s="57"/>
      <c r="I393" s="57"/>
      <c r="J393" s="57"/>
      <c r="T393" s="57"/>
      <c r="U393" s="57"/>
      <c r="V393" s="57"/>
      <c r="W393" s="57"/>
      <c r="X393" s="57"/>
      <c r="Y393" s="2"/>
      <c r="Z393" s="2"/>
      <c r="AA393" s="2"/>
      <c r="AB393" s="2"/>
      <c r="AC393" s="2"/>
      <c r="AD393" s="2"/>
      <c r="AE393" s="2"/>
      <c r="AF393" s="2"/>
      <c r="AG393" s="2"/>
      <c r="AH393" s="2"/>
      <c r="AI393" s="2"/>
    </row>
    <row r="394" spans="6:35">
      <c r="F394" s="57"/>
      <c r="G394" s="57"/>
      <c r="H394" s="57"/>
      <c r="I394" s="57"/>
      <c r="J394" s="57"/>
      <c r="T394" s="57"/>
      <c r="U394" s="57"/>
      <c r="V394" s="57"/>
      <c r="W394" s="57"/>
      <c r="X394" s="57"/>
      <c r="Y394" s="2"/>
      <c r="Z394" s="2"/>
      <c r="AA394" s="2"/>
      <c r="AB394" s="2"/>
      <c r="AC394" s="2"/>
      <c r="AD394" s="2"/>
      <c r="AE394" s="2"/>
      <c r="AF394" s="2"/>
      <c r="AG394" s="2"/>
      <c r="AH394" s="2"/>
      <c r="AI394" s="2"/>
    </row>
    <row r="395" spans="6:35">
      <c r="F395" s="57"/>
      <c r="G395" s="57"/>
      <c r="H395" s="57"/>
      <c r="I395" s="57"/>
      <c r="J395" s="57"/>
      <c r="T395" s="57"/>
      <c r="U395" s="57"/>
      <c r="V395" s="57"/>
      <c r="W395" s="57"/>
      <c r="X395" s="57"/>
      <c r="Y395" s="2"/>
      <c r="Z395" s="2"/>
      <c r="AA395" s="2"/>
      <c r="AB395" s="2"/>
      <c r="AC395" s="2"/>
      <c r="AD395" s="2"/>
      <c r="AE395" s="2"/>
      <c r="AF395" s="2"/>
      <c r="AG395" s="2"/>
      <c r="AH395" s="2"/>
      <c r="AI395" s="2"/>
    </row>
    <row r="396" spans="6:35">
      <c r="F396" s="57"/>
      <c r="G396" s="57"/>
      <c r="H396" s="57"/>
      <c r="I396" s="57"/>
      <c r="J396" s="57"/>
      <c r="T396" s="57"/>
      <c r="U396" s="57"/>
      <c r="V396" s="57"/>
      <c r="W396" s="57"/>
      <c r="X396" s="57"/>
      <c r="Y396" s="2"/>
      <c r="Z396" s="2"/>
      <c r="AA396" s="2"/>
      <c r="AB396" s="2"/>
      <c r="AC396" s="2"/>
      <c r="AD396" s="2"/>
      <c r="AE396" s="2"/>
      <c r="AF396" s="2"/>
      <c r="AG396" s="2"/>
      <c r="AH396" s="2"/>
      <c r="AI396" s="2"/>
    </row>
    <row r="397" spans="6:35">
      <c r="F397" s="57"/>
      <c r="G397" s="57"/>
      <c r="H397" s="57"/>
      <c r="I397" s="57"/>
      <c r="J397" s="57"/>
      <c r="T397" s="57"/>
      <c r="U397" s="57"/>
      <c r="V397" s="57"/>
      <c r="W397" s="57"/>
      <c r="X397" s="57"/>
      <c r="Y397" s="2"/>
      <c r="Z397" s="2"/>
      <c r="AA397" s="2"/>
      <c r="AB397" s="2"/>
      <c r="AC397" s="2"/>
      <c r="AD397" s="2"/>
      <c r="AE397" s="2"/>
      <c r="AF397" s="2"/>
      <c r="AG397" s="2"/>
      <c r="AH397" s="2"/>
      <c r="AI397" s="2"/>
    </row>
    <row r="398" spans="6:35">
      <c r="F398" s="57"/>
      <c r="G398" s="57"/>
      <c r="H398" s="57"/>
      <c r="I398" s="57"/>
      <c r="J398" s="57"/>
      <c r="T398" s="57"/>
      <c r="U398" s="57"/>
      <c r="V398" s="57"/>
      <c r="W398" s="57"/>
      <c r="X398" s="57"/>
      <c r="Y398" s="2"/>
      <c r="Z398" s="2"/>
      <c r="AA398" s="2"/>
      <c r="AB398" s="2"/>
      <c r="AC398" s="2"/>
      <c r="AD398" s="2"/>
      <c r="AE398" s="2"/>
      <c r="AF398" s="2"/>
      <c r="AG398" s="2"/>
      <c r="AH398" s="2"/>
      <c r="AI398" s="2"/>
    </row>
    <row r="399" spans="6:35">
      <c r="F399" s="57"/>
      <c r="G399" s="57"/>
      <c r="H399" s="57"/>
      <c r="I399" s="57"/>
      <c r="J399" s="57"/>
      <c r="T399" s="57"/>
      <c r="U399" s="57"/>
      <c r="V399" s="57"/>
      <c r="W399" s="57"/>
      <c r="X399" s="57"/>
      <c r="Y399" s="2"/>
      <c r="Z399" s="2"/>
      <c r="AA399" s="2"/>
      <c r="AB399" s="2"/>
      <c r="AC399" s="2"/>
      <c r="AD399" s="2"/>
      <c r="AE399" s="2"/>
      <c r="AF399" s="2"/>
      <c r="AG399" s="2"/>
      <c r="AH399" s="2"/>
      <c r="AI399" s="2"/>
    </row>
    <row r="400" spans="6:35">
      <c r="F400" s="57"/>
      <c r="G400" s="57"/>
      <c r="H400" s="57"/>
      <c r="I400" s="57"/>
      <c r="J400" s="57"/>
      <c r="T400" s="57"/>
      <c r="U400" s="57"/>
      <c r="V400" s="57"/>
      <c r="W400" s="57"/>
      <c r="X400" s="57"/>
      <c r="Y400" s="2"/>
      <c r="Z400" s="2"/>
      <c r="AA400" s="2"/>
      <c r="AB400" s="2"/>
      <c r="AC400" s="2"/>
      <c r="AD400" s="2"/>
      <c r="AE400" s="2"/>
      <c r="AF400" s="2"/>
      <c r="AG400" s="2"/>
      <c r="AH400" s="2"/>
      <c r="AI400" s="2"/>
    </row>
    <row r="401" spans="6:35">
      <c r="F401" s="57"/>
      <c r="G401" s="57"/>
      <c r="H401" s="57"/>
      <c r="I401" s="57"/>
      <c r="J401" s="57"/>
      <c r="T401" s="57"/>
      <c r="U401" s="57"/>
      <c r="V401" s="57"/>
      <c r="W401" s="57"/>
      <c r="X401" s="57"/>
      <c r="Y401" s="2"/>
      <c r="Z401" s="2"/>
      <c r="AA401" s="2"/>
      <c r="AB401" s="2"/>
      <c r="AC401" s="2"/>
      <c r="AD401" s="2"/>
      <c r="AE401" s="2"/>
      <c r="AF401" s="2"/>
      <c r="AG401" s="2"/>
      <c r="AH401" s="2"/>
      <c r="AI401" s="2"/>
    </row>
    <row r="402" spans="6:35">
      <c r="F402" s="57"/>
      <c r="G402" s="57"/>
      <c r="H402" s="57"/>
      <c r="I402" s="57"/>
      <c r="J402" s="57"/>
      <c r="T402" s="57"/>
      <c r="U402" s="57"/>
      <c r="V402" s="57"/>
      <c r="W402" s="57"/>
      <c r="X402" s="57"/>
      <c r="Y402" s="2"/>
      <c r="Z402" s="2"/>
      <c r="AA402" s="2"/>
      <c r="AB402" s="2"/>
      <c r="AC402" s="2"/>
      <c r="AD402" s="2"/>
      <c r="AE402" s="2"/>
      <c r="AF402" s="2"/>
      <c r="AG402" s="2"/>
      <c r="AH402" s="2"/>
      <c r="AI402" s="2"/>
    </row>
    <row r="403" spans="6:35">
      <c r="F403" s="57"/>
      <c r="G403" s="57"/>
      <c r="H403" s="57"/>
      <c r="I403" s="57"/>
      <c r="J403" s="57"/>
      <c r="T403" s="57"/>
      <c r="U403" s="57"/>
      <c r="V403" s="57"/>
      <c r="W403" s="57"/>
      <c r="X403" s="57"/>
      <c r="Y403" s="2"/>
      <c r="Z403" s="2"/>
      <c r="AA403" s="2"/>
      <c r="AB403" s="2"/>
      <c r="AC403" s="2"/>
      <c r="AD403" s="2"/>
      <c r="AE403" s="2"/>
      <c r="AF403" s="2"/>
      <c r="AG403" s="2"/>
      <c r="AH403" s="2"/>
      <c r="AI403" s="2"/>
    </row>
    <row r="404" spans="6:35">
      <c r="F404" s="57"/>
      <c r="G404" s="57"/>
      <c r="H404" s="57"/>
      <c r="I404" s="57"/>
      <c r="J404" s="57"/>
      <c r="T404" s="57"/>
      <c r="U404" s="57"/>
      <c r="V404" s="57"/>
      <c r="W404" s="57"/>
      <c r="X404" s="57"/>
      <c r="Y404" s="2"/>
      <c r="Z404" s="2"/>
      <c r="AA404" s="2"/>
      <c r="AB404" s="2"/>
      <c r="AC404" s="2"/>
      <c r="AD404" s="2"/>
      <c r="AE404" s="2"/>
      <c r="AF404" s="2"/>
      <c r="AG404" s="2"/>
      <c r="AH404" s="2"/>
      <c r="AI404" s="2"/>
    </row>
    <row r="405" spans="6:35">
      <c r="F405" s="57"/>
      <c r="G405" s="57"/>
      <c r="H405" s="57"/>
      <c r="I405" s="57"/>
      <c r="J405" s="57"/>
      <c r="T405" s="57"/>
      <c r="U405" s="57"/>
      <c r="V405" s="57"/>
      <c r="W405" s="57"/>
      <c r="X405" s="57"/>
      <c r="Y405" s="2"/>
      <c r="Z405" s="2"/>
      <c r="AA405" s="2"/>
      <c r="AB405" s="2"/>
      <c r="AC405" s="2"/>
      <c r="AD405" s="2"/>
      <c r="AE405" s="2"/>
      <c r="AF405" s="2"/>
      <c r="AG405" s="2"/>
      <c r="AH405" s="2"/>
      <c r="AI405" s="2"/>
    </row>
    <row r="406" spans="6:35">
      <c r="F406" s="57"/>
      <c r="G406" s="57"/>
      <c r="H406" s="57"/>
      <c r="I406" s="57"/>
      <c r="J406" s="57"/>
      <c r="T406" s="57"/>
      <c r="U406" s="57"/>
      <c r="V406" s="57"/>
      <c r="W406" s="57"/>
      <c r="X406" s="57"/>
      <c r="Y406" s="2"/>
      <c r="Z406" s="2"/>
      <c r="AA406" s="2"/>
      <c r="AB406" s="2"/>
      <c r="AC406" s="2"/>
      <c r="AD406" s="2"/>
      <c r="AE406" s="2"/>
      <c r="AF406" s="2"/>
      <c r="AG406" s="2"/>
      <c r="AH406" s="2"/>
      <c r="AI406" s="2"/>
    </row>
    <row r="407" spans="6:35">
      <c r="F407" s="57"/>
      <c r="G407" s="57"/>
      <c r="H407" s="57"/>
      <c r="I407" s="57"/>
      <c r="J407" s="57"/>
      <c r="T407" s="57"/>
      <c r="U407" s="57"/>
      <c r="V407" s="57"/>
      <c r="W407" s="57"/>
      <c r="X407" s="57"/>
      <c r="Y407" s="2"/>
      <c r="Z407" s="2"/>
      <c r="AA407" s="2"/>
      <c r="AB407" s="2"/>
      <c r="AC407" s="2"/>
      <c r="AD407" s="2"/>
      <c r="AE407" s="2"/>
      <c r="AF407" s="2"/>
      <c r="AG407" s="2"/>
      <c r="AH407" s="2"/>
      <c r="AI407" s="2"/>
    </row>
    <row r="408" spans="6:35">
      <c r="F408" s="57"/>
      <c r="G408" s="57"/>
      <c r="H408" s="57"/>
      <c r="I408" s="57"/>
      <c r="J408" s="57"/>
      <c r="T408" s="57"/>
      <c r="U408" s="57"/>
      <c r="V408" s="57"/>
      <c r="W408" s="57"/>
      <c r="X408" s="57"/>
      <c r="Y408" s="2"/>
      <c r="Z408" s="2"/>
      <c r="AA408" s="2"/>
      <c r="AB408" s="2"/>
      <c r="AC408" s="2"/>
      <c r="AD408" s="2"/>
      <c r="AE408" s="2"/>
      <c r="AF408" s="2"/>
      <c r="AG408" s="2"/>
      <c r="AH408" s="2"/>
      <c r="AI408" s="2"/>
    </row>
    <row r="409" spans="6:35">
      <c r="F409" s="57"/>
      <c r="G409" s="57"/>
      <c r="H409" s="57"/>
      <c r="I409" s="57"/>
      <c r="J409" s="57"/>
      <c r="T409" s="57"/>
      <c r="U409" s="57"/>
      <c r="V409" s="57"/>
      <c r="W409" s="57"/>
      <c r="X409" s="57"/>
      <c r="Y409" s="2"/>
      <c r="Z409" s="2"/>
      <c r="AA409" s="2"/>
      <c r="AB409" s="2"/>
      <c r="AC409" s="2"/>
      <c r="AD409" s="2"/>
      <c r="AE409" s="2"/>
      <c r="AF409" s="2"/>
      <c r="AG409" s="2"/>
      <c r="AH409" s="2"/>
      <c r="AI409" s="2"/>
    </row>
    <row r="410" spans="6:35">
      <c r="F410" s="57"/>
      <c r="G410" s="57"/>
      <c r="H410" s="57"/>
      <c r="I410" s="57"/>
      <c r="J410" s="57"/>
      <c r="T410" s="57"/>
      <c r="U410" s="57"/>
      <c r="V410" s="57"/>
      <c r="W410" s="57"/>
      <c r="X410" s="57"/>
      <c r="Y410" s="2"/>
      <c r="Z410" s="2"/>
      <c r="AA410" s="2"/>
      <c r="AB410" s="2"/>
      <c r="AC410" s="2"/>
      <c r="AD410" s="2"/>
      <c r="AE410" s="2"/>
      <c r="AF410" s="2"/>
      <c r="AG410" s="2"/>
      <c r="AH410" s="2"/>
      <c r="AI410" s="2"/>
    </row>
    <row r="411" spans="6:35">
      <c r="F411" s="57"/>
      <c r="G411" s="57"/>
      <c r="H411" s="57"/>
      <c r="I411" s="57"/>
      <c r="J411" s="57"/>
      <c r="T411" s="57"/>
      <c r="U411" s="57"/>
      <c r="V411" s="57"/>
      <c r="W411" s="57"/>
      <c r="X411" s="57"/>
      <c r="Y411" s="2"/>
      <c r="Z411" s="2"/>
      <c r="AA411" s="2"/>
      <c r="AB411" s="2"/>
      <c r="AC411" s="2"/>
      <c r="AD411" s="2"/>
      <c r="AE411" s="2"/>
      <c r="AF411" s="2"/>
      <c r="AG411" s="2"/>
      <c r="AH411" s="2"/>
      <c r="AI411" s="2"/>
    </row>
    <row r="412" spans="6:35">
      <c r="F412" s="57"/>
      <c r="G412" s="57"/>
      <c r="H412" s="57"/>
      <c r="I412" s="57"/>
      <c r="J412" s="57"/>
      <c r="T412" s="57"/>
      <c r="U412" s="57"/>
      <c r="V412" s="57"/>
      <c r="W412" s="57"/>
      <c r="X412" s="57"/>
      <c r="Y412" s="2"/>
      <c r="Z412" s="2"/>
      <c r="AA412" s="2"/>
      <c r="AB412" s="2"/>
      <c r="AC412" s="2"/>
      <c r="AD412" s="2"/>
      <c r="AE412" s="2"/>
      <c r="AF412" s="2"/>
      <c r="AG412" s="2"/>
      <c r="AH412" s="2"/>
      <c r="AI412" s="2"/>
    </row>
    <row r="413" spans="6:35">
      <c r="F413" s="57"/>
      <c r="G413" s="57"/>
      <c r="H413" s="57"/>
      <c r="I413" s="57"/>
      <c r="J413" s="57"/>
      <c r="T413" s="57"/>
      <c r="U413" s="57"/>
      <c r="V413" s="57"/>
      <c r="W413" s="57"/>
      <c r="X413" s="57"/>
      <c r="Y413" s="2"/>
      <c r="Z413" s="2"/>
      <c r="AA413" s="2"/>
      <c r="AB413" s="2"/>
      <c r="AC413" s="2"/>
      <c r="AD413" s="2"/>
      <c r="AE413" s="2"/>
      <c r="AF413" s="2"/>
      <c r="AG413" s="2"/>
      <c r="AH413" s="2"/>
      <c r="AI413" s="2"/>
    </row>
    <row r="414" spans="6:35">
      <c r="F414" s="57"/>
      <c r="G414" s="57"/>
      <c r="H414" s="57"/>
      <c r="I414" s="57"/>
      <c r="J414" s="57"/>
      <c r="T414" s="57"/>
      <c r="U414" s="57"/>
      <c r="V414" s="57"/>
      <c r="W414" s="57"/>
      <c r="X414" s="57"/>
      <c r="Y414" s="2"/>
      <c r="Z414" s="2"/>
      <c r="AA414" s="2"/>
      <c r="AB414" s="2"/>
      <c r="AC414" s="2"/>
      <c r="AD414" s="2"/>
      <c r="AE414" s="2"/>
      <c r="AF414" s="2"/>
      <c r="AG414" s="2"/>
      <c r="AH414" s="2"/>
      <c r="AI414" s="2"/>
    </row>
    <row r="415" spans="6:35">
      <c r="F415" s="57"/>
      <c r="G415" s="57"/>
      <c r="H415" s="57"/>
      <c r="I415" s="57"/>
      <c r="J415" s="57"/>
      <c r="T415" s="57"/>
      <c r="U415" s="57"/>
      <c r="V415" s="57"/>
      <c r="W415" s="57"/>
      <c r="X415" s="57"/>
      <c r="Y415" s="2"/>
      <c r="Z415" s="2"/>
      <c r="AA415" s="2"/>
      <c r="AB415" s="2"/>
      <c r="AC415" s="2"/>
      <c r="AD415" s="2"/>
      <c r="AE415" s="2"/>
      <c r="AF415" s="2"/>
      <c r="AG415" s="2"/>
      <c r="AH415" s="2"/>
      <c r="AI415" s="2"/>
    </row>
    <row r="416" spans="6:35">
      <c r="F416" s="57"/>
      <c r="G416" s="57"/>
      <c r="H416" s="57"/>
      <c r="I416" s="57"/>
      <c r="J416" s="57"/>
      <c r="T416" s="57"/>
      <c r="U416" s="57"/>
      <c r="V416" s="57"/>
      <c r="W416" s="57"/>
      <c r="X416" s="57"/>
      <c r="Y416" s="2"/>
      <c r="Z416" s="2"/>
      <c r="AA416" s="2"/>
      <c r="AB416" s="2"/>
      <c r="AC416" s="2"/>
      <c r="AD416" s="2"/>
      <c r="AE416" s="2"/>
      <c r="AF416" s="2"/>
      <c r="AG416" s="2"/>
      <c r="AH416" s="2"/>
      <c r="AI416" s="2"/>
    </row>
    <row r="417" spans="6:35">
      <c r="F417" s="57"/>
      <c r="G417" s="57"/>
      <c r="H417" s="57"/>
      <c r="I417" s="57"/>
      <c r="J417" s="57"/>
      <c r="T417" s="57"/>
      <c r="U417" s="57"/>
      <c r="V417" s="57"/>
      <c r="W417" s="57"/>
      <c r="X417" s="57"/>
      <c r="Y417" s="2"/>
      <c r="Z417" s="2"/>
      <c r="AA417" s="2"/>
      <c r="AB417" s="2"/>
      <c r="AC417" s="2"/>
      <c r="AD417" s="2"/>
      <c r="AE417" s="2"/>
      <c r="AF417" s="2"/>
      <c r="AG417" s="2"/>
      <c r="AH417" s="2"/>
      <c r="AI417" s="2"/>
    </row>
    <row r="418" spans="6:35">
      <c r="F418" s="57"/>
      <c r="G418" s="57"/>
      <c r="H418" s="57"/>
      <c r="I418" s="57"/>
      <c r="J418" s="57"/>
      <c r="T418" s="57"/>
      <c r="U418" s="57"/>
      <c r="V418" s="57"/>
      <c r="W418" s="57"/>
      <c r="X418" s="57"/>
      <c r="Y418" s="2"/>
      <c r="Z418" s="2"/>
      <c r="AA418" s="2"/>
      <c r="AB418" s="2"/>
      <c r="AC418" s="2"/>
      <c r="AD418" s="2"/>
      <c r="AE418" s="2"/>
      <c r="AF418" s="2"/>
      <c r="AG418" s="2"/>
      <c r="AH418" s="2"/>
      <c r="AI418" s="2"/>
    </row>
    <row r="419" spans="6:35">
      <c r="F419" s="57"/>
      <c r="G419" s="57"/>
      <c r="H419" s="57"/>
      <c r="I419" s="57"/>
      <c r="J419" s="57"/>
      <c r="T419" s="57"/>
      <c r="U419" s="57"/>
      <c r="V419" s="57"/>
      <c r="W419" s="57"/>
      <c r="X419" s="57"/>
      <c r="Y419" s="2"/>
      <c r="Z419" s="2"/>
      <c r="AA419" s="2"/>
      <c r="AB419" s="2"/>
      <c r="AC419" s="2"/>
      <c r="AD419" s="2"/>
      <c r="AE419" s="2"/>
      <c r="AF419" s="2"/>
      <c r="AG419" s="2"/>
      <c r="AH419" s="2"/>
      <c r="AI419" s="2"/>
    </row>
    <row r="420" spans="6:35">
      <c r="F420" s="57"/>
      <c r="G420" s="57"/>
      <c r="H420" s="57"/>
      <c r="I420" s="57"/>
      <c r="J420" s="57"/>
      <c r="T420" s="57"/>
      <c r="U420" s="57"/>
      <c r="V420" s="57"/>
      <c r="W420" s="57"/>
      <c r="X420" s="57"/>
      <c r="Y420" s="2"/>
      <c r="Z420" s="2"/>
      <c r="AA420" s="2"/>
      <c r="AB420" s="2"/>
      <c r="AC420" s="2"/>
      <c r="AD420" s="2"/>
      <c r="AE420" s="2"/>
      <c r="AF420" s="2"/>
      <c r="AG420" s="2"/>
      <c r="AH420" s="2"/>
      <c r="AI420" s="2"/>
    </row>
    <row r="421" spans="6:35">
      <c r="F421" s="57"/>
      <c r="G421" s="57"/>
      <c r="H421" s="57"/>
      <c r="I421" s="57"/>
      <c r="J421" s="57"/>
      <c r="T421" s="57"/>
      <c r="U421" s="57"/>
      <c r="V421" s="57"/>
      <c r="W421" s="57"/>
      <c r="X421" s="57"/>
      <c r="Y421" s="2"/>
      <c r="Z421" s="2"/>
      <c r="AA421" s="2"/>
      <c r="AB421" s="2"/>
      <c r="AC421" s="2"/>
      <c r="AD421" s="2"/>
      <c r="AE421" s="2"/>
      <c r="AF421" s="2"/>
      <c r="AG421" s="2"/>
      <c r="AH421" s="2"/>
      <c r="AI421" s="2"/>
    </row>
    <row r="422" spans="6:35">
      <c r="F422" s="57"/>
      <c r="G422" s="57"/>
      <c r="H422" s="57"/>
      <c r="I422" s="57"/>
      <c r="J422" s="57"/>
      <c r="T422" s="57"/>
      <c r="U422" s="57"/>
      <c r="V422" s="57"/>
      <c r="W422" s="57"/>
      <c r="X422" s="57"/>
      <c r="Y422" s="2"/>
      <c r="Z422" s="2"/>
      <c r="AA422" s="2"/>
      <c r="AB422" s="2"/>
      <c r="AC422" s="2"/>
      <c r="AD422" s="2"/>
      <c r="AE422" s="2"/>
      <c r="AF422" s="2"/>
      <c r="AG422" s="2"/>
      <c r="AH422" s="2"/>
      <c r="AI422" s="2"/>
    </row>
    <row r="423" spans="6:35">
      <c r="F423" s="57"/>
      <c r="G423" s="57"/>
      <c r="H423" s="57"/>
      <c r="I423" s="57"/>
      <c r="J423" s="57"/>
      <c r="T423" s="57"/>
      <c r="U423" s="57"/>
      <c r="V423" s="57"/>
      <c r="W423" s="57"/>
      <c r="X423" s="57"/>
      <c r="Y423" s="2"/>
      <c r="Z423" s="2"/>
      <c r="AA423" s="2"/>
      <c r="AB423" s="2"/>
      <c r="AC423" s="2"/>
      <c r="AD423" s="2"/>
      <c r="AE423" s="2"/>
      <c r="AF423" s="2"/>
      <c r="AG423" s="2"/>
      <c r="AH423" s="2"/>
      <c r="AI423" s="2"/>
    </row>
    <row r="424" spans="6:35">
      <c r="F424" s="57"/>
      <c r="G424" s="57"/>
      <c r="H424" s="57"/>
      <c r="I424" s="57"/>
      <c r="J424" s="57"/>
      <c r="T424" s="57"/>
      <c r="U424" s="57"/>
      <c r="V424" s="57"/>
      <c r="W424" s="57"/>
      <c r="X424" s="57"/>
      <c r="Y424" s="2"/>
      <c r="Z424" s="2"/>
      <c r="AA424" s="2"/>
      <c r="AB424" s="2"/>
      <c r="AC424" s="2"/>
      <c r="AD424" s="2"/>
      <c r="AE424" s="2"/>
      <c r="AF424" s="2"/>
      <c r="AG424" s="2"/>
      <c r="AH424" s="2"/>
      <c r="AI424" s="2"/>
    </row>
    <row r="425" spans="6:35">
      <c r="F425" s="57"/>
      <c r="G425" s="57"/>
      <c r="H425" s="57"/>
      <c r="I425" s="57"/>
      <c r="J425" s="57"/>
      <c r="T425" s="57"/>
      <c r="U425" s="57"/>
      <c r="V425" s="57"/>
      <c r="W425" s="57"/>
      <c r="X425" s="57"/>
      <c r="Y425" s="2"/>
      <c r="Z425" s="2"/>
      <c r="AA425" s="2"/>
      <c r="AB425" s="2"/>
      <c r="AC425" s="2"/>
      <c r="AD425" s="2"/>
      <c r="AE425" s="2"/>
      <c r="AF425" s="2"/>
      <c r="AG425" s="2"/>
      <c r="AH425" s="2"/>
      <c r="AI425" s="2"/>
    </row>
    <row r="426" spans="6:35">
      <c r="F426" s="57"/>
      <c r="G426" s="57"/>
      <c r="H426" s="57"/>
      <c r="I426" s="57"/>
      <c r="J426" s="57"/>
      <c r="T426" s="57"/>
      <c r="U426" s="57"/>
      <c r="V426" s="57"/>
      <c r="W426" s="57"/>
      <c r="X426" s="57"/>
      <c r="Y426" s="2"/>
      <c r="Z426" s="2"/>
      <c r="AA426" s="2"/>
      <c r="AB426" s="2"/>
      <c r="AC426" s="2"/>
      <c r="AD426" s="2"/>
      <c r="AE426" s="2"/>
      <c r="AF426" s="2"/>
      <c r="AG426" s="2"/>
      <c r="AH426" s="2"/>
      <c r="AI426" s="2"/>
    </row>
    <row r="427" spans="6:35">
      <c r="F427" s="57"/>
      <c r="G427" s="57"/>
      <c r="H427" s="57"/>
      <c r="I427" s="57"/>
      <c r="J427" s="57"/>
      <c r="T427" s="57"/>
      <c r="U427" s="57"/>
      <c r="V427" s="57"/>
      <c r="W427" s="57"/>
      <c r="X427" s="57"/>
      <c r="Y427" s="2"/>
      <c r="Z427" s="2"/>
      <c r="AA427" s="2"/>
      <c r="AB427" s="2"/>
      <c r="AC427" s="2"/>
      <c r="AD427" s="2"/>
      <c r="AE427" s="2"/>
      <c r="AF427" s="2"/>
      <c r="AG427" s="2"/>
      <c r="AH427" s="2"/>
      <c r="AI427" s="2"/>
    </row>
    <row r="428" spans="6:35">
      <c r="F428" s="57"/>
      <c r="G428" s="57"/>
      <c r="H428" s="57"/>
      <c r="I428" s="57"/>
      <c r="J428" s="57"/>
      <c r="T428" s="57"/>
      <c r="U428" s="57"/>
      <c r="V428" s="57"/>
      <c r="W428" s="57"/>
      <c r="X428" s="57"/>
      <c r="Y428" s="2"/>
      <c r="Z428" s="2"/>
      <c r="AA428" s="2"/>
      <c r="AB428" s="2"/>
      <c r="AC428" s="2"/>
      <c r="AD428" s="2"/>
      <c r="AE428" s="2"/>
      <c r="AF428" s="2"/>
      <c r="AG428" s="2"/>
      <c r="AH428" s="2"/>
      <c r="AI428" s="2"/>
    </row>
    <row r="429" spans="6:35">
      <c r="F429" s="57"/>
      <c r="G429" s="57"/>
      <c r="H429" s="57"/>
      <c r="I429" s="57"/>
      <c r="J429" s="57"/>
      <c r="T429" s="57"/>
      <c r="U429" s="57"/>
      <c r="V429" s="57"/>
      <c r="W429" s="57"/>
      <c r="X429" s="57"/>
      <c r="Y429" s="2"/>
      <c r="Z429" s="2"/>
      <c r="AA429" s="2"/>
      <c r="AB429" s="2"/>
      <c r="AC429" s="2"/>
      <c r="AD429" s="2"/>
      <c r="AE429" s="2"/>
      <c r="AF429" s="2"/>
      <c r="AG429" s="2"/>
      <c r="AH429" s="2"/>
      <c r="AI429" s="2"/>
    </row>
    <row r="430" spans="6:35">
      <c r="F430" s="57"/>
      <c r="G430" s="57"/>
      <c r="H430" s="57"/>
      <c r="I430" s="57"/>
      <c r="J430" s="57"/>
      <c r="T430" s="57"/>
      <c r="U430" s="57"/>
      <c r="V430" s="57"/>
      <c r="W430" s="57"/>
      <c r="X430" s="57"/>
      <c r="Y430" s="2"/>
      <c r="Z430" s="2"/>
      <c r="AA430" s="2"/>
      <c r="AB430" s="2"/>
      <c r="AC430" s="2"/>
      <c r="AD430" s="2"/>
      <c r="AE430" s="2"/>
      <c r="AF430" s="2"/>
      <c r="AG430" s="2"/>
      <c r="AH430" s="2"/>
      <c r="AI430" s="2"/>
    </row>
    <row r="431" spans="6:35">
      <c r="F431" s="57"/>
      <c r="G431" s="57"/>
      <c r="H431" s="57"/>
      <c r="I431" s="57"/>
      <c r="J431" s="57"/>
      <c r="T431" s="57"/>
      <c r="U431" s="57"/>
      <c r="V431" s="57"/>
      <c r="W431" s="57"/>
      <c r="X431" s="57"/>
      <c r="Y431" s="2"/>
      <c r="Z431" s="2"/>
      <c r="AA431" s="2"/>
      <c r="AB431" s="2"/>
      <c r="AC431" s="2"/>
      <c r="AD431" s="2"/>
      <c r="AE431" s="2"/>
      <c r="AF431" s="2"/>
      <c r="AG431" s="2"/>
      <c r="AH431" s="2"/>
      <c r="AI431" s="2"/>
    </row>
    <row r="432" spans="6:35">
      <c r="F432" s="57"/>
      <c r="G432" s="57"/>
      <c r="H432" s="57"/>
      <c r="I432" s="57"/>
      <c r="J432" s="57"/>
      <c r="T432" s="57"/>
      <c r="U432" s="57"/>
      <c r="V432" s="57"/>
      <c r="W432" s="57"/>
      <c r="X432" s="57"/>
      <c r="Y432" s="2"/>
      <c r="Z432" s="2"/>
      <c r="AA432" s="2"/>
      <c r="AB432" s="2"/>
      <c r="AC432" s="2"/>
      <c r="AD432" s="2"/>
      <c r="AE432" s="2"/>
      <c r="AF432" s="2"/>
      <c r="AG432" s="2"/>
      <c r="AH432" s="2"/>
      <c r="AI432" s="2"/>
    </row>
    <row r="433" spans="6:35">
      <c r="F433" s="57"/>
      <c r="G433" s="57"/>
      <c r="H433" s="57"/>
      <c r="I433" s="57"/>
      <c r="J433" s="57"/>
      <c r="T433" s="57"/>
      <c r="U433" s="57"/>
      <c r="V433" s="57"/>
      <c r="W433" s="57"/>
      <c r="X433" s="57"/>
      <c r="Y433" s="2"/>
      <c r="Z433" s="2"/>
      <c r="AA433" s="2"/>
      <c r="AB433" s="2"/>
      <c r="AC433" s="2"/>
      <c r="AD433" s="2"/>
      <c r="AE433" s="2"/>
      <c r="AF433" s="2"/>
      <c r="AG433" s="2"/>
      <c r="AH433" s="2"/>
      <c r="AI433" s="2"/>
    </row>
    <row r="434" spans="6:35">
      <c r="F434" s="57"/>
      <c r="G434" s="57"/>
      <c r="H434" s="57"/>
      <c r="I434" s="57"/>
      <c r="J434" s="57"/>
      <c r="T434" s="57"/>
      <c r="U434" s="57"/>
      <c r="V434" s="57"/>
      <c r="W434" s="57"/>
      <c r="X434" s="57"/>
      <c r="Y434" s="2"/>
      <c r="Z434" s="2"/>
      <c r="AA434" s="2"/>
      <c r="AB434" s="2"/>
      <c r="AC434" s="2"/>
      <c r="AD434" s="2"/>
      <c r="AE434" s="2"/>
      <c r="AF434" s="2"/>
      <c r="AG434" s="2"/>
      <c r="AH434" s="2"/>
      <c r="AI434" s="2"/>
    </row>
    <row r="435" spans="6:35">
      <c r="F435" s="57"/>
      <c r="G435" s="57"/>
      <c r="H435" s="57"/>
      <c r="I435" s="57"/>
      <c r="J435" s="57"/>
      <c r="T435" s="57"/>
      <c r="U435" s="57"/>
      <c r="V435" s="57"/>
      <c r="W435" s="57"/>
      <c r="X435" s="57"/>
      <c r="Y435" s="2"/>
      <c r="Z435" s="2"/>
      <c r="AA435" s="2"/>
      <c r="AB435" s="2"/>
      <c r="AC435" s="2"/>
      <c r="AD435" s="2"/>
      <c r="AE435" s="2"/>
      <c r="AF435" s="2"/>
      <c r="AG435" s="2"/>
      <c r="AH435" s="2"/>
      <c r="AI435" s="2"/>
    </row>
    <row r="436" spans="6:35">
      <c r="F436" s="57"/>
      <c r="G436" s="57"/>
      <c r="H436" s="57"/>
      <c r="I436" s="57"/>
      <c r="J436" s="57"/>
      <c r="T436" s="57"/>
      <c r="U436" s="57"/>
      <c r="V436" s="57"/>
      <c r="W436" s="57"/>
      <c r="X436" s="57"/>
      <c r="Y436" s="2"/>
      <c r="Z436" s="2"/>
      <c r="AA436" s="2"/>
      <c r="AB436" s="2"/>
      <c r="AC436" s="2"/>
      <c r="AD436" s="2"/>
      <c r="AE436" s="2"/>
      <c r="AF436" s="2"/>
      <c r="AG436" s="2"/>
      <c r="AH436" s="2"/>
      <c r="AI436" s="2"/>
    </row>
    <row r="437" spans="6:35">
      <c r="F437" s="57"/>
      <c r="G437" s="57"/>
      <c r="H437" s="57"/>
      <c r="I437" s="57"/>
      <c r="J437" s="57"/>
      <c r="T437" s="57"/>
      <c r="U437" s="57"/>
      <c r="V437" s="57"/>
      <c r="W437" s="57"/>
      <c r="X437" s="57"/>
      <c r="Y437" s="2"/>
      <c r="Z437" s="2"/>
      <c r="AA437" s="2"/>
      <c r="AB437" s="2"/>
      <c r="AC437" s="2"/>
      <c r="AD437" s="2"/>
      <c r="AE437" s="2"/>
      <c r="AF437" s="2"/>
      <c r="AG437" s="2"/>
      <c r="AH437" s="2"/>
      <c r="AI437" s="2"/>
    </row>
    <row r="438" spans="6:35">
      <c r="F438" s="57"/>
      <c r="G438" s="57"/>
      <c r="H438" s="57"/>
      <c r="I438" s="57"/>
      <c r="J438" s="57"/>
      <c r="T438" s="57"/>
      <c r="U438" s="57"/>
      <c r="V438" s="57"/>
      <c r="W438" s="57"/>
      <c r="X438" s="57"/>
      <c r="Y438" s="2"/>
      <c r="Z438" s="2"/>
      <c r="AA438" s="2"/>
      <c r="AB438" s="2"/>
      <c r="AC438" s="2"/>
      <c r="AD438" s="2"/>
      <c r="AE438" s="2"/>
      <c r="AF438" s="2"/>
      <c r="AG438" s="2"/>
      <c r="AH438" s="2"/>
      <c r="AI438" s="2"/>
    </row>
    <row r="439" spans="6:35">
      <c r="F439" s="57"/>
      <c r="G439" s="57"/>
      <c r="H439" s="57"/>
      <c r="I439" s="57"/>
      <c r="J439" s="57"/>
      <c r="T439" s="57"/>
      <c r="U439" s="57"/>
      <c r="V439" s="57"/>
      <c r="W439" s="57"/>
      <c r="X439" s="57"/>
      <c r="Y439" s="2"/>
      <c r="Z439" s="2"/>
      <c r="AA439" s="2"/>
      <c r="AB439" s="2"/>
      <c r="AC439" s="2"/>
      <c r="AD439" s="2"/>
      <c r="AE439" s="2"/>
      <c r="AF439" s="2"/>
      <c r="AG439" s="2"/>
      <c r="AH439" s="2"/>
      <c r="AI439" s="2"/>
    </row>
    <row r="440" spans="6:35">
      <c r="F440" s="57"/>
      <c r="G440" s="57"/>
      <c r="H440" s="57"/>
      <c r="I440" s="57"/>
      <c r="J440" s="57"/>
      <c r="T440" s="57"/>
      <c r="U440" s="57"/>
      <c r="V440" s="57"/>
      <c r="W440" s="57"/>
      <c r="X440" s="57"/>
      <c r="Y440" s="2"/>
      <c r="Z440" s="2"/>
      <c r="AA440" s="2"/>
      <c r="AB440" s="2"/>
      <c r="AC440" s="2"/>
      <c r="AD440" s="2"/>
      <c r="AE440" s="2"/>
      <c r="AF440" s="2"/>
      <c r="AG440" s="2"/>
      <c r="AH440" s="2"/>
      <c r="AI440" s="2"/>
    </row>
    <row r="441" spans="6:35">
      <c r="F441" s="57"/>
      <c r="G441" s="57"/>
      <c r="H441" s="57"/>
      <c r="I441" s="57"/>
      <c r="J441" s="57"/>
      <c r="T441" s="57"/>
      <c r="U441" s="57"/>
      <c r="V441" s="57"/>
      <c r="W441" s="57"/>
      <c r="X441" s="57"/>
      <c r="Y441" s="2"/>
      <c r="Z441" s="2"/>
      <c r="AA441" s="2"/>
      <c r="AB441" s="2"/>
      <c r="AC441" s="2"/>
      <c r="AD441" s="2"/>
      <c r="AE441" s="2"/>
      <c r="AF441" s="2"/>
      <c r="AG441" s="2"/>
      <c r="AH441" s="2"/>
      <c r="AI441" s="2"/>
    </row>
    <row r="442" spans="6:35">
      <c r="F442" s="57"/>
      <c r="G442" s="57"/>
      <c r="H442" s="57"/>
      <c r="I442" s="57"/>
      <c r="J442" s="57"/>
      <c r="T442" s="57"/>
      <c r="U442" s="57"/>
      <c r="V442" s="57"/>
      <c r="W442" s="57"/>
      <c r="X442" s="57"/>
      <c r="Y442" s="2"/>
      <c r="Z442" s="2"/>
      <c r="AA442" s="2"/>
      <c r="AB442" s="2"/>
      <c r="AC442" s="2"/>
      <c r="AD442" s="2"/>
      <c r="AE442" s="2"/>
      <c r="AF442" s="2"/>
      <c r="AG442" s="2"/>
      <c r="AH442" s="2"/>
      <c r="AI442" s="2"/>
    </row>
    <row r="443" spans="6:35">
      <c r="F443" s="57"/>
      <c r="G443" s="57"/>
      <c r="H443" s="57"/>
      <c r="I443" s="57"/>
      <c r="J443" s="57"/>
      <c r="T443" s="57"/>
      <c r="U443" s="57"/>
      <c r="V443" s="57"/>
      <c r="W443" s="57"/>
      <c r="X443" s="57"/>
      <c r="Y443" s="2"/>
      <c r="Z443" s="2"/>
      <c r="AA443" s="2"/>
      <c r="AB443" s="2"/>
      <c r="AC443" s="2"/>
      <c r="AD443" s="2"/>
      <c r="AE443" s="2"/>
      <c r="AF443" s="2"/>
      <c r="AG443" s="2"/>
      <c r="AH443" s="2"/>
      <c r="AI443" s="2"/>
    </row>
    <row r="444" spans="6:35">
      <c r="F444" s="57"/>
      <c r="G444" s="57"/>
      <c r="H444" s="57"/>
      <c r="I444" s="57"/>
      <c r="J444" s="57"/>
      <c r="T444" s="57"/>
      <c r="U444" s="57"/>
      <c r="V444" s="57"/>
      <c r="W444" s="57"/>
      <c r="X444" s="57"/>
      <c r="Y444" s="2"/>
      <c r="Z444" s="2"/>
      <c r="AA444" s="2"/>
      <c r="AB444" s="2"/>
      <c r="AC444" s="2"/>
      <c r="AD444" s="2"/>
      <c r="AE444" s="2"/>
      <c r="AF444" s="2"/>
      <c r="AG444" s="2"/>
      <c r="AH444" s="2"/>
      <c r="AI444" s="2"/>
    </row>
    <row r="445" spans="6:35">
      <c r="F445" s="57"/>
      <c r="G445" s="57"/>
      <c r="H445" s="57"/>
      <c r="I445" s="57"/>
      <c r="J445" s="57"/>
      <c r="T445" s="57"/>
      <c r="U445" s="57"/>
      <c r="V445" s="57"/>
      <c r="W445" s="57"/>
      <c r="X445" s="57"/>
      <c r="Y445" s="2"/>
      <c r="Z445" s="2"/>
      <c r="AA445" s="2"/>
      <c r="AB445" s="2"/>
      <c r="AC445" s="2"/>
      <c r="AD445" s="2"/>
      <c r="AE445" s="2"/>
      <c r="AF445" s="2"/>
      <c r="AG445" s="2"/>
      <c r="AH445" s="2"/>
      <c r="AI445" s="2"/>
    </row>
    <row r="446" spans="6:35">
      <c r="F446" s="57"/>
      <c r="G446" s="57"/>
      <c r="H446" s="57"/>
      <c r="I446" s="57"/>
      <c r="J446" s="57"/>
      <c r="T446" s="57"/>
      <c r="U446" s="57"/>
      <c r="V446" s="57"/>
      <c r="W446" s="57"/>
      <c r="X446" s="57"/>
      <c r="Y446" s="2"/>
      <c r="Z446" s="2"/>
      <c r="AA446" s="2"/>
      <c r="AB446" s="2"/>
      <c r="AC446" s="2"/>
      <c r="AD446" s="2"/>
      <c r="AE446" s="2"/>
      <c r="AF446" s="2"/>
      <c r="AG446" s="2"/>
      <c r="AH446" s="2"/>
      <c r="AI446" s="2"/>
    </row>
    <row r="447" spans="6:35">
      <c r="F447" s="57"/>
      <c r="G447" s="57"/>
      <c r="H447" s="57"/>
      <c r="I447" s="57"/>
      <c r="J447" s="57"/>
      <c r="T447" s="57"/>
      <c r="U447" s="57"/>
      <c r="V447" s="57"/>
      <c r="W447" s="57"/>
      <c r="X447" s="57"/>
      <c r="Y447" s="2"/>
      <c r="Z447" s="2"/>
      <c r="AA447" s="2"/>
      <c r="AB447" s="2"/>
      <c r="AC447" s="2"/>
      <c r="AD447" s="2"/>
      <c r="AE447" s="2"/>
      <c r="AF447" s="2"/>
      <c r="AG447" s="2"/>
      <c r="AH447" s="2"/>
      <c r="AI447" s="2"/>
    </row>
    <row r="448" spans="6:35">
      <c r="F448" s="57"/>
      <c r="G448" s="57"/>
      <c r="H448" s="57"/>
      <c r="I448" s="57"/>
      <c r="J448" s="57"/>
      <c r="T448" s="57"/>
      <c r="U448" s="57"/>
      <c r="V448" s="57"/>
      <c r="W448" s="57"/>
      <c r="X448" s="57"/>
      <c r="Y448" s="2"/>
      <c r="Z448" s="2"/>
      <c r="AA448" s="2"/>
      <c r="AB448" s="2"/>
      <c r="AC448" s="2"/>
      <c r="AD448" s="2"/>
      <c r="AE448" s="2"/>
      <c r="AF448" s="2"/>
      <c r="AG448" s="2"/>
      <c r="AH448" s="2"/>
      <c r="AI448" s="2"/>
    </row>
    <row r="449" spans="6:35">
      <c r="F449" s="57"/>
      <c r="G449" s="57"/>
      <c r="H449" s="57"/>
      <c r="I449" s="57"/>
      <c r="J449" s="57"/>
      <c r="T449" s="57"/>
      <c r="U449" s="57"/>
      <c r="V449" s="57"/>
      <c r="W449" s="57"/>
      <c r="X449" s="57"/>
      <c r="Y449" s="2"/>
      <c r="Z449" s="2"/>
      <c r="AA449" s="2"/>
      <c r="AB449" s="2"/>
      <c r="AC449" s="2"/>
      <c r="AD449" s="2"/>
      <c r="AE449" s="2"/>
      <c r="AF449" s="2"/>
      <c r="AG449" s="2"/>
      <c r="AH449" s="2"/>
      <c r="AI449" s="2"/>
    </row>
    <row r="450" spans="6:35">
      <c r="F450" s="57"/>
      <c r="G450" s="57"/>
      <c r="H450" s="57"/>
      <c r="I450" s="57"/>
      <c r="J450" s="57"/>
      <c r="T450" s="57"/>
      <c r="U450" s="57"/>
      <c r="V450" s="57"/>
      <c r="W450" s="57"/>
      <c r="X450" s="57"/>
      <c r="Y450" s="2"/>
      <c r="Z450" s="2"/>
      <c r="AA450" s="2"/>
      <c r="AB450" s="2"/>
      <c r="AC450" s="2"/>
      <c r="AD450" s="2"/>
      <c r="AE450" s="2"/>
      <c r="AF450" s="2"/>
      <c r="AG450" s="2"/>
      <c r="AH450" s="2"/>
      <c r="AI450" s="2"/>
    </row>
    <row r="451" spans="6:35">
      <c r="F451" s="57"/>
      <c r="G451" s="57"/>
      <c r="H451" s="57"/>
      <c r="I451" s="57"/>
      <c r="J451" s="57"/>
      <c r="T451" s="57"/>
      <c r="U451" s="57"/>
      <c r="V451" s="57"/>
      <c r="W451" s="57"/>
      <c r="X451" s="57"/>
      <c r="Y451" s="2"/>
      <c r="Z451" s="2"/>
      <c r="AA451" s="2"/>
      <c r="AB451" s="2"/>
      <c r="AC451" s="2"/>
      <c r="AD451" s="2"/>
      <c r="AE451" s="2"/>
      <c r="AF451" s="2"/>
      <c r="AG451" s="2"/>
      <c r="AH451" s="2"/>
      <c r="AI451" s="2"/>
    </row>
    <row r="452" spans="6:35">
      <c r="F452" s="57"/>
      <c r="G452" s="57"/>
      <c r="H452" s="57"/>
      <c r="I452" s="57"/>
      <c r="J452" s="57"/>
      <c r="T452" s="57"/>
      <c r="U452" s="57"/>
      <c r="V452" s="57"/>
      <c r="W452" s="57"/>
      <c r="X452" s="57"/>
      <c r="Y452" s="2"/>
      <c r="Z452" s="2"/>
      <c r="AA452" s="2"/>
      <c r="AB452" s="2"/>
      <c r="AC452" s="2"/>
      <c r="AD452" s="2"/>
      <c r="AE452" s="2"/>
      <c r="AF452" s="2"/>
      <c r="AG452" s="2"/>
      <c r="AH452" s="2"/>
      <c r="AI452" s="2"/>
    </row>
    <row r="453" spans="6:35">
      <c r="F453" s="57"/>
      <c r="G453" s="57"/>
      <c r="H453" s="57"/>
      <c r="I453" s="57"/>
      <c r="J453" s="57"/>
      <c r="T453" s="57"/>
      <c r="U453" s="57"/>
      <c r="V453" s="57"/>
      <c r="W453" s="57"/>
      <c r="X453" s="57"/>
      <c r="Y453" s="2"/>
      <c r="Z453" s="2"/>
      <c r="AA453" s="2"/>
      <c r="AB453" s="2"/>
      <c r="AC453" s="2"/>
      <c r="AD453" s="2"/>
      <c r="AE453" s="2"/>
      <c r="AF453" s="2"/>
      <c r="AG453" s="2"/>
      <c r="AH453" s="2"/>
      <c r="AI453" s="2"/>
    </row>
    <row r="454" spans="6:35">
      <c r="F454" s="57"/>
      <c r="G454" s="57"/>
      <c r="H454" s="57"/>
      <c r="I454" s="57"/>
      <c r="J454" s="57"/>
      <c r="T454" s="57"/>
      <c r="U454" s="57"/>
      <c r="V454" s="57"/>
      <c r="W454" s="57"/>
      <c r="X454" s="57"/>
      <c r="Y454" s="2"/>
      <c r="Z454" s="2"/>
      <c r="AA454" s="2"/>
      <c r="AB454" s="2"/>
      <c r="AC454" s="2"/>
      <c r="AD454" s="2"/>
      <c r="AE454" s="2"/>
      <c r="AF454" s="2"/>
      <c r="AG454" s="2"/>
      <c r="AH454" s="2"/>
      <c r="AI454" s="2"/>
    </row>
    <row r="455" spans="6:35">
      <c r="F455" s="57"/>
      <c r="G455" s="57"/>
      <c r="H455" s="57"/>
      <c r="I455" s="57"/>
      <c r="J455" s="57"/>
      <c r="T455" s="57"/>
      <c r="U455" s="57"/>
      <c r="V455" s="57"/>
      <c r="W455" s="57"/>
      <c r="X455" s="57"/>
      <c r="Y455" s="2"/>
      <c r="Z455" s="2"/>
      <c r="AA455" s="2"/>
      <c r="AB455" s="2"/>
      <c r="AC455" s="2"/>
      <c r="AD455" s="2"/>
      <c r="AE455" s="2"/>
      <c r="AF455" s="2"/>
      <c r="AG455" s="2"/>
      <c r="AH455" s="2"/>
      <c r="AI455" s="2"/>
    </row>
    <row r="456" spans="6:35">
      <c r="F456" s="57"/>
      <c r="G456" s="57"/>
      <c r="H456" s="57"/>
      <c r="I456" s="57"/>
      <c r="J456" s="57"/>
      <c r="T456" s="57"/>
      <c r="U456" s="57"/>
      <c r="V456" s="57"/>
      <c r="W456" s="57"/>
      <c r="X456" s="57"/>
      <c r="Y456" s="2"/>
      <c r="Z456" s="2"/>
      <c r="AA456" s="2"/>
      <c r="AB456" s="2"/>
      <c r="AC456" s="2"/>
      <c r="AD456" s="2"/>
      <c r="AE456" s="2"/>
      <c r="AF456" s="2"/>
      <c r="AG456" s="2"/>
      <c r="AH456" s="2"/>
      <c r="AI456" s="2"/>
    </row>
    <row r="457" spans="6:35">
      <c r="F457" s="57"/>
      <c r="G457" s="57"/>
      <c r="H457" s="57"/>
      <c r="I457" s="57"/>
      <c r="J457" s="57"/>
      <c r="T457" s="57"/>
      <c r="U457" s="57"/>
      <c r="V457" s="57"/>
      <c r="W457" s="57"/>
      <c r="X457" s="57"/>
      <c r="Y457" s="2"/>
      <c r="Z457" s="2"/>
      <c r="AA457" s="2"/>
      <c r="AB457" s="2"/>
      <c r="AC457" s="2"/>
      <c r="AD457" s="2"/>
      <c r="AE457" s="2"/>
      <c r="AF457" s="2"/>
      <c r="AG457" s="2"/>
      <c r="AH457" s="2"/>
      <c r="AI457" s="2"/>
    </row>
    <row r="458" spans="6:35">
      <c r="F458" s="57"/>
      <c r="G458" s="57"/>
      <c r="H458" s="57"/>
      <c r="I458" s="57"/>
      <c r="J458" s="57"/>
      <c r="T458" s="57"/>
      <c r="U458" s="57"/>
      <c r="V458" s="57"/>
      <c r="W458" s="57"/>
      <c r="X458" s="57"/>
      <c r="Y458" s="2"/>
      <c r="Z458" s="2"/>
      <c r="AA458" s="2"/>
      <c r="AB458" s="2"/>
      <c r="AC458" s="2"/>
      <c r="AD458" s="2"/>
      <c r="AE458" s="2"/>
      <c r="AF458" s="2"/>
      <c r="AG458" s="2"/>
      <c r="AH458" s="2"/>
      <c r="AI458" s="2"/>
    </row>
    <row r="459" spans="6:35">
      <c r="F459" s="57"/>
      <c r="G459" s="57"/>
      <c r="H459" s="57"/>
      <c r="I459" s="57"/>
      <c r="J459" s="57"/>
      <c r="T459" s="57"/>
      <c r="U459" s="57"/>
      <c r="V459" s="57"/>
      <c r="W459" s="57"/>
      <c r="X459" s="57"/>
      <c r="Y459" s="2"/>
      <c r="Z459" s="2"/>
      <c r="AA459" s="2"/>
      <c r="AB459" s="2"/>
      <c r="AC459" s="2"/>
      <c r="AD459" s="2"/>
      <c r="AE459" s="2"/>
      <c r="AF459" s="2"/>
      <c r="AG459" s="2"/>
      <c r="AH459" s="2"/>
      <c r="AI459" s="2"/>
    </row>
    <row r="460" spans="6:35">
      <c r="F460" s="57"/>
      <c r="G460" s="57"/>
      <c r="H460" s="57"/>
      <c r="I460" s="57"/>
      <c r="J460" s="57"/>
      <c r="T460" s="57"/>
      <c r="U460" s="57"/>
      <c r="V460" s="57"/>
      <c r="W460" s="57"/>
      <c r="X460" s="57"/>
      <c r="Y460" s="2"/>
      <c r="Z460" s="2"/>
      <c r="AA460" s="2"/>
      <c r="AB460" s="2"/>
      <c r="AC460" s="2"/>
      <c r="AD460" s="2"/>
      <c r="AE460" s="2"/>
      <c r="AF460" s="2"/>
      <c r="AG460" s="2"/>
      <c r="AH460" s="2"/>
      <c r="AI460" s="2"/>
    </row>
    <row r="461" spans="6:35">
      <c r="F461" s="57"/>
      <c r="G461" s="57"/>
      <c r="H461" s="57"/>
      <c r="I461" s="57"/>
      <c r="J461" s="57"/>
      <c r="T461" s="57"/>
      <c r="U461" s="57"/>
      <c r="V461" s="57"/>
      <c r="W461" s="57"/>
      <c r="X461" s="57"/>
      <c r="Y461" s="2"/>
      <c r="Z461" s="2"/>
      <c r="AA461" s="2"/>
      <c r="AB461" s="2"/>
      <c r="AC461" s="2"/>
      <c r="AD461" s="2"/>
      <c r="AE461" s="2"/>
      <c r="AF461" s="2"/>
      <c r="AG461" s="2"/>
      <c r="AH461" s="2"/>
      <c r="AI461" s="2"/>
    </row>
    <row r="462" spans="6:35">
      <c r="F462" s="57"/>
      <c r="G462" s="57"/>
      <c r="H462" s="57"/>
      <c r="I462" s="57"/>
      <c r="J462" s="57"/>
      <c r="T462" s="57"/>
      <c r="U462" s="57"/>
      <c r="V462" s="57"/>
      <c r="W462" s="57"/>
      <c r="X462" s="57"/>
      <c r="Y462" s="2"/>
      <c r="Z462" s="2"/>
      <c r="AA462" s="2"/>
      <c r="AB462" s="2"/>
      <c r="AC462" s="2"/>
      <c r="AD462" s="2"/>
      <c r="AE462" s="2"/>
      <c r="AF462" s="2"/>
      <c r="AG462" s="2"/>
      <c r="AH462" s="2"/>
      <c r="AI462" s="2"/>
    </row>
    <row r="463" spans="6:35">
      <c r="F463" s="57"/>
      <c r="G463" s="57"/>
      <c r="H463" s="57"/>
      <c r="I463" s="57"/>
      <c r="J463" s="57"/>
      <c r="T463" s="57"/>
      <c r="U463" s="57"/>
      <c r="V463" s="57"/>
      <c r="W463" s="57"/>
      <c r="X463" s="57"/>
      <c r="Y463" s="2"/>
      <c r="Z463" s="2"/>
      <c r="AA463" s="2"/>
      <c r="AB463" s="2"/>
      <c r="AC463" s="2"/>
      <c r="AD463" s="2"/>
      <c r="AE463" s="2"/>
      <c r="AF463" s="2"/>
      <c r="AG463" s="2"/>
      <c r="AH463" s="2"/>
      <c r="AI463" s="2"/>
    </row>
    <row r="464" spans="6:35">
      <c r="F464" s="57"/>
      <c r="G464" s="57"/>
      <c r="H464" s="57"/>
      <c r="I464" s="57"/>
      <c r="J464" s="57"/>
      <c r="T464" s="57"/>
      <c r="U464" s="57"/>
      <c r="V464" s="57"/>
      <c r="W464" s="57"/>
      <c r="X464" s="57"/>
      <c r="Y464" s="2"/>
      <c r="Z464" s="2"/>
      <c r="AA464" s="2"/>
      <c r="AB464" s="2"/>
      <c r="AC464" s="2"/>
      <c r="AD464" s="2"/>
      <c r="AE464" s="2"/>
      <c r="AF464" s="2"/>
      <c r="AG464" s="2"/>
      <c r="AH464" s="2"/>
      <c r="AI464" s="2"/>
    </row>
    <row r="465" spans="6:35">
      <c r="F465" s="57"/>
      <c r="G465" s="57"/>
      <c r="H465" s="57"/>
      <c r="I465" s="57"/>
      <c r="J465" s="57"/>
      <c r="T465" s="57"/>
      <c r="U465" s="57"/>
      <c r="V465" s="57"/>
      <c r="W465" s="57"/>
      <c r="X465" s="57"/>
      <c r="Y465" s="2"/>
      <c r="Z465" s="2"/>
      <c r="AA465" s="2"/>
      <c r="AB465" s="2"/>
      <c r="AC465" s="2"/>
      <c r="AD465" s="2"/>
      <c r="AE465" s="2"/>
      <c r="AF465" s="2"/>
      <c r="AG465" s="2"/>
      <c r="AH465" s="2"/>
      <c r="AI465" s="2"/>
    </row>
    <row r="466" spans="6:35">
      <c r="F466" s="57"/>
      <c r="G466" s="57"/>
      <c r="H466" s="57"/>
      <c r="I466" s="57"/>
      <c r="J466" s="57"/>
      <c r="T466" s="57"/>
      <c r="U466" s="57"/>
      <c r="V466" s="57"/>
      <c r="W466" s="57"/>
      <c r="X466" s="57"/>
      <c r="Y466" s="2"/>
      <c r="Z466" s="2"/>
      <c r="AA466" s="2"/>
      <c r="AB466" s="2"/>
      <c r="AC466" s="2"/>
      <c r="AD466" s="2"/>
      <c r="AE466" s="2"/>
      <c r="AF466" s="2"/>
      <c r="AG466" s="2"/>
      <c r="AH466" s="2"/>
      <c r="AI466" s="2"/>
    </row>
    <row r="467" spans="6:35">
      <c r="F467" s="57"/>
      <c r="G467" s="57"/>
      <c r="H467" s="57"/>
      <c r="I467" s="57"/>
      <c r="J467" s="57"/>
      <c r="T467" s="57"/>
      <c r="U467" s="57"/>
      <c r="V467" s="57"/>
      <c r="W467" s="57"/>
      <c r="X467" s="57"/>
      <c r="Y467" s="2"/>
      <c r="Z467" s="2"/>
      <c r="AA467" s="2"/>
      <c r="AB467" s="2"/>
      <c r="AC467" s="2"/>
      <c r="AD467" s="2"/>
      <c r="AE467" s="2"/>
      <c r="AF467" s="2"/>
      <c r="AG467" s="2"/>
      <c r="AH467" s="2"/>
      <c r="AI467" s="2"/>
    </row>
    <row r="468" spans="6:35">
      <c r="F468" s="57"/>
      <c r="G468" s="57"/>
      <c r="H468" s="57"/>
      <c r="I468" s="57"/>
      <c r="J468" s="57"/>
      <c r="T468" s="57"/>
      <c r="U468" s="57"/>
      <c r="V468" s="57"/>
      <c r="W468" s="57"/>
      <c r="X468" s="57"/>
      <c r="Y468" s="2"/>
      <c r="Z468" s="2"/>
      <c r="AA468" s="2"/>
      <c r="AB468" s="2"/>
      <c r="AC468" s="2"/>
      <c r="AD468" s="2"/>
      <c r="AE468" s="2"/>
      <c r="AF468" s="2"/>
      <c r="AG468" s="2"/>
      <c r="AH468" s="2"/>
      <c r="AI468" s="2"/>
    </row>
    <row r="469" spans="6:35">
      <c r="F469" s="57"/>
      <c r="G469" s="57"/>
      <c r="H469" s="57"/>
      <c r="I469" s="57"/>
      <c r="J469" s="57"/>
      <c r="T469" s="57"/>
      <c r="U469" s="57"/>
      <c r="V469" s="57"/>
      <c r="W469" s="57"/>
      <c r="X469" s="57"/>
      <c r="Y469" s="2"/>
      <c r="Z469" s="2"/>
      <c r="AA469" s="2"/>
      <c r="AB469" s="2"/>
      <c r="AC469" s="2"/>
      <c r="AD469" s="2"/>
      <c r="AE469" s="2"/>
      <c r="AF469" s="2"/>
      <c r="AG469" s="2"/>
      <c r="AH469" s="2"/>
      <c r="AI469" s="2"/>
    </row>
    <row r="470" spans="6:35">
      <c r="F470" s="57"/>
      <c r="G470" s="57"/>
      <c r="H470" s="57"/>
      <c r="I470" s="57"/>
      <c r="J470" s="57"/>
      <c r="T470" s="57"/>
      <c r="U470" s="57"/>
      <c r="V470" s="57"/>
      <c r="W470" s="57"/>
      <c r="X470" s="57"/>
      <c r="Y470" s="2"/>
      <c r="Z470" s="2"/>
      <c r="AA470" s="2"/>
      <c r="AB470" s="2"/>
      <c r="AC470" s="2"/>
      <c r="AD470" s="2"/>
      <c r="AE470" s="2"/>
      <c r="AF470" s="2"/>
      <c r="AG470" s="2"/>
      <c r="AH470" s="2"/>
      <c r="AI470" s="2"/>
    </row>
    <row r="471" spans="6:35">
      <c r="F471" s="57"/>
      <c r="G471" s="57"/>
      <c r="H471" s="57"/>
      <c r="I471" s="57"/>
      <c r="J471" s="57"/>
      <c r="T471" s="57"/>
      <c r="U471" s="57"/>
      <c r="V471" s="57"/>
      <c r="W471" s="57"/>
      <c r="X471" s="57"/>
      <c r="Y471" s="2"/>
      <c r="Z471" s="2"/>
      <c r="AA471" s="2"/>
      <c r="AB471" s="2"/>
      <c r="AC471" s="2"/>
      <c r="AD471" s="2"/>
      <c r="AE471" s="2"/>
      <c r="AF471" s="2"/>
      <c r="AG471" s="2"/>
      <c r="AH471" s="2"/>
      <c r="AI471" s="2"/>
    </row>
    <row r="472" spans="6:35">
      <c r="F472" s="57"/>
      <c r="G472" s="57"/>
      <c r="H472" s="57"/>
      <c r="I472" s="57"/>
      <c r="J472" s="57"/>
      <c r="T472" s="57"/>
      <c r="U472" s="57"/>
      <c r="V472" s="57"/>
      <c r="W472" s="57"/>
      <c r="X472" s="57"/>
      <c r="Y472" s="2"/>
      <c r="Z472" s="2"/>
      <c r="AA472" s="2"/>
      <c r="AB472" s="2"/>
      <c r="AC472" s="2"/>
      <c r="AD472" s="2"/>
      <c r="AE472" s="2"/>
      <c r="AF472" s="2"/>
      <c r="AG472" s="2"/>
      <c r="AH472" s="2"/>
      <c r="AI472" s="2"/>
    </row>
    <row r="473" spans="6:35">
      <c r="F473" s="57"/>
      <c r="G473" s="57"/>
      <c r="H473" s="57"/>
      <c r="I473" s="57"/>
      <c r="J473" s="57"/>
      <c r="T473" s="57"/>
      <c r="U473" s="57"/>
      <c r="V473" s="57"/>
      <c r="W473" s="57"/>
      <c r="X473" s="57"/>
      <c r="Y473" s="2"/>
      <c r="Z473" s="2"/>
      <c r="AA473" s="2"/>
      <c r="AB473" s="2"/>
      <c r="AC473" s="2"/>
      <c r="AD473" s="2"/>
      <c r="AE473" s="2"/>
      <c r="AF473" s="2"/>
      <c r="AG473" s="2"/>
      <c r="AH473" s="2"/>
      <c r="AI473" s="2"/>
    </row>
    <row r="474" spans="6:35">
      <c r="F474" s="57"/>
      <c r="G474" s="57"/>
      <c r="H474" s="57"/>
      <c r="I474" s="57"/>
      <c r="J474" s="57"/>
      <c r="T474" s="57"/>
      <c r="U474" s="57"/>
      <c r="V474" s="57"/>
      <c r="W474" s="57"/>
      <c r="X474" s="57"/>
      <c r="Y474" s="2"/>
      <c r="Z474" s="2"/>
      <c r="AA474" s="2"/>
      <c r="AB474" s="2"/>
      <c r="AC474" s="2"/>
      <c r="AD474" s="2"/>
      <c r="AE474" s="2"/>
      <c r="AF474" s="2"/>
      <c r="AG474" s="2"/>
      <c r="AH474" s="2"/>
      <c r="AI474" s="2"/>
    </row>
    <row r="475" spans="6:35">
      <c r="F475" s="57"/>
      <c r="G475" s="57"/>
      <c r="H475" s="57"/>
      <c r="I475" s="57"/>
      <c r="J475" s="57"/>
      <c r="T475" s="57"/>
      <c r="U475" s="57"/>
      <c r="V475" s="57"/>
      <c r="W475" s="57"/>
      <c r="X475" s="57"/>
      <c r="Y475" s="2"/>
      <c r="Z475" s="2"/>
      <c r="AA475" s="2"/>
      <c r="AB475" s="2"/>
      <c r="AC475" s="2"/>
      <c r="AD475" s="2"/>
      <c r="AE475" s="2"/>
      <c r="AF475" s="2"/>
      <c r="AG475" s="2"/>
      <c r="AH475" s="2"/>
      <c r="AI475" s="2"/>
    </row>
    <row r="476" spans="6:35">
      <c r="F476" s="57"/>
      <c r="G476" s="57"/>
      <c r="H476" s="57"/>
      <c r="I476" s="57"/>
      <c r="J476" s="57"/>
      <c r="T476" s="57"/>
      <c r="U476" s="57"/>
      <c r="V476" s="57"/>
      <c r="W476" s="57"/>
      <c r="X476" s="57"/>
      <c r="Y476" s="2"/>
      <c r="Z476" s="2"/>
      <c r="AA476" s="2"/>
      <c r="AB476" s="2"/>
      <c r="AC476" s="2"/>
      <c r="AD476" s="2"/>
      <c r="AE476" s="2"/>
      <c r="AF476" s="2"/>
      <c r="AG476" s="2"/>
      <c r="AH476" s="2"/>
      <c r="AI476" s="2"/>
    </row>
    <row r="477" spans="6:35">
      <c r="F477" s="57"/>
      <c r="G477" s="57"/>
      <c r="H477" s="57"/>
      <c r="I477" s="57"/>
      <c r="J477" s="57"/>
      <c r="T477" s="57"/>
      <c r="U477" s="57"/>
      <c r="V477" s="57"/>
      <c r="W477" s="57"/>
      <c r="X477" s="57"/>
      <c r="Y477" s="2"/>
      <c r="Z477" s="2"/>
      <c r="AA477" s="2"/>
      <c r="AB477" s="2"/>
      <c r="AC477" s="2"/>
      <c r="AD477" s="2"/>
      <c r="AE477" s="2"/>
      <c r="AF477" s="2"/>
      <c r="AG477" s="2"/>
      <c r="AH477" s="2"/>
      <c r="AI477" s="2"/>
    </row>
    <row r="478" spans="6:35">
      <c r="F478" s="57"/>
      <c r="G478" s="57"/>
      <c r="H478" s="57"/>
      <c r="I478" s="57"/>
      <c r="J478" s="57"/>
      <c r="T478" s="57"/>
      <c r="U478" s="57"/>
      <c r="V478" s="57"/>
      <c r="W478" s="57"/>
      <c r="X478" s="57"/>
      <c r="Y478" s="2"/>
      <c r="Z478" s="2"/>
      <c r="AA478" s="2"/>
      <c r="AB478" s="2"/>
      <c r="AC478" s="2"/>
      <c r="AD478" s="2"/>
      <c r="AE478" s="2"/>
      <c r="AF478" s="2"/>
      <c r="AG478" s="2"/>
      <c r="AH478" s="2"/>
      <c r="AI478" s="2"/>
    </row>
    <row r="479" spans="6:35">
      <c r="F479" s="57"/>
      <c r="G479" s="57"/>
      <c r="H479" s="57"/>
      <c r="I479" s="57"/>
      <c r="J479" s="57"/>
      <c r="T479" s="57"/>
      <c r="U479" s="57"/>
      <c r="V479" s="57"/>
      <c r="W479" s="57"/>
      <c r="X479" s="57"/>
      <c r="Y479" s="2"/>
      <c r="Z479" s="2"/>
      <c r="AA479" s="2"/>
      <c r="AB479" s="2"/>
      <c r="AC479" s="2"/>
      <c r="AD479" s="2"/>
      <c r="AE479" s="2"/>
      <c r="AF479" s="2"/>
      <c r="AG479" s="2"/>
      <c r="AH479" s="2"/>
      <c r="AI479" s="2"/>
    </row>
    <row r="480" spans="6:35">
      <c r="F480" s="57"/>
      <c r="G480" s="57"/>
      <c r="H480" s="57"/>
      <c r="I480" s="57"/>
      <c r="J480" s="57"/>
      <c r="T480" s="57"/>
      <c r="U480" s="57"/>
      <c r="V480" s="57"/>
      <c r="W480" s="57"/>
      <c r="X480" s="57"/>
      <c r="Y480" s="2"/>
      <c r="Z480" s="2"/>
      <c r="AA480" s="2"/>
      <c r="AB480" s="2"/>
      <c r="AC480" s="2"/>
      <c r="AD480" s="2"/>
      <c r="AE480" s="2"/>
      <c r="AF480" s="2"/>
      <c r="AG480" s="2"/>
      <c r="AH480" s="2"/>
      <c r="AI480" s="2"/>
    </row>
    <row r="481" spans="6:35">
      <c r="F481" s="57"/>
      <c r="G481" s="57"/>
      <c r="H481" s="57"/>
      <c r="I481" s="57"/>
      <c r="J481" s="57"/>
      <c r="T481" s="57"/>
      <c r="U481" s="57"/>
      <c r="V481" s="57"/>
      <c r="W481" s="57"/>
      <c r="X481" s="57"/>
      <c r="Y481" s="2"/>
      <c r="Z481" s="2"/>
      <c r="AA481" s="2"/>
      <c r="AB481" s="2"/>
      <c r="AC481" s="2"/>
      <c r="AD481" s="2"/>
      <c r="AE481" s="2"/>
      <c r="AF481" s="2"/>
      <c r="AG481" s="2"/>
      <c r="AH481" s="2"/>
      <c r="AI481" s="2"/>
    </row>
    <row r="482" spans="6:35">
      <c r="F482" s="57"/>
      <c r="G482" s="57"/>
      <c r="H482" s="57"/>
      <c r="I482" s="57"/>
      <c r="J482" s="57"/>
      <c r="T482" s="57"/>
      <c r="U482" s="57"/>
      <c r="V482" s="57"/>
      <c r="W482" s="57"/>
      <c r="X482" s="57"/>
      <c r="Y482" s="2"/>
      <c r="Z482" s="2"/>
      <c r="AA482" s="2"/>
      <c r="AB482" s="2"/>
      <c r="AC482" s="2"/>
      <c r="AD482" s="2"/>
      <c r="AE482" s="2"/>
      <c r="AF482" s="2"/>
      <c r="AG482" s="2"/>
      <c r="AH482" s="2"/>
      <c r="AI482" s="2"/>
    </row>
    <row r="483" spans="6:35">
      <c r="F483" s="57"/>
      <c r="G483" s="57"/>
      <c r="H483" s="57"/>
      <c r="I483" s="57"/>
      <c r="J483" s="57"/>
      <c r="T483" s="57"/>
      <c r="U483" s="57"/>
      <c r="V483" s="57"/>
      <c r="W483" s="57"/>
      <c r="X483" s="57"/>
      <c r="Y483" s="2"/>
      <c r="Z483" s="2"/>
      <c r="AA483" s="2"/>
      <c r="AB483" s="2"/>
      <c r="AC483" s="2"/>
      <c r="AD483" s="2"/>
      <c r="AE483" s="2"/>
      <c r="AF483" s="2"/>
      <c r="AG483" s="2"/>
      <c r="AH483" s="2"/>
      <c r="AI483" s="2"/>
    </row>
    <row r="484" spans="6:35">
      <c r="F484" s="57"/>
      <c r="G484" s="57"/>
      <c r="H484" s="57"/>
      <c r="I484" s="57"/>
      <c r="J484" s="57"/>
      <c r="T484" s="57"/>
      <c r="U484" s="57"/>
      <c r="V484" s="57"/>
      <c r="W484" s="57"/>
      <c r="X484" s="57"/>
      <c r="Y484" s="2"/>
      <c r="Z484" s="2"/>
      <c r="AA484" s="2"/>
      <c r="AB484" s="2"/>
      <c r="AC484" s="2"/>
      <c r="AD484" s="2"/>
      <c r="AE484" s="2"/>
      <c r="AF484" s="2"/>
      <c r="AG484" s="2"/>
      <c r="AH484" s="2"/>
      <c r="AI484" s="2"/>
    </row>
    <row r="485" spans="6:35">
      <c r="F485" s="57"/>
      <c r="G485" s="57"/>
      <c r="H485" s="57"/>
      <c r="I485" s="57"/>
      <c r="J485" s="57"/>
      <c r="T485" s="57"/>
      <c r="U485" s="57"/>
      <c r="V485" s="57"/>
      <c r="W485" s="57"/>
      <c r="X485" s="57"/>
      <c r="Y485" s="2"/>
      <c r="Z485" s="2"/>
      <c r="AA485" s="2"/>
      <c r="AB485" s="2"/>
      <c r="AC485" s="2"/>
      <c r="AD485" s="2"/>
      <c r="AE485" s="2"/>
      <c r="AF485" s="2"/>
      <c r="AG485" s="2"/>
      <c r="AH485" s="2"/>
      <c r="AI485" s="2"/>
    </row>
    <row r="486" spans="6:35">
      <c r="F486" s="57"/>
      <c r="G486" s="57"/>
      <c r="H486" s="57"/>
      <c r="I486" s="57"/>
      <c r="J486" s="57"/>
      <c r="T486" s="57"/>
      <c r="U486" s="57"/>
      <c r="V486" s="57"/>
      <c r="W486" s="57"/>
      <c r="X486" s="57"/>
      <c r="Y486" s="2"/>
      <c r="Z486" s="2"/>
      <c r="AA486" s="2"/>
      <c r="AB486" s="2"/>
      <c r="AC486" s="2"/>
      <c r="AD486" s="2"/>
      <c r="AE486" s="2"/>
      <c r="AF486" s="2"/>
      <c r="AG486" s="2"/>
      <c r="AH486" s="2"/>
      <c r="AI486" s="2"/>
    </row>
    <row r="487" spans="6:35">
      <c r="F487" s="57"/>
      <c r="G487" s="57"/>
      <c r="H487" s="57"/>
      <c r="I487" s="57"/>
      <c r="J487" s="57"/>
      <c r="T487" s="57"/>
      <c r="U487" s="57"/>
      <c r="V487" s="57"/>
      <c r="W487" s="57"/>
      <c r="X487" s="57"/>
      <c r="Y487" s="2"/>
      <c r="Z487" s="2"/>
      <c r="AA487" s="2"/>
      <c r="AB487" s="2"/>
      <c r="AC487" s="2"/>
      <c r="AD487" s="2"/>
      <c r="AE487" s="2"/>
      <c r="AF487" s="2"/>
      <c r="AG487" s="2"/>
      <c r="AH487" s="2"/>
      <c r="AI487" s="2"/>
    </row>
    <row r="488" spans="6:35">
      <c r="F488" s="57"/>
      <c r="G488" s="57"/>
      <c r="H488" s="57"/>
      <c r="I488" s="57"/>
      <c r="J488" s="57"/>
      <c r="T488" s="57"/>
      <c r="U488" s="57"/>
      <c r="V488" s="57"/>
      <c r="W488" s="57"/>
      <c r="X488" s="57"/>
      <c r="Y488" s="2"/>
      <c r="Z488" s="2"/>
      <c r="AA488" s="2"/>
      <c r="AB488" s="2"/>
      <c r="AC488" s="2"/>
      <c r="AD488" s="2"/>
      <c r="AE488" s="2"/>
      <c r="AF488" s="2"/>
      <c r="AG488" s="2"/>
      <c r="AH488" s="2"/>
      <c r="AI488" s="2"/>
    </row>
    <row r="489" spans="6:35">
      <c r="F489" s="57"/>
      <c r="G489" s="57"/>
      <c r="H489" s="57"/>
      <c r="I489" s="57"/>
      <c r="J489" s="57"/>
      <c r="T489" s="57"/>
      <c r="U489" s="57"/>
      <c r="V489" s="57"/>
      <c r="W489" s="57"/>
      <c r="X489" s="57"/>
      <c r="Y489" s="2"/>
      <c r="Z489" s="2"/>
      <c r="AA489" s="2"/>
      <c r="AB489" s="2"/>
      <c r="AC489" s="2"/>
      <c r="AD489" s="2"/>
      <c r="AE489" s="2"/>
      <c r="AF489" s="2"/>
      <c r="AG489" s="2"/>
      <c r="AH489" s="2"/>
      <c r="AI489" s="2"/>
    </row>
    <row r="490" spans="6:35">
      <c r="F490" s="57"/>
      <c r="G490" s="57"/>
      <c r="H490" s="57"/>
      <c r="I490" s="57"/>
      <c r="J490" s="57"/>
      <c r="T490" s="57"/>
      <c r="U490" s="57"/>
      <c r="V490" s="57"/>
      <c r="W490" s="57"/>
      <c r="X490" s="57"/>
      <c r="Y490" s="2"/>
      <c r="Z490" s="2"/>
      <c r="AA490" s="2"/>
      <c r="AB490" s="2"/>
      <c r="AC490" s="2"/>
      <c r="AD490" s="2"/>
      <c r="AE490" s="2"/>
      <c r="AF490" s="2"/>
      <c r="AG490" s="2"/>
      <c r="AH490" s="2"/>
      <c r="AI490" s="2"/>
    </row>
    <row r="491" spans="6:35">
      <c r="F491" s="57"/>
      <c r="G491" s="57"/>
      <c r="H491" s="57"/>
      <c r="I491" s="57"/>
      <c r="J491" s="57"/>
      <c r="T491" s="57"/>
      <c r="U491" s="57"/>
      <c r="V491" s="57"/>
      <c r="W491" s="57"/>
      <c r="X491" s="57"/>
      <c r="Y491" s="2"/>
      <c r="Z491" s="2"/>
      <c r="AA491" s="2"/>
      <c r="AB491" s="2"/>
      <c r="AC491" s="2"/>
      <c r="AD491" s="2"/>
      <c r="AE491" s="2"/>
      <c r="AF491" s="2"/>
      <c r="AG491" s="2"/>
      <c r="AH491" s="2"/>
      <c r="AI491" s="2"/>
    </row>
    <row r="492" spans="6:35">
      <c r="F492" s="57"/>
      <c r="G492" s="57"/>
      <c r="H492" s="57"/>
      <c r="I492" s="57"/>
      <c r="J492" s="57"/>
      <c r="T492" s="57"/>
      <c r="U492" s="57"/>
      <c r="V492" s="57"/>
      <c r="W492" s="57"/>
      <c r="X492" s="57"/>
      <c r="Y492" s="2"/>
      <c r="Z492" s="2"/>
      <c r="AA492" s="2"/>
      <c r="AB492" s="2"/>
      <c r="AC492" s="2"/>
      <c r="AD492" s="2"/>
      <c r="AE492" s="2"/>
      <c r="AF492" s="2"/>
      <c r="AG492" s="2"/>
      <c r="AH492" s="2"/>
      <c r="AI492" s="2"/>
    </row>
    <row r="493" spans="6:35">
      <c r="F493" s="57"/>
      <c r="G493" s="57"/>
      <c r="H493" s="57"/>
      <c r="I493" s="57"/>
      <c r="J493" s="57"/>
      <c r="T493" s="57"/>
      <c r="U493" s="57"/>
      <c r="V493" s="57"/>
      <c r="W493" s="57"/>
      <c r="X493" s="57"/>
      <c r="Y493" s="2"/>
      <c r="Z493" s="2"/>
      <c r="AA493" s="2"/>
      <c r="AB493" s="2"/>
      <c r="AC493" s="2"/>
      <c r="AD493" s="2"/>
      <c r="AE493" s="2"/>
      <c r="AF493" s="2"/>
      <c r="AG493" s="2"/>
      <c r="AH493" s="2"/>
      <c r="AI493" s="2"/>
    </row>
    <row r="494" spans="6:35">
      <c r="F494" s="57"/>
      <c r="G494" s="57"/>
      <c r="H494" s="57"/>
      <c r="I494" s="57"/>
      <c r="J494" s="57"/>
      <c r="T494" s="57"/>
      <c r="U494" s="57"/>
      <c r="V494" s="57"/>
      <c r="W494" s="57"/>
      <c r="X494" s="57"/>
      <c r="Y494" s="2"/>
      <c r="Z494" s="2"/>
      <c r="AA494" s="2"/>
      <c r="AB494" s="2"/>
      <c r="AC494" s="2"/>
      <c r="AD494" s="2"/>
      <c r="AE494" s="2"/>
      <c r="AF494" s="2"/>
      <c r="AG494" s="2"/>
      <c r="AH494" s="2"/>
      <c r="AI494" s="2"/>
    </row>
    <row r="495" spans="6:35">
      <c r="F495" s="57"/>
      <c r="G495" s="57"/>
      <c r="H495" s="57"/>
      <c r="I495" s="57"/>
      <c r="J495" s="57"/>
      <c r="T495" s="57"/>
      <c r="U495" s="57"/>
      <c r="V495" s="57"/>
      <c r="W495" s="57"/>
      <c r="X495" s="57"/>
      <c r="Y495" s="2"/>
      <c r="Z495" s="2"/>
      <c r="AA495" s="2"/>
      <c r="AB495" s="2"/>
      <c r="AC495" s="2"/>
      <c r="AD495" s="2"/>
      <c r="AE495" s="2"/>
      <c r="AF495" s="2"/>
      <c r="AG495" s="2"/>
      <c r="AH495" s="2"/>
      <c r="AI495" s="2"/>
    </row>
    <row r="496" spans="6:35">
      <c r="F496" s="57"/>
      <c r="G496" s="57"/>
      <c r="H496" s="57"/>
      <c r="I496" s="57"/>
      <c r="J496" s="57"/>
      <c r="T496" s="57"/>
      <c r="U496" s="57"/>
      <c r="V496" s="57"/>
      <c r="W496" s="57"/>
      <c r="X496" s="57"/>
      <c r="Y496" s="2"/>
      <c r="Z496" s="2"/>
      <c r="AA496" s="2"/>
      <c r="AB496" s="2"/>
      <c r="AC496" s="2"/>
      <c r="AD496" s="2"/>
      <c r="AE496" s="2"/>
      <c r="AF496" s="2"/>
      <c r="AG496" s="2"/>
      <c r="AH496" s="2"/>
      <c r="AI496" s="2"/>
    </row>
    <row r="497" spans="6:35">
      <c r="F497" s="57"/>
      <c r="G497" s="57"/>
      <c r="H497" s="57"/>
      <c r="I497" s="57"/>
      <c r="J497" s="57"/>
      <c r="T497" s="57"/>
      <c r="U497" s="57"/>
      <c r="V497" s="57"/>
      <c r="W497" s="57"/>
      <c r="X497" s="57"/>
      <c r="Y497" s="2"/>
      <c r="Z497" s="2"/>
      <c r="AA497" s="2"/>
      <c r="AB497" s="2"/>
      <c r="AC497" s="2"/>
      <c r="AD497" s="2"/>
      <c r="AE497" s="2"/>
      <c r="AF497" s="2"/>
      <c r="AG497" s="2"/>
      <c r="AH497" s="2"/>
      <c r="AI497" s="2"/>
    </row>
    <row r="498" spans="6:35">
      <c r="F498" s="57"/>
      <c r="G498" s="57"/>
      <c r="H498" s="57"/>
      <c r="I498" s="57"/>
      <c r="J498" s="57"/>
      <c r="T498" s="57"/>
      <c r="U498" s="57"/>
      <c r="V498" s="57"/>
      <c r="W498" s="57"/>
      <c r="X498" s="57"/>
      <c r="Y498" s="2"/>
      <c r="Z498" s="2"/>
      <c r="AA498" s="2"/>
      <c r="AB498" s="2"/>
      <c r="AC498" s="2"/>
      <c r="AD498" s="2"/>
      <c r="AE498" s="2"/>
      <c r="AF498" s="2"/>
      <c r="AG498" s="2"/>
      <c r="AH498" s="2"/>
      <c r="AI498" s="2"/>
    </row>
    <row r="499" spans="6:35">
      <c r="F499" s="57"/>
      <c r="G499" s="57"/>
      <c r="H499" s="57"/>
      <c r="I499" s="57"/>
      <c r="J499" s="57"/>
      <c r="T499" s="57"/>
      <c r="U499" s="57"/>
      <c r="V499" s="57"/>
      <c r="W499" s="57"/>
      <c r="X499" s="57"/>
      <c r="Y499" s="2"/>
      <c r="Z499" s="2"/>
      <c r="AA499" s="2"/>
      <c r="AB499" s="2"/>
      <c r="AC499" s="2"/>
      <c r="AD499" s="2"/>
      <c r="AE499" s="2"/>
      <c r="AF499" s="2"/>
      <c r="AG499" s="2"/>
      <c r="AH499" s="2"/>
      <c r="AI499" s="2"/>
    </row>
    <row r="500" spans="6:35">
      <c r="F500" s="57"/>
      <c r="G500" s="57"/>
      <c r="H500" s="57"/>
      <c r="I500" s="57"/>
      <c r="J500" s="57"/>
      <c r="T500" s="57"/>
      <c r="U500" s="57"/>
      <c r="V500" s="57"/>
      <c r="W500" s="57"/>
      <c r="X500" s="57"/>
      <c r="Y500" s="2"/>
      <c r="Z500" s="2"/>
      <c r="AA500" s="2"/>
      <c r="AB500" s="2"/>
      <c r="AC500" s="2"/>
      <c r="AD500" s="2"/>
      <c r="AE500" s="2"/>
      <c r="AF500" s="2"/>
      <c r="AG500" s="2"/>
      <c r="AH500" s="2"/>
      <c r="AI500" s="2"/>
    </row>
    <row r="501" spans="6:35">
      <c r="F501" s="57"/>
      <c r="G501" s="57"/>
      <c r="H501" s="57"/>
      <c r="I501" s="57"/>
      <c r="J501" s="57"/>
      <c r="T501" s="57"/>
      <c r="U501" s="57"/>
      <c r="V501" s="57"/>
      <c r="W501" s="57"/>
      <c r="X501" s="57"/>
      <c r="Y501" s="2"/>
      <c r="Z501" s="2"/>
      <c r="AA501" s="2"/>
      <c r="AB501" s="2"/>
      <c r="AC501" s="2"/>
      <c r="AD501" s="2"/>
      <c r="AE501" s="2"/>
      <c r="AF501" s="2"/>
      <c r="AG501" s="2"/>
      <c r="AH501" s="2"/>
      <c r="AI501" s="2"/>
    </row>
    <row r="502" spans="6:35">
      <c r="F502" s="57"/>
      <c r="G502" s="57"/>
      <c r="H502" s="57"/>
      <c r="I502" s="57"/>
      <c r="J502" s="57"/>
      <c r="T502" s="57"/>
      <c r="U502" s="57"/>
      <c r="V502" s="57"/>
      <c r="W502" s="57"/>
      <c r="X502" s="57"/>
      <c r="Y502" s="2"/>
      <c r="Z502" s="2"/>
      <c r="AA502" s="2"/>
      <c r="AB502" s="2"/>
      <c r="AC502" s="2"/>
      <c r="AD502" s="2"/>
      <c r="AE502" s="2"/>
      <c r="AF502" s="2"/>
      <c r="AG502" s="2"/>
      <c r="AH502" s="2"/>
      <c r="AI502" s="2"/>
    </row>
    <row r="503" spans="6:35">
      <c r="F503" s="57"/>
      <c r="G503" s="57"/>
      <c r="H503" s="57"/>
      <c r="I503" s="57"/>
      <c r="J503" s="57"/>
      <c r="T503" s="57"/>
      <c r="U503" s="57"/>
      <c r="V503" s="57"/>
      <c r="W503" s="57"/>
      <c r="X503" s="57"/>
      <c r="Y503" s="2"/>
      <c r="Z503" s="2"/>
      <c r="AA503" s="2"/>
      <c r="AB503" s="2"/>
      <c r="AC503" s="2"/>
      <c r="AD503" s="2"/>
      <c r="AE503" s="2"/>
      <c r="AF503" s="2"/>
      <c r="AG503" s="2"/>
      <c r="AH503" s="2"/>
      <c r="AI503" s="2"/>
    </row>
    <row r="504" spans="6:35">
      <c r="F504" s="57"/>
      <c r="G504" s="57"/>
      <c r="H504" s="57"/>
      <c r="I504" s="57"/>
      <c r="J504" s="57"/>
      <c r="T504" s="57"/>
      <c r="U504" s="57"/>
      <c r="V504" s="57"/>
      <c r="W504" s="57"/>
      <c r="X504" s="57"/>
      <c r="Y504" s="2"/>
      <c r="Z504" s="2"/>
      <c r="AA504" s="2"/>
      <c r="AB504" s="2"/>
      <c r="AC504" s="2"/>
      <c r="AD504" s="2"/>
      <c r="AE504" s="2"/>
      <c r="AF504" s="2"/>
      <c r="AG504" s="2"/>
      <c r="AH504" s="2"/>
      <c r="AI504" s="2"/>
    </row>
    <row r="505" spans="6:35">
      <c r="F505" s="57"/>
      <c r="G505" s="57"/>
      <c r="H505" s="57"/>
      <c r="I505" s="57"/>
      <c r="J505" s="57"/>
      <c r="T505" s="57"/>
      <c r="U505" s="57"/>
      <c r="V505" s="57"/>
      <c r="W505" s="57"/>
      <c r="X505" s="57"/>
      <c r="Y505" s="2"/>
      <c r="Z505" s="2"/>
      <c r="AA505" s="2"/>
      <c r="AB505" s="2"/>
      <c r="AC505" s="2"/>
      <c r="AD505" s="2"/>
      <c r="AE505" s="2"/>
      <c r="AF505" s="2"/>
      <c r="AG505" s="2"/>
      <c r="AH505" s="2"/>
      <c r="AI505" s="2"/>
    </row>
    <row r="506" spans="6:35">
      <c r="F506" s="57"/>
      <c r="G506" s="57"/>
      <c r="H506" s="57"/>
      <c r="I506" s="57"/>
      <c r="J506" s="57"/>
      <c r="T506" s="57"/>
      <c r="U506" s="57"/>
      <c r="V506" s="57"/>
      <c r="W506" s="57"/>
      <c r="X506" s="57"/>
      <c r="Y506" s="2"/>
      <c r="Z506" s="2"/>
      <c r="AA506" s="2"/>
      <c r="AB506" s="2"/>
      <c r="AC506" s="2"/>
      <c r="AD506" s="2"/>
      <c r="AE506" s="2"/>
      <c r="AF506" s="2"/>
      <c r="AG506" s="2"/>
      <c r="AH506" s="2"/>
      <c r="AI506" s="2"/>
    </row>
    <row r="507" spans="6:35">
      <c r="F507" s="57"/>
      <c r="G507" s="57"/>
      <c r="H507" s="57"/>
      <c r="I507" s="57"/>
      <c r="J507" s="57"/>
      <c r="T507" s="57"/>
      <c r="U507" s="57"/>
      <c r="V507" s="57"/>
      <c r="W507" s="57"/>
      <c r="X507" s="57"/>
      <c r="Y507" s="2"/>
      <c r="Z507" s="2"/>
      <c r="AA507" s="2"/>
      <c r="AB507" s="2"/>
      <c r="AC507" s="2"/>
      <c r="AD507" s="2"/>
      <c r="AE507" s="2"/>
      <c r="AF507" s="2"/>
      <c r="AG507" s="2"/>
      <c r="AH507" s="2"/>
      <c r="AI507" s="2"/>
    </row>
    <row r="508" spans="6:35">
      <c r="F508" s="57"/>
      <c r="G508" s="57"/>
      <c r="H508" s="57"/>
      <c r="I508" s="57"/>
      <c r="J508" s="57"/>
      <c r="T508" s="57"/>
      <c r="U508" s="57"/>
      <c r="V508" s="57"/>
      <c r="W508" s="57"/>
      <c r="X508" s="57"/>
      <c r="Y508" s="2"/>
      <c r="Z508" s="2"/>
      <c r="AA508" s="2"/>
      <c r="AB508" s="2"/>
      <c r="AC508" s="2"/>
      <c r="AD508" s="2"/>
      <c r="AE508" s="2"/>
      <c r="AF508" s="2"/>
      <c r="AG508" s="2"/>
      <c r="AH508" s="2"/>
      <c r="AI508" s="2"/>
    </row>
    <row r="509" spans="6:35">
      <c r="F509" s="57"/>
      <c r="G509" s="57"/>
      <c r="H509" s="57"/>
      <c r="I509" s="57"/>
      <c r="J509" s="57"/>
      <c r="T509" s="57"/>
      <c r="U509" s="57"/>
      <c r="V509" s="57"/>
      <c r="W509" s="57"/>
      <c r="X509" s="57"/>
      <c r="Y509" s="2"/>
      <c r="Z509" s="2"/>
      <c r="AA509" s="2"/>
      <c r="AB509" s="2"/>
      <c r="AC509" s="2"/>
      <c r="AD509" s="2"/>
      <c r="AE509" s="2"/>
      <c r="AF509" s="2"/>
      <c r="AG509" s="2"/>
      <c r="AH509" s="2"/>
      <c r="AI509" s="2"/>
    </row>
    <row r="510" spans="6:35">
      <c r="F510" s="57"/>
      <c r="G510" s="57"/>
      <c r="H510" s="57"/>
      <c r="I510" s="57"/>
      <c r="J510" s="57"/>
      <c r="T510" s="57"/>
      <c r="U510" s="57"/>
      <c r="V510" s="57"/>
      <c r="W510" s="57"/>
      <c r="X510" s="57"/>
      <c r="Y510" s="2"/>
      <c r="Z510" s="2"/>
      <c r="AA510" s="2"/>
      <c r="AB510" s="2"/>
      <c r="AC510" s="2"/>
      <c r="AD510" s="2"/>
      <c r="AE510" s="2"/>
      <c r="AF510" s="2"/>
      <c r="AG510" s="2"/>
      <c r="AH510" s="2"/>
      <c r="AI510" s="2"/>
    </row>
    <row r="511" spans="6:35">
      <c r="F511" s="57"/>
      <c r="G511" s="57"/>
      <c r="H511" s="57"/>
      <c r="I511" s="57"/>
      <c r="J511" s="57"/>
      <c r="T511" s="57"/>
      <c r="U511" s="57"/>
      <c r="V511" s="57"/>
      <c r="W511" s="57"/>
      <c r="X511" s="57"/>
      <c r="Y511" s="2"/>
      <c r="Z511" s="2"/>
      <c r="AA511" s="2"/>
      <c r="AB511" s="2"/>
      <c r="AC511" s="2"/>
      <c r="AD511" s="2"/>
      <c r="AE511" s="2"/>
      <c r="AF511" s="2"/>
      <c r="AG511" s="2"/>
      <c r="AH511" s="2"/>
      <c r="AI511" s="2"/>
    </row>
    <row r="512" spans="6:35">
      <c r="F512" s="57"/>
      <c r="G512" s="57"/>
      <c r="H512" s="57"/>
      <c r="I512" s="57"/>
      <c r="J512" s="57"/>
      <c r="T512" s="57"/>
      <c r="U512" s="57"/>
      <c r="V512" s="57"/>
      <c r="W512" s="57"/>
      <c r="X512" s="57"/>
      <c r="Y512" s="2"/>
      <c r="Z512" s="2"/>
      <c r="AA512" s="2"/>
      <c r="AB512" s="2"/>
      <c r="AC512" s="2"/>
      <c r="AD512" s="2"/>
      <c r="AE512" s="2"/>
      <c r="AF512" s="2"/>
      <c r="AG512" s="2"/>
      <c r="AH512" s="2"/>
      <c r="AI512" s="2"/>
    </row>
    <row r="513" spans="6:35">
      <c r="F513" s="57"/>
      <c r="G513" s="57"/>
      <c r="H513" s="57"/>
      <c r="I513" s="57"/>
      <c r="J513" s="57"/>
      <c r="T513" s="57"/>
      <c r="U513" s="57"/>
      <c r="V513" s="57"/>
      <c r="W513" s="57"/>
      <c r="X513" s="57"/>
      <c r="Y513" s="2"/>
      <c r="Z513" s="2"/>
      <c r="AA513" s="2"/>
      <c r="AB513" s="2"/>
      <c r="AC513" s="2"/>
      <c r="AD513" s="2"/>
      <c r="AE513" s="2"/>
      <c r="AF513" s="2"/>
      <c r="AG513" s="2"/>
      <c r="AH513" s="2"/>
      <c r="AI513" s="2"/>
    </row>
    <row r="514" spans="6:35">
      <c r="F514" s="57"/>
      <c r="G514" s="57"/>
      <c r="H514" s="57"/>
      <c r="I514" s="57"/>
      <c r="J514" s="57"/>
      <c r="T514" s="57"/>
      <c r="U514" s="57"/>
      <c r="V514" s="57"/>
      <c r="W514" s="57"/>
      <c r="X514" s="57"/>
      <c r="Y514" s="2"/>
      <c r="Z514" s="2"/>
      <c r="AA514" s="2"/>
      <c r="AB514" s="2"/>
      <c r="AC514" s="2"/>
      <c r="AD514" s="2"/>
      <c r="AE514" s="2"/>
      <c r="AF514" s="2"/>
      <c r="AG514" s="2"/>
      <c r="AH514" s="2"/>
      <c r="AI514" s="2"/>
    </row>
    <row r="515" spans="6:35">
      <c r="F515" s="57"/>
      <c r="G515" s="57"/>
      <c r="H515" s="57"/>
      <c r="I515" s="57"/>
      <c r="J515" s="57"/>
      <c r="T515" s="57"/>
      <c r="U515" s="57"/>
      <c r="V515" s="57"/>
      <c r="W515" s="57"/>
      <c r="X515" s="57"/>
      <c r="Y515" s="2"/>
      <c r="Z515" s="2"/>
      <c r="AA515" s="2"/>
      <c r="AB515" s="2"/>
      <c r="AC515" s="2"/>
      <c r="AD515" s="2"/>
      <c r="AE515" s="2"/>
      <c r="AF515" s="2"/>
      <c r="AG515" s="2"/>
      <c r="AH515" s="2"/>
      <c r="AI515" s="2"/>
    </row>
    <row r="516" spans="6:35">
      <c r="F516" s="57"/>
      <c r="G516" s="57"/>
      <c r="H516" s="57"/>
      <c r="I516" s="57"/>
      <c r="J516" s="57"/>
      <c r="T516" s="57"/>
      <c r="U516" s="57"/>
      <c r="V516" s="57"/>
      <c r="W516" s="57"/>
      <c r="X516" s="57"/>
      <c r="Y516" s="2"/>
      <c r="Z516" s="2"/>
      <c r="AA516" s="2"/>
      <c r="AB516" s="2"/>
      <c r="AC516" s="2"/>
      <c r="AD516" s="2"/>
      <c r="AE516" s="2"/>
      <c r="AF516" s="2"/>
      <c r="AG516" s="2"/>
      <c r="AH516" s="2"/>
      <c r="AI516" s="2"/>
    </row>
    <row r="517" spans="6:35">
      <c r="F517" s="57"/>
      <c r="G517" s="57"/>
      <c r="H517" s="57"/>
      <c r="I517" s="57"/>
      <c r="J517" s="57"/>
      <c r="T517" s="57"/>
      <c r="U517" s="57"/>
      <c r="V517" s="57"/>
      <c r="W517" s="57"/>
      <c r="X517" s="57"/>
      <c r="Y517" s="2"/>
      <c r="Z517" s="2"/>
      <c r="AA517" s="2"/>
      <c r="AB517" s="2"/>
      <c r="AC517" s="2"/>
      <c r="AD517" s="2"/>
      <c r="AE517" s="2"/>
      <c r="AF517" s="2"/>
      <c r="AG517" s="2"/>
      <c r="AH517" s="2"/>
      <c r="AI517" s="2"/>
    </row>
    <row r="518" spans="6:35">
      <c r="F518" s="57"/>
      <c r="G518" s="57"/>
      <c r="H518" s="57"/>
      <c r="I518" s="57"/>
      <c r="J518" s="57"/>
      <c r="T518" s="57"/>
      <c r="U518" s="57"/>
      <c r="V518" s="57"/>
      <c r="W518" s="57"/>
      <c r="X518" s="57"/>
      <c r="Y518" s="2"/>
      <c r="Z518" s="2"/>
      <c r="AA518" s="2"/>
      <c r="AB518" s="2"/>
      <c r="AC518" s="2"/>
      <c r="AD518" s="2"/>
      <c r="AE518" s="2"/>
      <c r="AF518" s="2"/>
      <c r="AG518" s="2"/>
      <c r="AH518" s="2"/>
      <c r="AI518" s="2"/>
    </row>
    <row r="519" spans="6:35">
      <c r="F519" s="57"/>
      <c r="G519" s="57"/>
      <c r="H519" s="57"/>
      <c r="I519" s="57"/>
      <c r="J519" s="57"/>
      <c r="T519" s="57"/>
      <c r="U519" s="57"/>
      <c r="V519" s="57"/>
      <c r="W519" s="57"/>
      <c r="X519" s="57"/>
      <c r="Y519" s="2"/>
      <c r="Z519" s="2"/>
      <c r="AA519" s="2"/>
      <c r="AB519" s="2"/>
      <c r="AC519" s="2"/>
      <c r="AD519" s="2"/>
      <c r="AE519" s="2"/>
      <c r="AF519" s="2"/>
      <c r="AG519" s="2"/>
      <c r="AH519" s="2"/>
      <c r="AI519" s="2"/>
    </row>
    <row r="520" spans="6:35">
      <c r="F520" s="57"/>
      <c r="G520" s="57"/>
      <c r="H520" s="57"/>
      <c r="I520" s="57"/>
      <c r="J520" s="57"/>
      <c r="T520" s="57"/>
      <c r="U520" s="57"/>
      <c r="V520" s="57"/>
      <c r="W520" s="57"/>
      <c r="X520" s="57"/>
      <c r="Y520" s="2"/>
      <c r="Z520" s="2"/>
      <c r="AA520" s="2"/>
      <c r="AB520" s="2"/>
      <c r="AC520" s="2"/>
      <c r="AD520" s="2"/>
      <c r="AE520" s="2"/>
      <c r="AF520" s="2"/>
      <c r="AG520" s="2"/>
      <c r="AH520" s="2"/>
      <c r="AI520" s="2"/>
    </row>
    <row r="521" spans="6:35">
      <c r="F521" s="57"/>
      <c r="G521" s="57"/>
      <c r="H521" s="57"/>
      <c r="I521" s="57"/>
      <c r="J521" s="57"/>
      <c r="T521" s="57"/>
      <c r="U521" s="57"/>
      <c r="V521" s="57"/>
      <c r="W521" s="57"/>
      <c r="X521" s="57"/>
      <c r="Y521" s="2"/>
      <c r="Z521" s="2"/>
      <c r="AA521" s="2"/>
      <c r="AB521" s="2"/>
      <c r="AC521" s="2"/>
      <c r="AD521" s="2"/>
      <c r="AE521" s="2"/>
      <c r="AF521" s="2"/>
      <c r="AG521" s="2"/>
      <c r="AH521" s="2"/>
      <c r="AI521" s="2"/>
    </row>
    <row r="522" spans="6:35">
      <c r="F522" s="57"/>
      <c r="G522" s="57"/>
      <c r="H522" s="57"/>
      <c r="I522" s="57"/>
      <c r="J522" s="57"/>
      <c r="T522" s="57"/>
      <c r="U522" s="57"/>
      <c r="V522" s="57"/>
      <c r="W522" s="57"/>
      <c r="X522" s="57"/>
      <c r="Y522" s="2"/>
      <c r="Z522" s="2"/>
      <c r="AA522" s="2"/>
      <c r="AB522" s="2"/>
      <c r="AC522" s="2"/>
      <c r="AD522" s="2"/>
      <c r="AE522" s="2"/>
      <c r="AF522" s="2"/>
      <c r="AG522" s="2"/>
      <c r="AH522" s="2"/>
      <c r="AI522" s="2"/>
    </row>
    <row r="523" spans="6:35">
      <c r="F523" s="57"/>
      <c r="G523" s="57"/>
      <c r="H523" s="57"/>
      <c r="I523" s="57"/>
      <c r="J523" s="57"/>
      <c r="T523" s="57"/>
      <c r="U523" s="57"/>
      <c r="V523" s="57"/>
      <c r="W523" s="57"/>
      <c r="X523" s="57"/>
      <c r="Y523" s="2"/>
      <c r="Z523" s="2"/>
      <c r="AA523" s="2"/>
      <c r="AB523" s="2"/>
      <c r="AC523" s="2"/>
      <c r="AD523" s="2"/>
      <c r="AE523" s="2"/>
      <c r="AF523" s="2"/>
      <c r="AG523" s="2"/>
      <c r="AH523" s="2"/>
      <c r="AI523" s="2"/>
    </row>
    <row r="524" spans="6:35">
      <c r="F524" s="57"/>
      <c r="G524" s="57"/>
      <c r="H524" s="57"/>
      <c r="I524" s="57"/>
      <c r="J524" s="57"/>
      <c r="T524" s="57"/>
      <c r="U524" s="57"/>
      <c r="V524" s="57"/>
      <c r="W524" s="57"/>
      <c r="X524" s="57"/>
      <c r="Y524" s="2"/>
      <c r="Z524" s="2"/>
      <c r="AA524" s="2"/>
      <c r="AB524" s="2"/>
      <c r="AC524" s="2"/>
      <c r="AD524" s="2"/>
      <c r="AE524" s="2"/>
      <c r="AF524" s="2"/>
      <c r="AG524" s="2"/>
      <c r="AH524" s="2"/>
      <c r="AI524" s="2"/>
    </row>
    <row r="525" spans="6:35">
      <c r="F525" s="57"/>
      <c r="G525" s="57"/>
      <c r="H525" s="57"/>
      <c r="I525" s="57"/>
      <c r="J525" s="57"/>
      <c r="T525" s="57"/>
      <c r="U525" s="57"/>
      <c r="V525" s="57"/>
      <c r="W525" s="57"/>
      <c r="X525" s="57"/>
      <c r="Y525" s="2"/>
      <c r="Z525" s="2"/>
      <c r="AA525" s="2"/>
      <c r="AB525" s="2"/>
      <c r="AC525" s="2"/>
      <c r="AD525" s="2"/>
      <c r="AE525" s="2"/>
      <c r="AF525" s="2"/>
      <c r="AG525" s="2"/>
      <c r="AH525" s="2"/>
      <c r="AI525" s="2"/>
    </row>
    <row r="526" spans="6:35">
      <c r="F526" s="57"/>
      <c r="G526" s="57"/>
      <c r="H526" s="57"/>
      <c r="I526" s="57"/>
      <c r="J526" s="57"/>
      <c r="T526" s="57"/>
      <c r="U526" s="57"/>
      <c r="V526" s="57"/>
      <c r="W526" s="57"/>
      <c r="X526" s="57"/>
      <c r="Y526" s="2"/>
      <c r="Z526" s="2"/>
      <c r="AA526" s="2"/>
      <c r="AB526" s="2"/>
      <c r="AC526" s="2"/>
      <c r="AD526" s="2"/>
      <c r="AE526" s="2"/>
      <c r="AF526" s="2"/>
      <c r="AG526" s="2"/>
      <c r="AH526" s="2"/>
      <c r="AI526" s="2"/>
    </row>
    <row r="527" spans="6:35">
      <c r="F527" s="57"/>
      <c r="G527" s="57"/>
      <c r="H527" s="57"/>
      <c r="I527" s="57"/>
      <c r="J527" s="57"/>
      <c r="T527" s="57"/>
      <c r="U527" s="57"/>
      <c r="V527" s="57"/>
      <c r="W527" s="57"/>
      <c r="X527" s="57"/>
      <c r="Y527" s="2"/>
      <c r="Z527" s="2"/>
      <c r="AA527" s="2"/>
      <c r="AB527" s="2"/>
      <c r="AC527" s="2"/>
      <c r="AD527" s="2"/>
      <c r="AE527" s="2"/>
      <c r="AF527" s="2"/>
      <c r="AG527" s="2"/>
      <c r="AH527" s="2"/>
      <c r="AI527" s="2"/>
    </row>
    <row r="528" spans="6:35">
      <c r="F528" s="57"/>
      <c r="G528" s="57"/>
      <c r="H528" s="57"/>
      <c r="I528" s="57"/>
      <c r="J528" s="57"/>
      <c r="T528" s="57"/>
      <c r="U528" s="57"/>
      <c r="V528" s="57"/>
      <c r="W528" s="57"/>
      <c r="X528" s="57"/>
      <c r="Y528" s="2"/>
      <c r="Z528" s="2"/>
      <c r="AA528" s="2"/>
      <c r="AB528" s="2"/>
      <c r="AC528" s="2"/>
      <c r="AD528" s="2"/>
      <c r="AE528" s="2"/>
      <c r="AF528" s="2"/>
      <c r="AG528" s="2"/>
      <c r="AH528" s="2"/>
      <c r="AI528" s="2"/>
    </row>
    <row r="529" spans="6:35">
      <c r="F529" s="57"/>
      <c r="G529" s="57"/>
      <c r="H529" s="57"/>
      <c r="I529" s="57"/>
      <c r="J529" s="57"/>
      <c r="T529" s="57"/>
      <c r="U529" s="57"/>
      <c r="V529" s="57"/>
      <c r="W529" s="57"/>
      <c r="X529" s="57"/>
      <c r="Y529" s="2"/>
      <c r="Z529" s="2"/>
      <c r="AA529" s="2"/>
      <c r="AB529" s="2"/>
      <c r="AC529" s="2"/>
      <c r="AD529" s="2"/>
      <c r="AE529" s="2"/>
      <c r="AF529" s="2"/>
      <c r="AG529" s="2"/>
      <c r="AH529" s="2"/>
      <c r="AI529" s="2"/>
    </row>
    <row r="530" spans="6:35">
      <c r="F530" s="57"/>
      <c r="G530" s="57"/>
      <c r="H530" s="57"/>
      <c r="I530" s="57"/>
      <c r="J530" s="57"/>
      <c r="T530" s="57"/>
      <c r="U530" s="57"/>
      <c r="V530" s="57"/>
      <c r="W530" s="57"/>
      <c r="X530" s="57"/>
      <c r="Y530" s="2"/>
      <c r="Z530" s="2"/>
      <c r="AA530" s="2"/>
      <c r="AB530" s="2"/>
      <c r="AC530" s="2"/>
      <c r="AD530" s="2"/>
      <c r="AE530" s="2"/>
      <c r="AF530" s="2"/>
      <c r="AG530" s="2"/>
      <c r="AH530" s="2"/>
      <c r="AI530" s="2"/>
    </row>
    <row r="531" spans="6:35">
      <c r="F531" s="57"/>
      <c r="G531" s="57"/>
      <c r="H531" s="57"/>
      <c r="I531" s="57"/>
      <c r="J531" s="57"/>
      <c r="T531" s="57"/>
      <c r="U531" s="57"/>
      <c r="V531" s="57"/>
      <c r="W531" s="57"/>
      <c r="X531" s="57"/>
      <c r="Y531" s="2"/>
      <c r="Z531" s="2"/>
      <c r="AA531" s="2"/>
      <c r="AB531" s="2"/>
      <c r="AC531" s="2"/>
      <c r="AD531" s="2"/>
      <c r="AE531" s="2"/>
      <c r="AF531" s="2"/>
      <c r="AG531" s="2"/>
      <c r="AH531" s="2"/>
      <c r="AI531" s="2"/>
    </row>
    <row r="532" spans="6:35">
      <c r="F532" s="57"/>
      <c r="G532" s="57"/>
      <c r="H532" s="57"/>
      <c r="I532" s="57"/>
      <c r="J532" s="57"/>
      <c r="T532" s="57"/>
      <c r="U532" s="57"/>
      <c r="V532" s="57"/>
      <c r="W532" s="57"/>
      <c r="X532" s="57"/>
      <c r="Y532" s="2"/>
      <c r="Z532" s="2"/>
      <c r="AA532" s="2"/>
      <c r="AB532" s="2"/>
      <c r="AC532" s="2"/>
      <c r="AD532" s="2"/>
      <c r="AE532" s="2"/>
      <c r="AF532" s="2"/>
      <c r="AG532" s="2"/>
      <c r="AH532" s="2"/>
      <c r="AI532" s="2"/>
    </row>
    <row r="533" spans="6:35">
      <c r="F533" s="57"/>
      <c r="G533" s="57"/>
      <c r="H533" s="57"/>
      <c r="I533" s="57"/>
      <c r="J533" s="57"/>
      <c r="T533" s="57"/>
      <c r="U533" s="57"/>
      <c r="V533" s="57"/>
      <c r="W533" s="57"/>
      <c r="X533" s="57"/>
      <c r="Y533" s="2"/>
      <c r="Z533" s="2"/>
      <c r="AA533" s="2"/>
      <c r="AB533" s="2"/>
      <c r="AC533" s="2"/>
      <c r="AD533" s="2"/>
      <c r="AE533" s="2"/>
      <c r="AF533" s="2"/>
      <c r="AG533" s="2"/>
      <c r="AH533" s="2"/>
      <c r="AI533" s="2"/>
    </row>
    <row r="534" spans="6:35">
      <c r="F534" s="57"/>
      <c r="G534" s="57"/>
      <c r="H534" s="57"/>
      <c r="I534" s="57"/>
      <c r="J534" s="57"/>
      <c r="T534" s="57"/>
      <c r="U534" s="57"/>
      <c r="V534" s="57"/>
      <c r="W534" s="57"/>
      <c r="X534" s="57"/>
      <c r="Y534" s="2"/>
      <c r="Z534" s="2"/>
      <c r="AA534" s="2"/>
      <c r="AB534" s="2"/>
      <c r="AC534" s="2"/>
      <c r="AD534" s="2"/>
      <c r="AE534" s="2"/>
      <c r="AF534" s="2"/>
      <c r="AG534" s="2"/>
      <c r="AH534" s="2"/>
      <c r="AI534" s="2"/>
    </row>
    <row r="535" spans="6:35">
      <c r="F535" s="57"/>
      <c r="G535" s="57"/>
      <c r="H535" s="57"/>
      <c r="I535" s="57"/>
      <c r="J535" s="57"/>
      <c r="T535" s="57"/>
      <c r="U535" s="57"/>
      <c r="V535" s="57"/>
      <c r="W535" s="57"/>
      <c r="X535" s="57"/>
      <c r="Y535" s="2"/>
      <c r="Z535" s="2"/>
      <c r="AA535" s="2"/>
      <c r="AB535" s="2"/>
      <c r="AC535" s="2"/>
      <c r="AD535" s="2"/>
      <c r="AE535" s="2"/>
      <c r="AF535" s="2"/>
      <c r="AG535" s="2"/>
      <c r="AH535" s="2"/>
      <c r="AI535" s="2"/>
    </row>
    <row r="536" spans="6:35">
      <c r="F536" s="57"/>
      <c r="G536" s="57"/>
      <c r="H536" s="57"/>
      <c r="I536" s="57"/>
      <c r="J536" s="57"/>
      <c r="T536" s="57"/>
      <c r="U536" s="57"/>
      <c r="V536" s="57"/>
      <c r="W536" s="57"/>
      <c r="X536" s="57"/>
      <c r="Y536" s="2"/>
      <c r="Z536" s="2"/>
      <c r="AA536" s="2"/>
      <c r="AB536" s="2"/>
      <c r="AC536" s="2"/>
      <c r="AD536" s="2"/>
      <c r="AE536" s="2"/>
      <c r="AF536" s="2"/>
      <c r="AG536" s="2"/>
      <c r="AH536" s="2"/>
      <c r="AI536" s="2"/>
    </row>
    <row r="537" spans="6:35">
      <c r="F537" s="57"/>
      <c r="G537" s="57"/>
      <c r="H537" s="57"/>
      <c r="I537" s="57"/>
      <c r="J537" s="57"/>
      <c r="T537" s="57"/>
      <c r="U537" s="57"/>
      <c r="V537" s="57"/>
      <c r="W537" s="57"/>
      <c r="X537" s="57"/>
      <c r="Y537" s="2"/>
      <c r="Z537" s="2"/>
      <c r="AA537" s="2"/>
      <c r="AB537" s="2"/>
      <c r="AC537" s="2"/>
      <c r="AD537" s="2"/>
      <c r="AE537" s="2"/>
      <c r="AF537" s="2"/>
      <c r="AG537" s="2"/>
      <c r="AH537" s="2"/>
      <c r="AI537" s="2"/>
    </row>
    <row r="538" spans="6:35">
      <c r="F538" s="57"/>
      <c r="G538" s="57"/>
      <c r="H538" s="57"/>
      <c r="I538" s="57"/>
      <c r="J538" s="57"/>
      <c r="T538" s="57"/>
      <c r="U538" s="57"/>
      <c r="V538" s="57"/>
      <c r="W538" s="57"/>
      <c r="X538" s="57"/>
      <c r="Y538" s="2"/>
      <c r="Z538" s="2"/>
      <c r="AA538" s="2"/>
      <c r="AB538" s="2"/>
      <c r="AC538" s="2"/>
      <c r="AD538" s="2"/>
      <c r="AE538" s="2"/>
      <c r="AF538" s="2"/>
      <c r="AG538" s="2"/>
      <c r="AH538" s="2"/>
      <c r="AI538" s="2"/>
    </row>
    <row r="539" spans="6:35">
      <c r="F539" s="57"/>
      <c r="G539" s="57"/>
      <c r="H539" s="57"/>
      <c r="I539" s="57"/>
      <c r="J539" s="57"/>
      <c r="T539" s="57"/>
      <c r="U539" s="57"/>
      <c r="V539" s="57"/>
      <c r="W539" s="57"/>
      <c r="X539" s="57"/>
      <c r="Y539" s="2"/>
      <c r="Z539" s="2"/>
      <c r="AA539" s="2"/>
      <c r="AB539" s="2"/>
      <c r="AC539" s="2"/>
      <c r="AD539" s="2"/>
      <c r="AE539" s="2"/>
      <c r="AF539" s="2"/>
      <c r="AG539" s="2"/>
      <c r="AH539" s="2"/>
      <c r="AI539" s="2"/>
    </row>
    <row r="540" spans="6:35">
      <c r="F540" s="57"/>
      <c r="G540" s="57"/>
      <c r="H540" s="57"/>
      <c r="I540" s="57"/>
      <c r="J540" s="57"/>
      <c r="T540" s="57"/>
      <c r="U540" s="57"/>
      <c r="V540" s="57"/>
      <c r="W540" s="57"/>
      <c r="X540" s="57"/>
      <c r="Y540" s="2"/>
      <c r="Z540" s="2"/>
      <c r="AA540" s="2"/>
      <c r="AB540" s="2"/>
      <c r="AC540" s="2"/>
      <c r="AD540" s="2"/>
      <c r="AE540" s="2"/>
      <c r="AF540" s="2"/>
      <c r="AG540" s="2"/>
      <c r="AH540" s="2"/>
      <c r="AI540" s="2"/>
    </row>
    <row r="541" spans="6:35">
      <c r="F541" s="57"/>
      <c r="G541" s="57"/>
      <c r="H541" s="57"/>
      <c r="I541" s="57"/>
      <c r="J541" s="57"/>
      <c r="T541" s="57"/>
      <c r="U541" s="57"/>
      <c r="V541" s="57"/>
      <c r="W541" s="57"/>
      <c r="X541" s="57"/>
      <c r="Y541" s="2"/>
      <c r="Z541" s="2"/>
      <c r="AA541" s="2"/>
      <c r="AB541" s="2"/>
      <c r="AC541" s="2"/>
      <c r="AD541" s="2"/>
      <c r="AE541" s="2"/>
      <c r="AF541" s="2"/>
      <c r="AG541" s="2"/>
      <c r="AH541" s="2"/>
      <c r="AI541" s="2"/>
    </row>
    <row r="542" spans="6:35">
      <c r="F542" s="57"/>
      <c r="G542" s="57"/>
      <c r="H542" s="57"/>
      <c r="I542" s="57"/>
      <c r="J542" s="57"/>
      <c r="T542" s="57"/>
      <c r="U542" s="57"/>
      <c r="V542" s="57"/>
      <c r="W542" s="57"/>
      <c r="X542" s="57"/>
      <c r="Y542" s="2"/>
      <c r="Z542" s="2"/>
      <c r="AA542" s="2"/>
      <c r="AB542" s="2"/>
      <c r="AC542" s="2"/>
      <c r="AD542" s="2"/>
      <c r="AE542" s="2"/>
      <c r="AF542" s="2"/>
      <c r="AG542" s="2"/>
      <c r="AH542" s="2"/>
      <c r="AI542" s="2"/>
    </row>
    <row r="543" spans="6:35">
      <c r="F543" s="57"/>
      <c r="G543" s="57"/>
      <c r="H543" s="57"/>
      <c r="I543" s="57"/>
      <c r="J543" s="57"/>
      <c r="T543" s="57"/>
      <c r="U543" s="57"/>
      <c r="V543" s="57"/>
      <c r="W543" s="57"/>
      <c r="X543" s="57"/>
      <c r="Y543" s="2"/>
      <c r="Z543" s="2"/>
      <c r="AA543" s="2"/>
      <c r="AB543" s="2"/>
      <c r="AC543" s="2"/>
      <c r="AD543" s="2"/>
      <c r="AE543" s="2"/>
      <c r="AF543" s="2"/>
      <c r="AG543" s="2"/>
      <c r="AH543" s="2"/>
      <c r="AI543" s="2"/>
    </row>
    <row r="544" spans="6:35">
      <c r="F544" s="57"/>
      <c r="G544" s="57"/>
      <c r="H544" s="57"/>
      <c r="I544" s="57"/>
      <c r="J544" s="57"/>
      <c r="T544" s="57"/>
      <c r="U544" s="57"/>
      <c r="V544" s="57"/>
      <c r="W544" s="57"/>
      <c r="X544" s="57"/>
      <c r="Y544" s="2"/>
      <c r="Z544" s="2"/>
      <c r="AA544" s="2"/>
      <c r="AB544" s="2"/>
      <c r="AC544" s="2"/>
      <c r="AD544" s="2"/>
      <c r="AE544" s="2"/>
      <c r="AF544" s="2"/>
      <c r="AG544" s="2"/>
      <c r="AH544" s="2"/>
      <c r="AI544" s="2"/>
    </row>
    <row r="545" spans="6:35">
      <c r="F545" s="57"/>
      <c r="G545" s="57"/>
      <c r="H545" s="57"/>
      <c r="I545" s="57"/>
      <c r="J545" s="57"/>
      <c r="T545" s="57"/>
      <c r="U545" s="57"/>
      <c r="V545" s="57"/>
      <c r="W545" s="57"/>
      <c r="X545" s="57"/>
      <c r="Y545" s="2"/>
      <c r="Z545" s="2"/>
      <c r="AA545" s="2"/>
      <c r="AB545" s="2"/>
      <c r="AC545" s="2"/>
      <c r="AD545" s="2"/>
      <c r="AE545" s="2"/>
      <c r="AF545" s="2"/>
      <c r="AG545" s="2"/>
      <c r="AH545" s="2"/>
      <c r="AI545" s="2"/>
    </row>
    <row r="546" spans="6:35">
      <c r="F546" s="57"/>
      <c r="G546" s="57"/>
      <c r="H546" s="57"/>
      <c r="I546" s="57"/>
      <c r="J546" s="57"/>
      <c r="T546" s="57"/>
      <c r="U546" s="57"/>
      <c r="V546" s="57"/>
      <c r="W546" s="57"/>
      <c r="X546" s="57"/>
      <c r="Y546" s="2"/>
      <c r="Z546" s="2"/>
      <c r="AA546" s="2"/>
      <c r="AB546" s="2"/>
      <c r="AC546" s="2"/>
      <c r="AD546" s="2"/>
      <c r="AE546" s="2"/>
      <c r="AF546" s="2"/>
      <c r="AG546" s="2"/>
      <c r="AH546" s="2"/>
      <c r="AI546" s="2"/>
    </row>
    <row r="547" spans="6:35">
      <c r="F547" s="57"/>
      <c r="G547" s="57"/>
      <c r="H547" s="57"/>
      <c r="I547" s="57"/>
      <c r="J547" s="57"/>
      <c r="T547" s="57"/>
      <c r="U547" s="57"/>
      <c r="V547" s="57"/>
      <c r="W547" s="57"/>
      <c r="X547" s="57"/>
      <c r="Y547" s="2"/>
      <c r="Z547" s="2"/>
      <c r="AA547" s="2"/>
      <c r="AB547" s="2"/>
      <c r="AC547" s="2"/>
      <c r="AD547" s="2"/>
      <c r="AE547" s="2"/>
      <c r="AF547" s="2"/>
      <c r="AG547" s="2"/>
      <c r="AH547" s="2"/>
      <c r="AI547" s="2"/>
    </row>
    <row r="548" spans="6:35">
      <c r="F548" s="57"/>
      <c r="G548" s="57"/>
      <c r="H548" s="57"/>
      <c r="I548" s="57"/>
      <c r="J548" s="57"/>
      <c r="T548" s="57"/>
      <c r="U548" s="57"/>
      <c r="V548" s="57"/>
      <c r="W548" s="57"/>
      <c r="X548" s="57"/>
      <c r="Y548" s="2"/>
      <c r="Z548" s="2"/>
      <c r="AA548" s="2"/>
      <c r="AB548" s="2"/>
      <c r="AC548" s="2"/>
      <c r="AD548" s="2"/>
      <c r="AE548" s="2"/>
      <c r="AF548" s="2"/>
      <c r="AG548" s="2"/>
      <c r="AH548" s="2"/>
      <c r="AI548" s="2"/>
    </row>
    <row r="549" spans="6:35">
      <c r="F549" s="57"/>
      <c r="G549" s="57"/>
      <c r="H549" s="57"/>
      <c r="I549" s="57"/>
      <c r="J549" s="57"/>
      <c r="T549" s="57"/>
      <c r="U549" s="57"/>
      <c r="V549" s="57"/>
      <c r="W549" s="57"/>
      <c r="X549" s="57"/>
      <c r="Y549" s="2"/>
      <c r="Z549" s="2"/>
      <c r="AA549" s="2"/>
      <c r="AB549" s="2"/>
      <c r="AC549" s="2"/>
      <c r="AD549" s="2"/>
      <c r="AE549" s="2"/>
      <c r="AF549" s="2"/>
      <c r="AG549" s="2"/>
      <c r="AH549" s="2"/>
      <c r="AI549" s="2"/>
    </row>
    <row r="550" spans="6:35">
      <c r="F550" s="57"/>
      <c r="G550" s="57"/>
      <c r="H550" s="57"/>
      <c r="I550" s="57"/>
      <c r="J550" s="57"/>
      <c r="T550" s="57"/>
      <c r="U550" s="57"/>
      <c r="V550" s="57"/>
      <c r="W550" s="57"/>
      <c r="X550" s="57"/>
      <c r="Y550" s="2"/>
      <c r="Z550" s="2"/>
      <c r="AA550" s="2"/>
      <c r="AB550" s="2"/>
      <c r="AC550" s="2"/>
      <c r="AD550" s="2"/>
      <c r="AE550" s="2"/>
      <c r="AF550" s="2"/>
      <c r="AG550" s="2"/>
      <c r="AH550" s="2"/>
      <c r="AI550" s="2"/>
    </row>
    <row r="551" spans="6:35">
      <c r="F551" s="57"/>
      <c r="G551" s="57"/>
      <c r="H551" s="57"/>
      <c r="I551" s="57"/>
      <c r="J551" s="57"/>
      <c r="T551" s="57"/>
      <c r="U551" s="57"/>
      <c r="V551" s="57"/>
      <c r="W551" s="57"/>
      <c r="X551" s="57"/>
      <c r="Y551" s="2"/>
      <c r="Z551" s="2"/>
      <c r="AA551" s="2"/>
      <c r="AB551" s="2"/>
      <c r="AC551" s="2"/>
      <c r="AD551" s="2"/>
      <c r="AE551" s="2"/>
      <c r="AF551" s="2"/>
      <c r="AG551" s="2"/>
      <c r="AH551" s="2"/>
      <c r="AI551" s="2"/>
    </row>
    <row r="552" spans="6:35">
      <c r="F552" s="57"/>
      <c r="G552" s="57"/>
      <c r="H552" s="57"/>
      <c r="I552" s="57"/>
      <c r="J552" s="57"/>
      <c r="T552" s="57"/>
      <c r="U552" s="57"/>
      <c r="V552" s="57"/>
      <c r="W552" s="57"/>
      <c r="X552" s="57"/>
      <c r="Y552" s="2"/>
      <c r="Z552" s="2"/>
      <c r="AA552" s="2"/>
      <c r="AB552" s="2"/>
      <c r="AC552" s="2"/>
      <c r="AD552" s="2"/>
      <c r="AE552" s="2"/>
      <c r="AF552" s="2"/>
      <c r="AG552" s="2"/>
      <c r="AH552" s="2"/>
      <c r="AI552" s="2"/>
    </row>
    <row r="553" spans="6:35">
      <c r="F553" s="57"/>
      <c r="G553" s="57"/>
      <c r="H553" s="57"/>
      <c r="I553" s="57"/>
      <c r="J553" s="57"/>
      <c r="T553" s="57"/>
      <c r="U553" s="57"/>
      <c r="V553" s="57"/>
      <c r="W553" s="57"/>
      <c r="X553" s="57"/>
      <c r="Y553" s="2"/>
      <c r="Z553" s="2"/>
      <c r="AA553" s="2"/>
      <c r="AB553" s="2"/>
      <c r="AC553" s="2"/>
      <c r="AD553" s="2"/>
      <c r="AE553" s="2"/>
      <c r="AF553" s="2"/>
      <c r="AG553" s="2"/>
      <c r="AH553" s="2"/>
      <c r="AI553" s="2"/>
    </row>
    <row r="554" spans="6:35">
      <c r="F554" s="57"/>
      <c r="G554" s="57"/>
      <c r="H554" s="57"/>
      <c r="I554" s="57"/>
      <c r="J554" s="57"/>
      <c r="T554" s="57"/>
      <c r="U554" s="57"/>
      <c r="V554" s="57"/>
      <c r="W554" s="57"/>
      <c r="X554" s="57"/>
      <c r="Y554" s="2"/>
      <c r="Z554" s="2"/>
      <c r="AA554" s="2"/>
      <c r="AB554" s="2"/>
      <c r="AC554" s="2"/>
      <c r="AD554" s="2"/>
      <c r="AE554" s="2"/>
      <c r="AF554" s="2"/>
      <c r="AG554" s="2"/>
      <c r="AH554" s="2"/>
      <c r="AI554" s="2"/>
    </row>
    <row r="555" spans="6:35">
      <c r="F555" s="57"/>
      <c r="G555" s="57"/>
      <c r="H555" s="57"/>
      <c r="I555" s="57"/>
      <c r="J555" s="57"/>
      <c r="T555" s="57"/>
      <c r="U555" s="57"/>
      <c r="V555" s="57"/>
      <c r="W555" s="57"/>
      <c r="X555" s="57"/>
      <c r="Y555" s="2"/>
      <c r="Z555" s="2"/>
      <c r="AA555" s="2"/>
      <c r="AB555" s="2"/>
      <c r="AC555" s="2"/>
      <c r="AD555" s="2"/>
      <c r="AE555" s="2"/>
      <c r="AF555" s="2"/>
      <c r="AG555" s="2"/>
      <c r="AH555" s="2"/>
      <c r="AI555" s="2"/>
    </row>
    <row r="556" spans="6:35">
      <c r="F556" s="57"/>
      <c r="G556" s="57"/>
      <c r="H556" s="57"/>
      <c r="I556" s="57"/>
      <c r="J556" s="57"/>
      <c r="T556" s="57"/>
      <c r="U556" s="57"/>
      <c r="V556" s="57"/>
      <c r="W556" s="57"/>
      <c r="X556" s="57"/>
      <c r="Y556" s="2"/>
      <c r="Z556" s="2"/>
      <c r="AA556" s="2"/>
      <c r="AB556" s="2"/>
      <c r="AC556" s="2"/>
      <c r="AD556" s="2"/>
      <c r="AE556" s="2"/>
      <c r="AF556" s="2"/>
      <c r="AG556" s="2"/>
      <c r="AH556" s="2"/>
      <c r="AI556" s="2"/>
    </row>
    <row r="557" spans="6:35">
      <c r="F557" s="57"/>
      <c r="G557" s="57"/>
      <c r="H557" s="57"/>
      <c r="I557" s="57"/>
      <c r="J557" s="57"/>
      <c r="T557" s="57"/>
      <c r="U557" s="57"/>
      <c r="V557" s="57"/>
      <c r="W557" s="57"/>
      <c r="X557" s="57"/>
      <c r="Y557" s="2"/>
      <c r="Z557" s="2"/>
      <c r="AA557" s="2"/>
      <c r="AB557" s="2"/>
      <c r="AC557" s="2"/>
      <c r="AD557" s="2"/>
      <c r="AE557" s="2"/>
      <c r="AF557" s="2"/>
      <c r="AG557" s="2"/>
      <c r="AH557" s="2"/>
      <c r="AI557" s="2"/>
    </row>
    <row r="558" spans="6:35">
      <c r="F558" s="57"/>
      <c r="G558" s="57"/>
      <c r="H558" s="57"/>
      <c r="I558" s="57"/>
      <c r="J558" s="57"/>
      <c r="T558" s="57"/>
      <c r="U558" s="57"/>
      <c r="V558" s="57"/>
      <c r="W558" s="57"/>
      <c r="X558" s="57"/>
      <c r="Y558" s="2"/>
      <c r="Z558" s="2"/>
      <c r="AA558" s="2"/>
      <c r="AB558" s="2"/>
      <c r="AC558" s="2"/>
      <c r="AD558" s="2"/>
      <c r="AE558" s="2"/>
      <c r="AF558" s="2"/>
      <c r="AG558" s="2"/>
      <c r="AH558" s="2"/>
      <c r="AI558" s="2"/>
    </row>
    <row r="559" spans="6:35">
      <c r="F559" s="57"/>
      <c r="G559" s="57"/>
      <c r="H559" s="57"/>
      <c r="I559" s="57"/>
      <c r="J559" s="57"/>
      <c r="T559" s="57"/>
      <c r="U559" s="57"/>
      <c r="V559" s="57"/>
      <c r="W559" s="57"/>
      <c r="X559" s="57"/>
      <c r="Y559" s="2"/>
      <c r="Z559" s="2"/>
      <c r="AA559" s="2"/>
      <c r="AB559" s="2"/>
      <c r="AC559" s="2"/>
      <c r="AD559" s="2"/>
      <c r="AE559" s="2"/>
      <c r="AF559" s="2"/>
      <c r="AG559" s="2"/>
      <c r="AH559" s="2"/>
      <c r="AI559" s="2"/>
    </row>
    <row r="560" spans="6:35">
      <c r="F560" s="57"/>
      <c r="G560" s="57"/>
      <c r="H560" s="57"/>
      <c r="I560" s="57"/>
      <c r="J560" s="57"/>
      <c r="T560" s="57"/>
      <c r="U560" s="57"/>
      <c r="V560" s="57"/>
      <c r="W560" s="57"/>
      <c r="X560" s="57"/>
      <c r="Y560" s="2"/>
      <c r="Z560" s="2"/>
      <c r="AA560" s="2"/>
      <c r="AB560" s="2"/>
      <c r="AC560" s="2"/>
      <c r="AD560" s="2"/>
      <c r="AE560" s="2"/>
      <c r="AF560" s="2"/>
      <c r="AG560" s="2"/>
      <c r="AH560" s="2"/>
      <c r="AI560" s="2"/>
    </row>
    <row r="561" spans="6:35">
      <c r="F561" s="57"/>
      <c r="G561" s="57"/>
      <c r="H561" s="57"/>
      <c r="I561" s="57"/>
      <c r="J561" s="57"/>
      <c r="T561" s="57"/>
      <c r="U561" s="57"/>
      <c r="V561" s="57"/>
      <c r="W561" s="57"/>
      <c r="X561" s="57"/>
      <c r="Y561" s="2"/>
      <c r="Z561" s="2"/>
      <c r="AA561" s="2"/>
      <c r="AB561" s="2"/>
      <c r="AC561" s="2"/>
      <c r="AD561" s="2"/>
      <c r="AE561" s="2"/>
      <c r="AF561" s="2"/>
      <c r="AG561" s="2"/>
      <c r="AH561" s="2"/>
      <c r="AI561" s="2"/>
    </row>
    <row r="562" spans="6:35">
      <c r="F562" s="57"/>
      <c r="G562" s="57"/>
      <c r="H562" s="57"/>
      <c r="I562" s="57"/>
      <c r="J562" s="57"/>
      <c r="T562" s="57"/>
      <c r="U562" s="57"/>
      <c r="V562" s="57"/>
      <c r="W562" s="57"/>
      <c r="X562" s="57"/>
      <c r="Y562" s="2"/>
      <c r="Z562" s="2"/>
      <c r="AA562" s="2"/>
      <c r="AB562" s="2"/>
      <c r="AC562" s="2"/>
      <c r="AD562" s="2"/>
      <c r="AE562" s="2"/>
      <c r="AF562" s="2"/>
      <c r="AG562" s="2"/>
      <c r="AH562" s="2"/>
      <c r="AI562" s="2"/>
    </row>
    <row r="563" spans="6:35">
      <c r="F563" s="57"/>
      <c r="G563" s="57"/>
      <c r="H563" s="57"/>
      <c r="I563" s="57"/>
      <c r="J563" s="57"/>
      <c r="T563" s="57"/>
      <c r="U563" s="57"/>
      <c r="V563" s="57"/>
      <c r="W563" s="57"/>
      <c r="X563" s="57"/>
      <c r="Y563" s="2"/>
      <c r="Z563" s="2"/>
      <c r="AA563" s="2"/>
      <c r="AB563" s="2"/>
      <c r="AC563" s="2"/>
      <c r="AD563" s="2"/>
      <c r="AE563" s="2"/>
      <c r="AF563" s="2"/>
      <c r="AG563" s="2"/>
      <c r="AH563" s="2"/>
      <c r="AI563" s="2"/>
    </row>
    <row r="564" spans="6:35">
      <c r="F564" s="57"/>
      <c r="G564" s="57"/>
      <c r="H564" s="57"/>
      <c r="I564" s="57"/>
      <c r="J564" s="57"/>
      <c r="T564" s="57"/>
      <c r="U564" s="57"/>
      <c r="V564" s="57"/>
      <c r="W564" s="57"/>
      <c r="X564" s="57"/>
      <c r="Y564" s="2"/>
      <c r="Z564" s="2"/>
      <c r="AA564" s="2"/>
      <c r="AB564" s="2"/>
      <c r="AC564" s="2"/>
      <c r="AD564" s="2"/>
      <c r="AE564" s="2"/>
      <c r="AF564" s="2"/>
      <c r="AG564" s="2"/>
      <c r="AH564" s="2"/>
      <c r="AI564" s="2"/>
    </row>
    <row r="565" spans="6:35">
      <c r="F565" s="57"/>
      <c r="G565" s="57"/>
      <c r="H565" s="57"/>
      <c r="I565" s="57"/>
      <c r="J565" s="57"/>
      <c r="T565" s="57"/>
      <c r="U565" s="57"/>
      <c r="V565" s="57"/>
      <c r="W565" s="57"/>
      <c r="X565" s="57"/>
      <c r="Y565" s="2"/>
      <c r="Z565" s="2"/>
      <c r="AA565" s="2"/>
      <c r="AB565" s="2"/>
      <c r="AC565" s="2"/>
      <c r="AD565" s="2"/>
      <c r="AE565" s="2"/>
      <c r="AF565" s="2"/>
      <c r="AG565" s="2"/>
      <c r="AH565" s="2"/>
      <c r="AI565" s="2"/>
    </row>
    <row r="566" spans="6:35">
      <c r="F566" s="57"/>
      <c r="G566" s="57"/>
      <c r="H566" s="57"/>
      <c r="I566" s="57"/>
      <c r="J566" s="57"/>
      <c r="T566" s="57"/>
      <c r="U566" s="57"/>
      <c r="V566" s="57"/>
      <c r="W566" s="57"/>
      <c r="X566" s="57"/>
      <c r="Y566" s="2"/>
      <c r="Z566" s="2"/>
      <c r="AA566" s="2"/>
      <c r="AB566" s="2"/>
      <c r="AC566" s="2"/>
      <c r="AD566" s="2"/>
      <c r="AE566" s="2"/>
      <c r="AF566" s="2"/>
      <c r="AG566" s="2"/>
      <c r="AH566" s="2"/>
      <c r="AI566" s="2"/>
    </row>
    <row r="567" spans="6:35">
      <c r="F567" s="57"/>
      <c r="G567" s="57"/>
      <c r="H567" s="57"/>
      <c r="I567" s="57"/>
      <c r="J567" s="57"/>
      <c r="T567" s="57"/>
      <c r="U567" s="57"/>
      <c r="V567" s="57"/>
      <c r="W567" s="57"/>
      <c r="X567" s="57"/>
      <c r="Y567" s="2"/>
      <c r="Z567" s="2"/>
      <c r="AA567" s="2"/>
      <c r="AB567" s="2"/>
      <c r="AC567" s="2"/>
      <c r="AD567" s="2"/>
      <c r="AE567" s="2"/>
      <c r="AF567" s="2"/>
      <c r="AG567" s="2"/>
      <c r="AH567" s="2"/>
      <c r="AI567" s="2"/>
    </row>
    <row r="568" spans="6:35">
      <c r="F568" s="57"/>
      <c r="G568" s="57"/>
      <c r="H568" s="57"/>
      <c r="I568" s="57"/>
      <c r="J568" s="57"/>
      <c r="T568" s="57"/>
      <c r="U568" s="57"/>
      <c r="V568" s="57"/>
      <c r="W568" s="57"/>
      <c r="X568" s="57"/>
      <c r="Y568" s="2"/>
      <c r="Z568" s="2"/>
      <c r="AA568" s="2"/>
      <c r="AB568" s="2"/>
      <c r="AC568" s="2"/>
      <c r="AD568" s="2"/>
      <c r="AE568" s="2"/>
      <c r="AF568" s="2"/>
      <c r="AG568" s="2"/>
      <c r="AH568" s="2"/>
      <c r="AI568" s="2"/>
    </row>
    <row r="569" spans="6:35">
      <c r="F569" s="57"/>
      <c r="G569" s="57"/>
      <c r="H569" s="57"/>
      <c r="I569" s="57"/>
      <c r="J569" s="57"/>
      <c r="T569" s="57"/>
      <c r="U569" s="57"/>
      <c r="V569" s="57"/>
      <c r="W569" s="57"/>
      <c r="X569" s="57"/>
      <c r="Y569" s="2"/>
      <c r="Z569" s="2"/>
      <c r="AA569" s="2"/>
      <c r="AB569" s="2"/>
      <c r="AC569" s="2"/>
      <c r="AD569" s="2"/>
      <c r="AE569" s="2"/>
      <c r="AF569" s="2"/>
      <c r="AG569" s="2"/>
      <c r="AH569" s="2"/>
      <c r="AI569" s="2"/>
    </row>
    <row r="570" spans="6:35">
      <c r="F570" s="57"/>
      <c r="G570" s="57"/>
      <c r="H570" s="57"/>
      <c r="I570" s="57"/>
      <c r="J570" s="57"/>
      <c r="T570" s="57"/>
      <c r="U570" s="57"/>
      <c r="V570" s="57"/>
      <c r="W570" s="57"/>
      <c r="X570" s="57"/>
      <c r="Y570" s="2"/>
      <c r="Z570" s="2"/>
      <c r="AA570" s="2"/>
      <c r="AB570" s="2"/>
      <c r="AC570" s="2"/>
      <c r="AD570" s="2"/>
      <c r="AE570" s="2"/>
      <c r="AF570" s="2"/>
      <c r="AG570" s="2"/>
      <c r="AH570" s="2"/>
      <c r="AI570" s="2"/>
    </row>
    <row r="571" spans="6:35">
      <c r="F571" s="57"/>
      <c r="G571" s="57"/>
      <c r="H571" s="57"/>
      <c r="I571" s="57"/>
      <c r="J571" s="57"/>
      <c r="T571" s="57"/>
      <c r="U571" s="57"/>
      <c r="V571" s="57"/>
      <c r="W571" s="57"/>
      <c r="X571" s="57"/>
      <c r="Y571" s="2"/>
      <c r="Z571" s="2"/>
      <c r="AA571" s="2"/>
      <c r="AB571" s="2"/>
      <c r="AC571" s="2"/>
      <c r="AD571" s="2"/>
      <c r="AE571" s="2"/>
      <c r="AF571" s="2"/>
      <c r="AG571" s="2"/>
      <c r="AH571" s="2"/>
      <c r="AI571" s="2"/>
    </row>
    <row r="572" spans="6:35">
      <c r="F572" s="57"/>
      <c r="G572" s="57"/>
      <c r="H572" s="57"/>
      <c r="I572" s="57"/>
      <c r="J572" s="57"/>
      <c r="T572" s="57"/>
      <c r="U572" s="57"/>
      <c r="V572" s="57"/>
      <c r="W572" s="57"/>
      <c r="X572" s="57"/>
      <c r="Y572" s="2"/>
      <c r="Z572" s="2"/>
      <c r="AA572" s="2"/>
      <c r="AB572" s="2"/>
      <c r="AC572" s="2"/>
      <c r="AD572" s="2"/>
      <c r="AE572" s="2"/>
      <c r="AF572" s="2"/>
      <c r="AG572" s="2"/>
      <c r="AH572" s="2"/>
      <c r="AI572" s="2"/>
    </row>
    <row r="573" spans="6:35">
      <c r="F573" s="57"/>
      <c r="G573" s="57"/>
      <c r="H573" s="57"/>
      <c r="I573" s="57"/>
      <c r="J573" s="57"/>
      <c r="T573" s="57"/>
      <c r="U573" s="57"/>
      <c r="V573" s="57"/>
      <c r="W573" s="57"/>
      <c r="X573" s="57"/>
      <c r="Y573" s="2"/>
      <c r="Z573" s="2"/>
      <c r="AA573" s="2"/>
      <c r="AB573" s="2"/>
      <c r="AC573" s="2"/>
      <c r="AD573" s="2"/>
      <c r="AE573" s="2"/>
      <c r="AF573" s="2"/>
      <c r="AG573" s="2"/>
      <c r="AH573" s="2"/>
      <c r="AI573" s="2"/>
    </row>
    <row r="574" spans="6:35">
      <c r="F574" s="57"/>
      <c r="G574" s="57"/>
      <c r="H574" s="57"/>
      <c r="I574" s="57"/>
      <c r="J574" s="57"/>
      <c r="T574" s="57"/>
      <c r="U574" s="57"/>
      <c r="V574" s="57"/>
      <c r="W574" s="57"/>
      <c r="X574" s="57"/>
      <c r="Y574" s="2"/>
      <c r="Z574" s="2"/>
      <c r="AA574" s="2"/>
      <c r="AB574" s="2"/>
      <c r="AC574" s="2"/>
      <c r="AD574" s="2"/>
      <c r="AE574" s="2"/>
      <c r="AF574" s="2"/>
      <c r="AG574" s="2"/>
      <c r="AH574" s="2"/>
      <c r="AI574" s="2"/>
    </row>
    <row r="575" spans="6:35">
      <c r="F575" s="57"/>
      <c r="G575" s="57"/>
      <c r="H575" s="57"/>
      <c r="I575" s="57"/>
      <c r="J575" s="57"/>
      <c r="T575" s="57"/>
      <c r="U575" s="57"/>
      <c r="V575" s="57"/>
      <c r="W575" s="57"/>
      <c r="X575" s="57"/>
      <c r="Y575" s="2"/>
      <c r="Z575" s="2"/>
      <c r="AA575" s="2"/>
      <c r="AB575" s="2"/>
      <c r="AC575" s="2"/>
      <c r="AD575" s="2"/>
      <c r="AE575" s="2"/>
      <c r="AF575" s="2"/>
      <c r="AG575" s="2"/>
      <c r="AH575" s="2"/>
      <c r="AI575" s="2"/>
    </row>
    <row r="576" spans="6:35">
      <c r="F576" s="57"/>
      <c r="G576" s="57"/>
      <c r="H576" s="57"/>
      <c r="I576" s="57"/>
      <c r="J576" s="57"/>
      <c r="T576" s="57"/>
      <c r="U576" s="57"/>
      <c r="V576" s="57"/>
      <c r="W576" s="57"/>
      <c r="X576" s="57"/>
      <c r="Y576" s="2"/>
      <c r="Z576" s="2"/>
      <c r="AA576" s="2"/>
      <c r="AB576" s="2"/>
      <c r="AC576" s="2"/>
      <c r="AD576" s="2"/>
      <c r="AE576" s="2"/>
      <c r="AF576" s="2"/>
      <c r="AG576" s="2"/>
      <c r="AH576" s="2"/>
      <c r="AI576" s="2"/>
    </row>
    <row r="577" spans="6:35">
      <c r="F577" s="57"/>
      <c r="G577" s="57"/>
      <c r="H577" s="57"/>
      <c r="I577" s="57"/>
      <c r="J577" s="57"/>
      <c r="T577" s="57"/>
      <c r="U577" s="57"/>
      <c r="V577" s="57"/>
      <c r="W577" s="57"/>
      <c r="X577" s="57"/>
      <c r="Y577" s="2"/>
      <c r="Z577" s="2"/>
      <c r="AA577" s="2"/>
      <c r="AB577" s="2"/>
      <c r="AC577" s="2"/>
      <c r="AD577" s="2"/>
      <c r="AE577" s="2"/>
      <c r="AF577" s="2"/>
      <c r="AG577" s="2"/>
      <c r="AH577" s="2"/>
      <c r="AI577" s="2"/>
    </row>
    <row r="578" spans="6:35">
      <c r="F578" s="57"/>
      <c r="G578" s="57"/>
      <c r="H578" s="57"/>
      <c r="I578" s="57"/>
      <c r="J578" s="57"/>
      <c r="T578" s="57"/>
      <c r="U578" s="57"/>
      <c r="V578" s="57"/>
      <c r="W578" s="57"/>
      <c r="X578" s="57"/>
      <c r="Y578" s="2"/>
      <c r="Z578" s="2"/>
      <c r="AA578" s="2"/>
      <c r="AB578" s="2"/>
      <c r="AC578" s="2"/>
      <c r="AD578" s="2"/>
      <c r="AE578" s="2"/>
      <c r="AF578" s="2"/>
      <c r="AG578" s="2"/>
      <c r="AH578" s="2"/>
      <c r="AI578" s="2"/>
    </row>
    <row r="579" spans="6:35">
      <c r="F579" s="57"/>
      <c r="G579" s="57"/>
      <c r="H579" s="57"/>
      <c r="I579" s="57"/>
      <c r="J579" s="57"/>
      <c r="T579" s="57"/>
      <c r="U579" s="57"/>
      <c r="V579" s="57"/>
      <c r="W579" s="57"/>
      <c r="X579" s="57"/>
      <c r="Y579" s="2"/>
      <c r="Z579" s="2"/>
      <c r="AA579" s="2"/>
      <c r="AB579" s="2"/>
      <c r="AC579" s="2"/>
      <c r="AD579" s="2"/>
      <c r="AE579" s="2"/>
      <c r="AF579" s="2"/>
      <c r="AG579" s="2"/>
      <c r="AH579" s="2"/>
      <c r="AI579" s="2"/>
    </row>
    <row r="580" spans="6:35">
      <c r="F580" s="57"/>
      <c r="G580" s="57"/>
      <c r="H580" s="57"/>
      <c r="I580" s="57"/>
      <c r="J580" s="57"/>
      <c r="T580" s="57"/>
      <c r="U580" s="57"/>
      <c r="V580" s="57"/>
      <c r="W580" s="57"/>
      <c r="X580" s="57"/>
      <c r="Y580" s="2"/>
      <c r="Z580" s="2"/>
      <c r="AA580" s="2"/>
      <c r="AB580" s="2"/>
      <c r="AC580" s="2"/>
      <c r="AD580" s="2"/>
      <c r="AE580" s="2"/>
      <c r="AF580" s="2"/>
      <c r="AG580" s="2"/>
      <c r="AH580" s="2"/>
      <c r="AI580" s="2"/>
    </row>
    <row r="581" spans="6:35">
      <c r="F581" s="57"/>
      <c r="G581" s="57"/>
      <c r="H581" s="57"/>
      <c r="I581" s="57"/>
      <c r="J581" s="57"/>
      <c r="T581" s="57"/>
      <c r="U581" s="57"/>
      <c r="V581" s="57"/>
      <c r="W581" s="57"/>
      <c r="X581" s="57"/>
      <c r="Y581" s="2"/>
      <c r="Z581" s="2"/>
      <c r="AA581" s="2"/>
      <c r="AB581" s="2"/>
      <c r="AC581" s="2"/>
      <c r="AD581" s="2"/>
      <c r="AE581" s="2"/>
      <c r="AF581" s="2"/>
      <c r="AG581" s="2"/>
      <c r="AH581" s="2"/>
      <c r="AI581" s="2"/>
    </row>
    <row r="582" spans="6:35">
      <c r="F582" s="57"/>
      <c r="G582" s="57"/>
      <c r="H582" s="57"/>
      <c r="I582" s="57"/>
      <c r="J582" s="57"/>
      <c r="T582" s="57"/>
      <c r="U582" s="57"/>
      <c r="V582" s="57"/>
      <c r="W582" s="57"/>
      <c r="X582" s="57"/>
      <c r="Y582" s="2"/>
      <c r="Z582" s="2"/>
      <c r="AA582" s="2"/>
      <c r="AB582" s="2"/>
      <c r="AC582" s="2"/>
      <c r="AD582" s="2"/>
      <c r="AE582" s="2"/>
      <c r="AF582" s="2"/>
      <c r="AG582" s="2"/>
      <c r="AH582" s="2"/>
      <c r="AI582" s="2"/>
    </row>
    <row r="583" spans="6:35">
      <c r="F583" s="57"/>
      <c r="G583" s="57"/>
      <c r="H583" s="57"/>
      <c r="I583" s="57"/>
      <c r="J583" s="57"/>
      <c r="T583" s="57"/>
      <c r="U583" s="57"/>
      <c r="V583" s="57"/>
      <c r="W583" s="57"/>
      <c r="X583" s="57"/>
      <c r="Y583" s="2"/>
      <c r="Z583" s="2"/>
      <c r="AA583" s="2"/>
      <c r="AB583" s="2"/>
      <c r="AC583" s="2"/>
      <c r="AD583" s="2"/>
      <c r="AE583" s="2"/>
      <c r="AF583" s="2"/>
      <c r="AG583" s="2"/>
      <c r="AH583" s="2"/>
      <c r="AI583" s="2"/>
    </row>
    <row r="584" spans="6:35">
      <c r="F584" s="57"/>
      <c r="G584" s="57"/>
      <c r="H584" s="57"/>
      <c r="I584" s="57"/>
      <c r="J584" s="57"/>
      <c r="T584" s="57"/>
      <c r="U584" s="57"/>
      <c r="V584" s="57"/>
      <c r="W584" s="57"/>
      <c r="X584" s="57"/>
      <c r="Y584" s="2"/>
      <c r="Z584" s="2"/>
      <c r="AA584" s="2"/>
      <c r="AB584" s="2"/>
      <c r="AC584" s="2"/>
      <c r="AD584" s="2"/>
      <c r="AE584" s="2"/>
      <c r="AF584" s="2"/>
      <c r="AG584" s="2"/>
      <c r="AH584" s="2"/>
      <c r="AI584" s="2"/>
    </row>
    <row r="585" spans="6:35">
      <c r="F585" s="57"/>
      <c r="G585" s="57"/>
      <c r="H585" s="57"/>
      <c r="I585" s="57"/>
      <c r="J585" s="57"/>
      <c r="T585" s="57"/>
      <c r="U585" s="57"/>
      <c r="V585" s="57"/>
      <c r="W585" s="57"/>
      <c r="X585" s="57"/>
      <c r="Y585" s="2"/>
      <c r="Z585" s="2"/>
      <c r="AA585" s="2"/>
      <c r="AB585" s="2"/>
      <c r="AC585" s="2"/>
      <c r="AD585" s="2"/>
      <c r="AE585" s="2"/>
      <c r="AF585" s="2"/>
      <c r="AG585" s="2"/>
      <c r="AH585" s="2"/>
      <c r="AI585" s="2"/>
    </row>
    <row r="586" spans="6:35">
      <c r="F586" s="57"/>
      <c r="G586" s="57"/>
      <c r="H586" s="57"/>
      <c r="I586" s="57"/>
      <c r="J586" s="57"/>
      <c r="T586" s="57"/>
      <c r="U586" s="57"/>
      <c r="V586" s="57"/>
      <c r="W586" s="57"/>
      <c r="X586" s="57"/>
      <c r="Y586" s="2"/>
      <c r="Z586" s="2"/>
      <c r="AA586" s="2"/>
      <c r="AB586" s="2"/>
      <c r="AC586" s="2"/>
      <c r="AD586" s="2"/>
      <c r="AE586" s="2"/>
      <c r="AF586" s="2"/>
      <c r="AG586" s="2"/>
      <c r="AH586" s="2"/>
      <c r="AI586" s="2"/>
    </row>
    <row r="587" spans="6:35">
      <c r="F587" s="57"/>
      <c r="G587" s="57"/>
      <c r="H587" s="57"/>
      <c r="I587" s="57"/>
      <c r="J587" s="57"/>
      <c r="T587" s="57"/>
      <c r="U587" s="57"/>
      <c r="V587" s="57"/>
      <c r="W587" s="57"/>
      <c r="X587" s="57"/>
      <c r="Y587" s="2"/>
      <c r="Z587" s="2"/>
      <c r="AA587" s="2"/>
      <c r="AB587" s="2"/>
      <c r="AC587" s="2"/>
      <c r="AD587" s="2"/>
      <c r="AE587" s="2"/>
      <c r="AF587" s="2"/>
      <c r="AG587" s="2"/>
      <c r="AH587" s="2"/>
      <c r="AI587" s="2"/>
    </row>
    <row r="588" spans="6:35">
      <c r="F588" s="57"/>
      <c r="G588" s="57"/>
      <c r="H588" s="57"/>
      <c r="I588" s="57"/>
      <c r="J588" s="57"/>
      <c r="T588" s="57"/>
      <c r="U588" s="57"/>
      <c r="V588" s="57"/>
      <c r="W588" s="57"/>
      <c r="X588" s="57"/>
      <c r="Y588" s="2"/>
      <c r="Z588" s="2"/>
      <c r="AA588" s="2"/>
      <c r="AB588" s="2"/>
      <c r="AC588" s="2"/>
      <c r="AD588" s="2"/>
      <c r="AE588" s="2"/>
      <c r="AF588" s="2"/>
      <c r="AG588" s="2"/>
      <c r="AH588" s="2"/>
      <c r="AI588" s="2"/>
    </row>
    <row r="589" spans="6:35">
      <c r="F589" s="57"/>
      <c r="G589" s="57"/>
      <c r="H589" s="57"/>
      <c r="I589" s="57"/>
      <c r="J589" s="57"/>
      <c r="T589" s="57"/>
      <c r="U589" s="57"/>
      <c r="V589" s="57"/>
      <c r="W589" s="57"/>
      <c r="X589" s="57"/>
      <c r="Y589" s="2"/>
      <c r="Z589" s="2"/>
      <c r="AA589" s="2"/>
      <c r="AB589" s="2"/>
      <c r="AC589" s="2"/>
      <c r="AD589" s="2"/>
      <c r="AE589" s="2"/>
      <c r="AF589" s="2"/>
      <c r="AG589" s="2"/>
      <c r="AH589" s="2"/>
      <c r="AI589" s="2"/>
    </row>
    <row r="590" spans="6:35">
      <c r="F590" s="57"/>
      <c r="G590" s="57"/>
      <c r="H590" s="57"/>
      <c r="I590" s="57"/>
      <c r="J590" s="57"/>
      <c r="T590" s="57"/>
      <c r="U590" s="57"/>
      <c r="V590" s="57"/>
      <c r="W590" s="57"/>
      <c r="X590" s="57"/>
      <c r="Y590" s="2"/>
      <c r="Z590" s="2"/>
      <c r="AA590" s="2"/>
      <c r="AB590" s="2"/>
      <c r="AC590" s="2"/>
      <c r="AD590" s="2"/>
      <c r="AE590" s="2"/>
      <c r="AF590" s="2"/>
      <c r="AG590" s="2"/>
      <c r="AH590" s="2"/>
      <c r="AI590" s="2"/>
    </row>
    <row r="591" spans="6:35">
      <c r="F591" s="57"/>
      <c r="G591" s="57"/>
      <c r="H591" s="57"/>
      <c r="I591" s="57"/>
      <c r="J591" s="57"/>
      <c r="T591" s="57"/>
      <c r="U591" s="57"/>
      <c r="V591" s="57"/>
      <c r="W591" s="57"/>
      <c r="X591" s="57"/>
      <c r="Y591" s="2"/>
      <c r="Z591" s="2"/>
      <c r="AA591" s="2"/>
      <c r="AB591" s="2"/>
      <c r="AC591" s="2"/>
      <c r="AD591" s="2"/>
      <c r="AE591" s="2"/>
      <c r="AF591" s="2"/>
      <c r="AG591" s="2"/>
      <c r="AH591" s="2"/>
      <c r="AI591" s="2"/>
    </row>
    <row r="592" spans="6:35">
      <c r="F592" s="57"/>
      <c r="G592" s="57"/>
      <c r="H592" s="57"/>
      <c r="I592" s="57"/>
      <c r="J592" s="57"/>
      <c r="T592" s="57"/>
      <c r="U592" s="57"/>
      <c r="V592" s="57"/>
      <c r="W592" s="57"/>
      <c r="X592" s="57"/>
      <c r="Y592" s="2"/>
      <c r="Z592" s="2"/>
      <c r="AA592" s="2"/>
      <c r="AB592" s="2"/>
      <c r="AC592" s="2"/>
      <c r="AD592" s="2"/>
      <c r="AE592" s="2"/>
      <c r="AF592" s="2"/>
      <c r="AG592" s="2"/>
      <c r="AH592" s="2"/>
      <c r="AI592" s="2"/>
    </row>
    <row r="593" spans="6:35">
      <c r="F593" s="57"/>
      <c r="G593" s="57"/>
      <c r="H593" s="57"/>
      <c r="I593" s="57"/>
      <c r="J593" s="57"/>
      <c r="T593" s="57"/>
      <c r="U593" s="57"/>
      <c r="V593" s="57"/>
      <c r="W593" s="57"/>
      <c r="X593" s="57"/>
      <c r="Y593" s="2"/>
      <c r="Z593" s="2"/>
      <c r="AA593" s="2"/>
      <c r="AB593" s="2"/>
      <c r="AC593" s="2"/>
      <c r="AD593" s="2"/>
      <c r="AE593" s="2"/>
      <c r="AF593" s="2"/>
      <c r="AG593" s="2"/>
      <c r="AH593" s="2"/>
      <c r="AI593" s="2"/>
    </row>
    <row r="594" spans="6:35">
      <c r="F594" s="57"/>
      <c r="G594" s="57"/>
      <c r="H594" s="57"/>
      <c r="I594" s="57"/>
      <c r="J594" s="57"/>
      <c r="T594" s="57"/>
      <c r="U594" s="57"/>
      <c r="V594" s="57"/>
      <c r="W594" s="57"/>
      <c r="X594" s="57"/>
      <c r="Y594" s="2"/>
      <c r="Z594" s="2"/>
      <c r="AA594" s="2"/>
      <c r="AB594" s="2"/>
      <c r="AC594" s="2"/>
      <c r="AD594" s="2"/>
      <c r="AE594" s="2"/>
      <c r="AF594" s="2"/>
      <c r="AG594" s="2"/>
      <c r="AH594" s="2"/>
      <c r="AI594" s="2"/>
    </row>
    <row r="595" spans="6:35">
      <c r="F595" s="57"/>
      <c r="G595" s="57"/>
      <c r="H595" s="57"/>
      <c r="I595" s="57"/>
      <c r="J595" s="57"/>
      <c r="T595" s="57"/>
      <c r="U595" s="57"/>
      <c r="V595" s="57"/>
      <c r="W595" s="57"/>
      <c r="X595" s="57"/>
      <c r="Y595" s="2"/>
      <c r="Z595" s="2"/>
      <c r="AA595" s="2"/>
      <c r="AB595" s="2"/>
      <c r="AC595" s="2"/>
      <c r="AD595" s="2"/>
      <c r="AE595" s="2"/>
      <c r="AF595" s="2"/>
      <c r="AG595" s="2"/>
      <c r="AH595" s="2"/>
      <c r="AI595" s="2"/>
    </row>
    <row r="596" spans="6:35">
      <c r="F596" s="57"/>
      <c r="G596" s="57"/>
      <c r="H596" s="57"/>
      <c r="I596" s="57"/>
      <c r="J596" s="57"/>
      <c r="T596" s="57"/>
      <c r="U596" s="57"/>
      <c r="V596" s="57"/>
      <c r="W596" s="57"/>
      <c r="X596" s="57"/>
      <c r="Y596" s="2"/>
      <c r="Z596" s="2"/>
      <c r="AA596" s="2"/>
      <c r="AB596" s="2"/>
      <c r="AC596" s="2"/>
      <c r="AD596" s="2"/>
      <c r="AE596" s="2"/>
      <c r="AF596" s="2"/>
      <c r="AG596" s="2"/>
      <c r="AH596" s="2"/>
      <c r="AI596" s="2"/>
    </row>
    <row r="597" spans="6:35">
      <c r="F597" s="57"/>
      <c r="G597" s="57"/>
      <c r="H597" s="57"/>
      <c r="I597" s="57"/>
      <c r="J597" s="57"/>
      <c r="T597" s="57"/>
      <c r="U597" s="57"/>
      <c r="V597" s="57"/>
      <c r="W597" s="57"/>
      <c r="X597" s="57"/>
      <c r="Y597" s="2"/>
      <c r="Z597" s="2"/>
      <c r="AA597" s="2"/>
      <c r="AB597" s="2"/>
      <c r="AC597" s="2"/>
      <c r="AD597" s="2"/>
      <c r="AE597" s="2"/>
      <c r="AF597" s="2"/>
      <c r="AG597" s="2"/>
      <c r="AH597" s="2"/>
      <c r="AI597" s="2"/>
    </row>
    <row r="598" spans="6:35">
      <c r="F598" s="57"/>
      <c r="G598" s="57"/>
      <c r="H598" s="57"/>
      <c r="I598" s="57"/>
      <c r="J598" s="57"/>
      <c r="T598" s="57"/>
      <c r="U598" s="57"/>
      <c r="V598" s="57"/>
      <c r="W598" s="57"/>
      <c r="X598" s="57"/>
      <c r="Y598" s="2"/>
      <c r="Z598" s="2"/>
      <c r="AA598" s="2"/>
      <c r="AB598" s="2"/>
      <c r="AC598" s="2"/>
      <c r="AD598" s="2"/>
      <c r="AE598" s="2"/>
      <c r="AF598" s="2"/>
      <c r="AG598" s="2"/>
      <c r="AH598" s="2"/>
      <c r="AI598" s="2"/>
    </row>
    <row r="599" spans="6:35">
      <c r="F599" s="57"/>
      <c r="G599" s="57"/>
      <c r="H599" s="57"/>
      <c r="I599" s="57"/>
      <c r="J599" s="57"/>
      <c r="T599" s="57"/>
      <c r="U599" s="57"/>
      <c r="V599" s="57"/>
      <c r="W599" s="57"/>
      <c r="X599" s="57"/>
      <c r="Y599" s="2"/>
      <c r="Z599" s="2"/>
      <c r="AA599" s="2"/>
      <c r="AB599" s="2"/>
      <c r="AC599" s="2"/>
      <c r="AD599" s="2"/>
      <c r="AE599" s="2"/>
      <c r="AF599" s="2"/>
      <c r="AG599" s="2"/>
      <c r="AH599" s="2"/>
      <c r="AI599" s="2"/>
    </row>
    <row r="600" spans="6:35">
      <c r="F600" s="57"/>
      <c r="G600" s="57"/>
      <c r="H600" s="57"/>
      <c r="I600" s="57"/>
      <c r="J600" s="57"/>
      <c r="T600" s="57"/>
      <c r="U600" s="57"/>
      <c r="V600" s="57"/>
      <c r="W600" s="57"/>
      <c r="X600" s="57"/>
      <c r="Y600" s="2"/>
      <c r="Z600" s="2"/>
      <c r="AA600" s="2"/>
      <c r="AB600" s="2"/>
      <c r="AC600" s="2"/>
      <c r="AD600" s="2"/>
      <c r="AE600" s="2"/>
      <c r="AF600" s="2"/>
      <c r="AG600" s="2"/>
      <c r="AH600" s="2"/>
      <c r="AI600" s="2"/>
    </row>
    <row r="601" spans="6:35">
      <c r="F601" s="57"/>
      <c r="G601" s="57"/>
      <c r="H601" s="57"/>
      <c r="I601" s="57"/>
      <c r="J601" s="57"/>
      <c r="T601" s="57"/>
      <c r="U601" s="57"/>
      <c r="V601" s="57"/>
      <c r="W601" s="57"/>
      <c r="X601" s="57"/>
      <c r="Y601" s="2"/>
      <c r="Z601" s="2"/>
      <c r="AA601" s="2"/>
      <c r="AB601" s="2"/>
      <c r="AC601" s="2"/>
      <c r="AD601" s="2"/>
      <c r="AE601" s="2"/>
      <c r="AF601" s="2"/>
      <c r="AG601" s="2"/>
      <c r="AH601" s="2"/>
      <c r="AI601" s="2"/>
    </row>
    <row r="602" spans="6:35">
      <c r="F602" s="57"/>
      <c r="G602" s="57"/>
      <c r="H602" s="57"/>
      <c r="I602" s="57"/>
      <c r="J602" s="57"/>
      <c r="T602" s="57"/>
      <c r="U602" s="57"/>
      <c r="V602" s="57"/>
      <c r="W602" s="57"/>
      <c r="X602" s="57"/>
      <c r="Y602" s="2"/>
      <c r="Z602" s="2"/>
      <c r="AA602" s="2"/>
      <c r="AB602" s="2"/>
      <c r="AC602" s="2"/>
      <c r="AD602" s="2"/>
      <c r="AE602" s="2"/>
      <c r="AF602" s="2"/>
      <c r="AG602" s="2"/>
      <c r="AH602" s="2"/>
      <c r="AI602" s="2"/>
    </row>
    <row r="603" spans="6:35">
      <c r="F603" s="57"/>
      <c r="G603" s="57"/>
      <c r="H603" s="57"/>
      <c r="I603" s="57"/>
      <c r="J603" s="57"/>
      <c r="T603" s="57"/>
      <c r="U603" s="57"/>
      <c r="V603" s="57"/>
      <c r="W603" s="57"/>
      <c r="X603" s="57"/>
      <c r="Y603" s="2"/>
      <c r="Z603" s="2"/>
      <c r="AA603" s="2"/>
      <c r="AB603" s="2"/>
      <c r="AC603" s="2"/>
      <c r="AD603" s="2"/>
      <c r="AE603" s="2"/>
      <c r="AF603" s="2"/>
      <c r="AG603" s="2"/>
      <c r="AH603" s="2"/>
      <c r="AI603" s="2"/>
    </row>
    <row r="604" spans="6:35">
      <c r="F604" s="57"/>
      <c r="G604" s="57"/>
      <c r="H604" s="57"/>
      <c r="I604" s="57"/>
      <c r="J604" s="57"/>
      <c r="T604" s="57"/>
      <c r="U604" s="57"/>
      <c r="V604" s="57"/>
      <c r="W604" s="57"/>
      <c r="X604" s="57"/>
      <c r="Y604" s="2"/>
      <c r="Z604" s="2"/>
      <c r="AA604" s="2"/>
      <c r="AB604" s="2"/>
      <c r="AC604" s="2"/>
      <c r="AD604" s="2"/>
      <c r="AE604" s="2"/>
      <c r="AF604" s="2"/>
      <c r="AG604" s="2"/>
      <c r="AH604" s="2"/>
      <c r="AI604" s="2"/>
    </row>
    <row r="605" spans="6:35">
      <c r="F605" s="57"/>
      <c r="G605" s="57"/>
      <c r="H605" s="57"/>
      <c r="I605" s="57"/>
      <c r="J605" s="57"/>
      <c r="T605" s="57"/>
      <c r="U605" s="57"/>
      <c r="V605" s="57"/>
      <c r="W605" s="57"/>
      <c r="X605" s="57"/>
      <c r="Y605" s="2"/>
      <c r="Z605" s="2"/>
      <c r="AA605" s="2"/>
      <c r="AB605" s="2"/>
      <c r="AC605" s="2"/>
      <c r="AD605" s="2"/>
      <c r="AE605" s="2"/>
      <c r="AF605" s="2"/>
      <c r="AG605" s="2"/>
      <c r="AH605" s="2"/>
      <c r="AI605" s="2"/>
    </row>
    <row r="606" spans="6:35">
      <c r="F606" s="57"/>
      <c r="G606" s="57"/>
      <c r="H606" s="57"/>
      <c r="I606" s="57"/>
      <c r="J606" s="57"/>
      <c r="T606" s="57"/>
      <c r="U606" s="57"/>
      <c r="V606" s="57"/>
      <c r="W606" s="57"/>
      <c r="X606" s="57"/>
      <c r="Y606" s="2"/>
      <c r="Z606" s="2"/>
      <c r="AA606" s="2"/>
      <c r="AB606" s="2"/>
      <c r="AC606" s="2"/>
      <c r="AD606" s="2"/>
      <c r="AE606" s="2"/>
      <c r="AF606" s="2"/>
      <c r="AG606" s="2"/>
      <c r="AH606" s="2"/>
      <c r="AI606" s="2"/>
    </row>
    <row r="607" spans="6:35">
      <c r="F607" s="57"/>
      <c r="G607" s="57"/>
      <c r="H607" s="57"/>
      <c r="I607" s="57"/>
      <c r="J607" s="57"/>
      <c r="T607" s="57"/>
      <c r="U607" s="57"/>
      <c r="V607" s="57"/>
      <c r="W607" s="57"/>
      <c r="X607" s="57"/>
      <c r="Y607" s="2"/>
      <c r="Z607" s="2"/>
      <c r="AA607" s="2"/>
      <c r="AB607" s="2"/>
      <c r="AC607" s="2"/>
      <c r="AD607" s="2"/>
      <c r="AE607" s="2"/>
      <c r="AF607" s="2"/>
      <c r="AG607" s="2"/>
      <c r="AH607" s="2"/>
      <c r="AI607" s="2"/>
    </row>
    <row r="608" spans="6:35">
      <c r="F608" s="57"/>
      <c r="G608" s="57"/>
      <c r="H608" s="57"/>
      <c r="I608" s="57"/>
      <c r="J608" s="57"/>
      <c r="T608" s="57"/>
      <c r="U608" s="57"/>
      <c r="V608" s="57"/>
      <c r="W608" s="57"/>
      <c r="X608" s="57"/>
      <c r="Y608" s="2"/>
      <c r="Z608" s="2"/>
      <c r="AA608" s="2"/>
      <c r="AB608" s="2"/>
      <c r="AC608" s="2"/>
      <c r="AD608" s="2"/>
      <c r="AE608" s="2"/>
      <c r="AF608" s="2"/>
      <c r="AG608" s="2"/>
      <c r="AH608" s="2"/>
      <c r="AI608" s="2"/>
    </row>
    <row r="609" spans="6:35">
      <c r="F609" s="57"/>
      <c r="G609" s="57"/>
      <c r="H609" s="57"/>
      <c r="I609" s="57"/>
      <c r="J609" s="57"/>
      <c r="T609" s="57"/>
      <c r="U609" s="57"/>
      <c r="V609" s="57"/>
      <c r="W609" s="57"/>
      <c r="X609" s="57"/>
      <c r="Y609" s="2"/>
      <c r="Z609" s="2"/>
      <c r="AA609" s="2"/>
      <c r="AB609" s="2"/>
      <c r="AC609" s="2"/>
      <c r="AD609" s="2"/>
      <c r="AE609" s="2"/>
      <c r="AF609" s="2"/>
      <c r="AG609" s="2"/>
      <c r="AH609" s="2"/>
      <c r="AI609" s="2"/>
    </row>
    <row r="610" spans="6:35">
      <c r="F610" s="57"/>
      <c r="G610" s="57"/>
      <c r="H610" s="57"/>
      <c r="I610" s="57"/>
      <c r="J610" s="57"/>
      <c r="T610" s="57"/>
      <c r="U610" s="57"/>
      <c r="V610" s="57"/>
      <c r="W610" s="57"/>
      <c r="X610" s="57"/>
      <c r="Y610" s="2"/>
      <c r="Z610" s="2"/>
      <c r="AA610" s="2"/>
      <c r="AB610" s="2"/>
      <c r="AC610" s="2"/>
      <c r="AD610" s="2"/>
      <c r="AE610" s="2"/>
      <c r="AF610" s="2"/>
      <c r="AG610" s="2"/>
      <c r="AH610" s="2"/>
      <c r="AI610" s="2"/>
    </row>
    <row r="611" spans="6:35">
      <c r="F611" s="57"/>
      <c r="G611" s="57"/>
      <c r="H611" s="57"/>
      <c r="I611" s="57"/>
      <c r="J611" s="57"/>
      <c r="T611" s="57"/>
      <c r="U611" s="57"/>
      <c r="V611" s="57"/>
      <c r="W611" s="57"/>
      <c r="X611" s="57"/>
      <c r="Y611" s="2"/>
      <c r="Z611" s="2"/>
      <c r="AA611" s="2"/>
      <c r="AB611" s="2"/>
      <c r="AC611" s="2"/>
      <c r="AD611" s="2"/>
      <c r="AE611" s="2"/>
      <c r="AF611" s="2"/>
      <c r="AG611" s="2"/>
      <c r="AH611" s="2"/>
      <c r="AI611" s="2"/>
    </row>
    <row r="612" spans="6:35">
      <c r="F612" s="57"/>
      <c r="G612" s="57"/>
      <c r="H612" s="57"/>
      <c r="I612" s="57"/>
      <c r="J612" s="57"/>
      <c r="T612" s="57"/>
      <c r="U612" s="57"/>
      <c r="V612" s="57"/>
      <c r="W612" s="57"/>
      <c r="X612" s="57"/>
      <c r="Y612" s="2"/>
      <c r="Z612" s="2"/>
      <c r="AA612" s="2"/>
      <c r="AB612" s="2"/>
      <c r="AC612" s="2"/>
      <c r="AD612" s="2"/>
      <c r="AE612" s="2"/>
      <c r="AF612" s="2"/>
      <c r="AG612" s="2"/>
      <c r="AH612" s="2"/>
      <c r="AI612" s="2"/>
    </row>
    <row r="613" spans="6:35">
      <c r="F613" s="57"/>
      <c r="G613" s="57"/>
      <c r="H613" s="57"/>
      <c r="I613" s="57"/>
      <c r="J613" s="57"/>
      <c r="T613" s="57"/>
      <c r="U613" s="57"/>
      <c r="V613" s="57"/>
      <c r="W613" s="57"/>
      <c r="X613" s="57"/>
      <c r="Y613" s="2"/>
      <c r="Z613" s="2"/>
      <c r="AA613" s="2"/>
      <c r="AB613" s="2"/>
      <c r="AC613" s="2"/>
      <c r="AD613" s="2"/>
      <c r="AE613" s="2"/>
      <c r="AF613" s="2"/>
      <c r="AG613" s="2"/>
      <c r="AH613" s="2"/>
      <c r="AI613" s="2"/>
    </row>
    <row r="614" spans="6:35">
      <c r="F614" s="57"/>
      <c r="G614" s="57"/>
      <c r="H614" s="57"/>
      <c r="I614" s="57"/>
      <c r="J614" s="57"/>
      <c r="T614" s="57"/>
      <c r="U614" s="57"/>
      <c r="V614" s="57"/>
      <c r="W614" s="57"/>
      <c r="X614" s="57"/>
      <c r="Y614" s="2"/>
      <c r="Z614" s="2"/>
      <c r="AA614" s="2"/>
      <c r="AB614" s="2"/>
      <c r="AC614" s="2"/>
      <c r="AD614" s="2"/>
      <c r="AE614" s="2"/>
      <c r="AF614" s="2"/>
      <c r="AG614" s="2"/>
      <c r="AH614" s="2"/>
      <c r="AI614" s="2"/>
    </row>
    <row r="615" spans="6:35">
      <c r="F615" s="57"/>
      <c r="G615" s="57"/>
      <c r="H615" s="57"/>
      <c r="I615" s="57"/>
      <c r="J615" s="57"/>
      <c r="T615" s="57"/>
      <c r="U615" s="57"/>
      <c r="V615" s="57"/>
      <c r="W615" s="57"/>
      <c r="X615" s="57"/>
      <c r="Y615" s="2"/>
      <c r="Z615" s="2"/>
      <c r="AA615" s="2"/>
      <c r="AB615" s="2"/>
      <c r="AC615" s="2"/>
      <c r="AD615" s="2"/>
      <c r="AE615" s="2"/>
      <c r="AF615" s="2"/>
      <c r="AG615" s="2"/>
      <c r="AH615" s="2"/>
      <c r="AI615" s="2"/>
    </row>
    <row r="616" spans="6:35">
      <c r="F616" s="57"/>
      <c r="G616" s="57"/>
      <c r="H616" s="57"/>
      <c r="I616" s="57"/>
      <c r="J616" s="57"/>
      <c r="T616" s="57"/>
      <c r="U616" s="57"/>
      <c r="V616" s="57"/>
      <c r="W616" s="57"/>
      <c r="X616" s="57"/>
      <c r="Y616" s="2"/>
      <c r="Z616" s="2"/>
      <c r="AA616" s="2"/>
      <c r="AB616" s="2"/>
      <c r="AC616" s="2"/>
      <c r="AD616" s="2"/>
      <c r="AE616" s="2"/>
      <c r="AF616" s="2"/>
      <c r="AG616" s="2"/>
      <c r="AH616" s="2"/>
      <c r="AI616" s="2"/>
    </row>
    <row r="617" spans="6:35">
      <c r="F617" s="57"/>
      <c r="G617" s="57"/>
      <c r="H617" s="57"/>
      <c r="I617" s="57"/>
      <c r="J617" s="57"/>
      <c r="T617" s="57"/>
      <c r="U617" s="57"/>
      <c r="V617" s="57"/>
      <c r="W617" s="57"/>
      <c r="X617" s="57"/>
      <c r="Y617" s="2"/>
      <c r="Z617" s="2"/>
      <c r="AA617" s="2"/>
      <c r="AB617" s="2"/>
      <c r="AC617" s="2"/>
      <c r="AD617" s="2"/>
      <c r="AE617" s="2"/>
      <c r="AF617" s="2"/>
      <c r="AG617" s="2"/>
      <c r="AH617" s="2"/>
      <c r="AI617" s="2"/>
    </row>
    <row r="618" spans="6:35">
      <c r="F618" s="57"/>
      <c r="G618" s="57"/>
      <c r="H618" s="57"/>
      <c r="I618" s="57"/>
      <c r="J618" s="57"/>
      <c r="T618" s="57"/>
      <c r="U618" s="57"/>
      <c r="V618" s="57"/>
      <c r="W618" s="57"/>
      <c r="X618" s="57"/>
      <c r="Y618" s="2"/>
      <c r="Z618" s="2"/>
      <c r="AA618" s="2"/>
      <c r="AB618" s="2"/>
      <c r="AC618" s="2"/>
      <c r="AD618" s="2"/>
      <c r="AE618" s="2"/>
      <c r="AF618" s="2"/>
      <c r="AG618" s="2"/>
      <c r="AH618" s="2"/>
      <c r="AI618" s="2"/>
    </row>
    <row r="619" spans="6:35">
      <c r="F619" s="57"/>
      <c r="G619" s="57"/>
      <c r="H619" s="57"/>
      <c r="I619" s="57"/>
      <c r="J619" s="57"/>
      <c r="T619" s="57"/>
      <c r="U619" s="57"/>
      <c r="V619" s="57"/>
      <c r="W619" s="57"/>
      <c r="X619" s="57"/>
      <c r="Y619" s="2"/>
      <c r="Z619" s="2"/>
      <c r="AA619" s="2"/>
      <c r="AB619" s="2"/>
      <c r="AC619" s="2"/>
      <c r="AD619" s="2"/>
      <c r="AE619" s="2"/>
      <c r="AF619" s="2"/>
      <c r="AG619" s="2"/>
      <c r="AH619" s="2"/>
      <c r="AI619" s="2"/>
    </row>
    <row r="620" spans="6:35">
      <c r="F620" s="57"/>
      <c r="G620" s="57"/>
      <c r="H620" s="57"/>
      <c r="I620" s="57"/>
      <c r="J620" s="57"/>
      <c r="T620" s="57"/>
      <c r="U620" s="57"/>
      <c r="V620" s="57"/>
      <c r="W620" s="57"/>
      <c r="X620" s="57"/>
      <c r="Y620" s="2"/>
      <c r="Z620" s="2"/>
      <c r="AA620" s="2"/>
      <c r="AB620" s="2"/>
      <c r="AC620" s="2"/>
      <c r="AD620" s="2"/>
      <c r="AE620" s="2"/>
      <c r="AF620" s="2"/>
      <c r="AG620" s="2"/>
      <c r="AH620" s="2"/>
      <c r="AI620" s="2"/>
    </row>
    <row r="621" spans="6:35">
      <c r="F621" s="57"/>
      <c r="G621" s="57"/>
      <c r="H621" s="57"/>
      <c r="I621" s="57"/>
      <c r="J621" s="57"/>
      <c r="T621" s="57"/>
      <c r="U621" s="57"/>
      <c r="V621" s="57"/>
      <c r="W621" s="57"/>
      <c r="X621" s="57"/>
      <c r="Y621" s="2"/>
      <c r="Z621" s="2"/>
      <c r="AA621" s="2"/>
      <c r="AB621" s="2"/>
      <c r="AC621" s="2"/>
      <c r="AD621" s="2"/>
      <c r="AE621" s="2"/>
      <c r="AF621" s="2"/>
      <c r="AG621" s="2"/>
      <c r="AH621" s="2"/>
      <c r="AI621" s="2"/>
    </row>
    <row r="622" spans="6:35">
      <c r="F622" s="57"/>
      <c r="G622" s="57"/>
      <c r="H622" s="57"/>
      <c r="I622" s="57"/>
      <c r="J622" s="57"/>
      <c r="T622" s="57"/>
      <c r="U622" s="57"/>
      <c r="V622" s="57"/>
      <c r="W622" s="57"/>
      <c r="X622" s="57"/>
      <c r="Y622" s="2"/>
      <c r="Z622" s="2"/>
      <c r="AA622" s="2"/>
      <c r="AB622" s="2"/>
      <c r="AC622" s="2"/>
      <c r="AD622" s="2"/>
      <c r="AE622" s="2"/>
      <c r="AF622" s="2"/>
      <c r="AG622" s="2"/>
      <c r="AH622" s="2"/>
      <c r="AI622" s="2"/>
    </row>
    <row r="623" spans="6:35">
      <c r="F623" s="57"/>
      <c r="G623" s="57"/>
      <c r="H623" s="57"/>
      <c r="I623" s="57"/>
      <c r="J623" s="57"/>
      <c r="T623" s="57"/>
      <c r="U623" s="57"/>
      <c r="V623" s="57"/>
      <c r="W623" s="57"/>
      <c r="X623" s="57"/>
      <c r="Y623" s="2"/>
      <c r="Z623" s="2"/>
      <c r="AA623" s="2"/>
      <c r="AB623" s="2"/>
      <c r="AC623" s="2"/>
      <c r="AD623" s="2"/>
      <c r="AE623" s="2"/>
      <c r="AF623" s="2"/>
      <c r="AG623" s="2"/>
      <c r="AH623" s="2"/>
      <c r="AI623" s="2"/>
    </row>
    <row r="624" spans="6:35">
      <c r="F624" s="57"/>
      <c r="G624" s="57"/>
      <c r="H624" s="57"/>
      <c r="I624" s="57"/>
      <c r="J624" s="57"/>
      <c r="T624" s="57"/>
      <c r="U624" s="57"/>
      <c r="V624" s="57"/>
      <c r="W624" s="57"/>
      <c r="X624" s="57"/>
      <c r="Y624" s="2"/>
      <c r="Z624" s="2"/>
      <c r="AA624" s="2"/>
      <c r="AB624" s="2"/>
      <c r="AC624" s="2"/>
      <c r="AD624" s="2"/>
      <c r="AE624" s="2"/>
      <c r="AF624" s="2"/>
      <c r="AG624" s="2"/>
      <c r="AH624" s="2"/>
      <c r="AI624" s="2"/>
    </row>
    <row r="625" spans="6:35">
      <c r="F625" s="57"/>
      <c r="G625" s="57"/>
      <c r="H625" s="57"/>
      <c r="I625" s="57"/>
      <c r="J625" s="57"/>
      <c r="T625" s="57"/>
      <c r="U625" s="57"/>
      <c r="V625" s="57"/>
      <c r="W625" s="57"/>
      <c r="X625" s="57"/>
      <c r="Y625" s="2"/>
      <c r="Z625" s="2"/>
      <c r="AA625" s="2"/>
      <c r="AB625" s="2"/>
      <c r="AC625" s="2"/>
      <c r="AD625" s="2"/>
      <c r="AE625" s="2"/>
      <c r="AF625" s="2"/>
      <c r="AG625" s="2"/>
      <c r="AH625" s="2"/>
      <c r="AI625" s="2"/>
    </row>
    <row r="626" spans="6:35">
      <c r="F626" s="57"/>
      <c r="G626" s="57"/>
      <c r="H626" s="57"/>
      <c r="I626" s="57"/>
      <c r="J626" s="57"/>
      <c r="T626" s="57"/>
      <c r="U626" s="57"/>
      <c r="V626" s="57"/>
      <c r="W626" s="57"/>
      <c r="X626" s="57"/>
      <c r="Y626" s="2"/>
      <c r="Z626" s="2"/>
      <c r="AA626" s="2"/>
      <c r="AB626" s="2"/>
      <c r="AC626" s="2"/>
      <c r="AD626" s="2"/>
      <c r="AE626" s="2"/>
      <c r="AF626" s="2"/>
      <c r="AG626" s="2"/>
      <c r="AH626" s="2"/>
      <c r="AI626" s="2"/>
    </row>
    <row r="627" spans="6:35">
      <c r="F627" s="57"/>
      <c r="G627" s="57"/>
      <c r="H627" s="57"/>
      <c r="I627" s="57"/>
      <c r="J627" s="57"/>
      <c r="T627" s="57"/>
      <c r="U627" s="57"/>
      <c r="V627" s="57"/>
      <c r="W627" s="57"/>
      <c r="X627" s="57"/>
      <c r="Y627" s="2"/>
      <c r="Z627" s="2"/>
      <c r="AA627" s="2"/>
      <c r="AB627" s="2"/>
      <c r="AC627" s="2"/>
      <c r="AD627" s="2"/>
      <c r="AE627" s="2"/>
      <c r="AF627" s="2"/>
      <c r="AG627" s="2"/>
      <c r="AH627" s="2"/>
      <c r="AI627" s="2"/>
    </row>
    <row r="628" spans="6:35">
      <c r="F628" s="57"/>
      <c r="G628" s="57"/>
      <c r="H628" s="57"/>
      <c r="I628" s="57"/>
      <c r="J628" s="57"/>
      <c r="T628" s="57"/>
      <c r="U628" s="57"/>
      <c r="V628" s="57"/>
      <c r="W628" s="57"/>
      <c r="X628" s="57"/>
      <c r="Y628" s="2"/>
      <c r="Z628" s="2"/>
      <c r="AA628" s="2"/>
      <c r="AB628" s="2"/>
      <c r="AC628" s="2"/>
      <c r="AD628" s="2"/>
      <c r="AE628" s="2"/>
      <c r="AF628" s="2"/>
      <c r="AG628" s="2"/>
      <c r="AH628" s="2"/>
      <c r="AI628" s="2"/>
    </row>
    <row r="629" spans="6:35">
      <c r="F629" s="57"/>
      <c r="G629" s="57"/>
      <c r="H629" s="57"/>
      <c r="I629" s="57"/>
      <c r="J629" s="57"/>
      <c r="T629" s="57"/>
      <c r="U629" s="57"/>
      <c r="V629" s="57"/>
      <c r="W629" s="57"/>
      <c r="X629" s="57"/>
      <c r="Y629" s="2"/>
      <c r="Z629" s="2"/>
      <c r="AA629" s="2"/>
      <c r="AB629" s="2"/>
      <c r="AC629" s="2"/>
      <c r="AD629" s="2"/>
      <c r="AE629" s="2"/>
      <c r="AF629" s="2"/>
      <c r="AG629" s="2"/>
      <c r="AH629" s="2"/>
      <c r="AI629" s="2"/>
    </row>
    <row r="630" spans="6:35">
      <c r="F630" s="57"/>
      <c r="G630" s="57"/>
      <c r="H630" s="57"/>
      <c r="I630" s="57"/>
      <c r="J630" s="57"/>
      <c r="T630" s="57"/>
      <c r="U630" s="57"/>
      <c r="V630" s="57"/>
      <c r="W630" s="57"/>
      <c r="X630" s="57"/>
      <c r="Y630" s="2"/>
      <c r="Z630" s="2"/>
      <c r="AA630" s="2"/>
      <c r="AB630" s="2"/>
      <c r="AC630" s="2"/>
      <c r="AD630" s="2"/>
      <c r="AE630" s="2"/>
      <c r="AF630" s="2"/>
      <c r="AG630" s="2"/>
      <c r="AH630" s="2"/>
      <c r="AI630" s="2"/>
    </row>
    <row r="631" spans="6:35">
      <c r="F631" s="57"/>
      <c r="G631" s="57"/>
      <c r="H631" s="57"/>
      <c r="I631" s="57"/>
      <c r="J631" s="57"/>
      <c r="T631" s="57"/>
      <c r="U631" s="57"/>
      <c r="V631" s="57"/>
      <c r="W631" s="57"/>
      <c r="X631" s="57"/>
      <c r="Y631" s="2"/>
      <c r="Z631" s="2"/>
      <c r="AA631" s="2"/>
      <c r="AB631" s="2"/>
      <c r="AC631" s="2"/>
      <c r="AD631" s="2"/>
      <c r="AE631" s="2"/>
      <c r="AF631" s="2"/>
      <c r="AG631" s="2"/>
      <c r="AH631" s="2"/>
      <c r="AI631" s="2"/>
    </row>
    <row r="632" spans="6:35">
      <c r="F632" s="57"/>
      <c r="G632" s="57"/>
      <c r="H632" s="57"/>
      <c r="I632" s="57"/>
      <c r="J632" s="57"/>
      <c r="T632" s="57"/>
      <c r="U632" s="57"/>
      <c r="V632" s="57"/>
      <c r="W632" s="57"/>
      <c r="X632" s="57"/>
      <c r="Y632" s="2"/>
      <c r="Z632" s="2"/>
      <c r="AA632" s="2"/>
      <c r="AB632" s="2"/>
      <c r="AC632" s="2"/>
      <c r="AD632" s="2"/>
      <c r="AE632" s="2"/>
      <c r="AF632" s="2"/>
      <c r="AG632" s="2"/>
      <c r="AH632" s="2"/>
      <c r="AI632" s="2"/>
    </row>
    <row r="633" spans="6:35">
      <c r="F633" s="57"/>
      <c r="G633" s="57"/>
      <c r="H633" s="57"/>
      <c r="I633" s="57"/>
      <c r="J633" s="57"/>
      <c r="T633" s="57"/>
      <c r="U633" s="57"/>
      <c r="V633" s="57"/>
      <c r="W633" s="57"/>
      <c r="X633" s="57"/>
      <c r="Y633" s="2"/>
      <c r="Z633" s="2"/>
      <c r="AA633" s="2"/>
      <c r="AB633" s="2"/>
      <c r="AC633" s="2"/>
      <c r="AD633" s="2"/>
      <c r="AE633" s="2"/>
      <c r="AF633" s="2"/>
      <c r="AG633" s="2"/>
      <c r="AH633" s="2"/>
      <c r="AI633" s="2"/>
    </row>
    <row r="634" spans="6:35">
      <c r="F634" s="57"/>
      <c r="G634" s="57"/>
      <c r="H634" s="57"/>
      <c r="I634" s="57"/>
      <c r="J634" s="57"/>
      <c r="T634" s="57"/>
      <c r="U634" s="57"/>
      <c r="V634" s="57"/>
      <c r="W634" s="57"/>
      <c r="X634" s="57"/>
      <c r="Y634" s="2"/>
      <c r="Z634" s="2"/>
      <c r="AA634" s="2"/>
      <c r="AB634" s="2"/>
      <c r="AC634" s="2"/>
      <c r="AD634" s="2"/>
      <c r="AE634" s="2"/>
      <c r="AF634" s="2"/>
      <c r="AG634" s="2"/>
      <c r="AH634" s="2"/>
      <c r="AI634" s="2"/>
    </row>
    <row r="635" spans="6:35">
      <c r="F635" s="57"/>
      <c r="G635" s="57"/>
      <c r="H635" s="57"/>
      <c r="I635" s="57"/>
      <c r="J635" s="57"/>
      <c r="T635" s="57"/>
      <c r="U635" s="57"/>
      <c r="V635" s="57"/>
      <c r="W635" s="57"/>
      <c r="X635" s="57"/>
      <c r="Y635" s="2"/>
      <c r="Z635" s="2"/>
      <c r="AA635" s="2"/>
      <c r="AB635" s="2"/>
      <c r="AC635" s="2"/>
      <c r="AD635" s="2"/>
      <c r="AE635" s="2"/>
      <c r="AF635" s="2"/>
      <c r="AG635" s="2"/>
      <c r="AH635" s="2"/>
      <c r="AI635" s="2"/>
    </row>
    <row r="636" spans="6:35">
      <c r="F636" s="57"/>
      <c r="G636" s="57"/>
      <c r="H636" s="57"/>
      <c r="I636" s="57"/>
      <c r="J636" s="57"/>
      <c r="T636" s="57"/>
      <c r="U636" s="57"/>
      <c r="V636" s="57"/>
      <c r="W636" s="57"/>
      <c r="X636" s="57"/>
      <c r="Y636" s="2"/>
      <c r="Z636" s="2"/>
      <c r="AA636" s="2"/>
      <c r="AB636" s="2"/>
      <c r="AC636" s="2"/>
      <c r="AD636" s="2"/>
      <c r="AE636" s="2"/>
      <c r="AF636" s="2"/>
      <c r="AG636" s="2"/>
      <c r="AH636" s="2"/>
      <c r="AI636" s="2"/>
    </row>
    <row r="637" spans="6:35">
      <c r="F637" s="57"/>
      <c r="G637" s="57"/>
      <c r="H637" s="57"/>
      <c r="I637" s="57"/>
      <c r="J637" s="57"/>
      <c r="T637" s="57"/>
      <c r="U637" s="57"/>
      <c r="V637" s="57"/>
      <c r="W637" s="57"/>
      <c r="X637" s="57"/>
      <c r="Y637" s="2"/>
      <c r="Z637" s="2"/>
      <c r="AA637" s="2"/>
      <c r="AB637" s="2"/>
      <c r="AC637" s="2"/>
      <c r="AD637" s="2"/>
      <c r="AE637" s="2"/>
      <c r="AF637" s="2"/>
      <c r="AG637" s="2"/>
      <c r="AH637" s="2"/>
      <c r="AI637" s="2"/>
    </row>
    <row r="638" spans="6:35">
      <c r="F638" s="57"/>
      <c r="G638" s="57"/>
      <c r="H638" s="57"/>
      <c r="I638" s="57"/>
      <c r="J638" s="57"/>
      <c r="T638" s="57"/>
      <c r="U638" s="57"/>
      <c r="V638" s="57"/>
      <c r="W638" s="57"/>
      <c r="X638" s="57"/>
      <c r="Y638" s="2"/>
      <c r="Z638" s="2"/>
      <c r="AA638" s="2"/>
      <c r="AB638" s="2"/>
      <c r="AC638" s="2"/>
      <c r="AD638" s="2"/>
      <c r="AE638" s="2"/>
      <c r="AF638" s="2"/>
      <c r="AG638" s="2"/>
      <c r="AH638" s="2"/>
      <c r="AI638" s="2"/>
    </row>
    <row r="639" spans="6:35">
      <c r="F639" s="57"/>
      <c r="G639" s="57"/>
      <c r="H639" s="57"/>
      <c r="I639" s="57"/>
      <c r="J639" s="57"/>
      <c r="T639" s="57"/>
      <c r="U639" s="57"/>
      <c r="V639" s="57"/>
      <c r="W639" s="57"/>
      <c r="X639" s="57"/>
      <c r="Y639" s="2"/>
      <c r="Z639" s="2"/>
      <c r="AA639" s="2"/>
      <c r="AB639" s="2"/>
      <c r="AC639" s="2"/>
      <c r="AD639" s="2"/>
      <c r="AE639" s="2"/>
      <c r="AF639" s="2"/>
      <c r="AG639" s="2"/>
      <c r="AH639" s="2"/>
      <c r="AI639" s="2"/>
    </row>
    <row r="640" spans="6:35">
      <c r="F640" s="57"/>
      <c r="G640" s="57"/>
      <c r="H640" s="57"/>
      <c r="I640" s="57"/>
      <c r="J640" s="57"/>
      <c r="T640" s="57"/>
      <c r="U640" s="57"/>
      <c r="V640" s="57"/>
      <c r="W640" s="57"/>
      <c r="X640" s="57"/>
      <c r="Y640" s="2"/>
      <c r="Z640" s="2"/>
      <c r="AA640" s="2"/>
      <c r="AB640" s="2"/>
      <c r="AC640" s="2"/>
      <c r="AD640" s="2"/>
      <c r="AE640" s="2"/>
      <c r="AF640" s="2"/>
      <c r="AG640" s="2"/>
      <c r="AH640" s="2"/>
      <c r="AI640" s="2"/>
    </row>
    <row r="641" spans="6:35">
      <c r="F641" s="57"/>
      <c r="G641" s="57"/>
      <c r="H641" s="57"/>
      <c r="I641" s="57"/>
      <c r="J641" s="57"/>
      <c r="T641" s="57"/>
      <c r="U641" s="57"/>
      <c r="V641" s="57"/>
      <c r="W641" s="57"/>
      <c r="X641" s="57"/>
      <c r="Y641" s="2"/>
      <c r="Z641" s="2"/>
      <c r="AA641" s="2"/>
      <c r="AB641" s="2"/>
      <c r="AC641" s="2"/>
      <c r="AD641" s="2"/>
      <c r="AE641" s="2"/>
      <c r="AF641" s="2"/>
      <c r="AG641" s="2"/>
      <c r="AH641" s="2"/>
      <c r="AI641" s="2"/>
    </row>
    <row r="642" spans="6:35">
      <c r="F642" s="57"/>
      <c r="G642" s="57"/>
      <c r="H642" s="57"/>
      <c r="I642" s="57"/>
      <c r="J642" s="57"/>
      <c r="T642" s="57"/>
      <c r="U642" s="57"/>
      <c r="V642" s="57"/>
      <c r="W642" s="57"/>
      <c r="X642" s="57"/>
      <c r="Y642" s="2"/>
      <c r="Z642" s="2"/>
      <c r="AA642" s="2"/>
      <c r="AB642" s="2"/>
      <c r="AC642" s="2"/>
      <c r="AD642" s="2"/>
      <c r="AE642" s="2"/>
      <c r="AF642" s="2"/>
      <c r="AG642" s="2"/>
      <c r="AH642" s="2"/>
      <c r="AI642" s="2"/>
    </row>
    <row r="643" spans="6:35">
      <c r="F643" s="57"/>
      <c r="G643" s="57"/>
      <c r="H643" s="57"/>
      <c r="I643" s="57"/>
      <c r="J643" s="57"/>
      <c r="T643" s="57"/>
      <c r="U643" s="57"/>
      <c r="V643" s="57"/>
      <c r="W643" s="57"/>
      <c r="X643" s="57"/>
      <c r="Y643" s="2"/>
      <c r="Z643" s="2"/>
      <c r="AA643" s="2"/>
      <c r="AB643" s="2"/>
      <c r="AC643" s="2"/>
      <c r="AD643" s="2"/>
      <c r="AE643" s="2"/>
      <c r="AF643" s="2"/>
      <c r="AG643" s="2"/>
      <c r="AH643" s="2"/>
      <c r="AI643" s="2"/>
    </row>
    <row r="644" spans="6:35">
      <c r="F644" s="57"/>
      <c r="G644" s="57"/>
      <c r="H644" s="57"/>
      <c r="I644" s="57"/>
      <c r="J644" s="57"/>
      <c r="T644" s="57"/>
      <c r="U644" s="57"/>
      <c r="V644" s="57"/>
      <c r="W644" s="57"/>
      <c r="X644" s="57"/>
      <c r="Y644" s="2"/>
      <c r="Z644" s="2"/>
      <c r="AA644" s="2"/>
      <c r="AB644" s="2"/>
      <c r="AC644" s="2"/>
      <c r="AD644" s="2"/>
      <c r="AE644" s="2"/>
      <c r="AF644" s="2"/>
      <c r="AG644" s="2"/>
      <c r="AH644" s="2"/>
      <c r="AI644" s="2"/>
    </row>
    <row r="645" spans="6:35">
      <c r="F645" s="57"/>
      <c r="G645" s="57"/>
      <c r="H645" s="57"/>
      <c r="I645" s="57"/>
      <c r="J645" s="57"/>
      <c r="T645" s="57"/>
      <c r="U645" s="57"/>
      <c r="V645" s="57"/>
      <c r="W645" s="57"/>
      <c r="X645" s="57"/>
      <c r="Y645" s="2"/>
      <c r="Z645" s="2"/>
      <c r="AA645" s="2"/>
      <c r="AB645" s="2"/>
      <c r="AC645" s="2"/>
      <c r="AD645" s="2"/>
      <c r="AE645" s="2"/>
      <c r="AF645" s="2"/>
      <c r="AG645" s="2"/>
      <c r="AH645" s="2"/>
      <c r="AI645" s="2"/>
    </row>
    <row r="646" spans="6:35">
      <c r="F646" s="57"/>
      <c r="G646" s="57"/>
      <c r="H646" s="57"/>
      <c r="I646" s="57"/>
      <c r="J646" s="57"/>
      <c r="T646" s="57"/>
      <c r="U646" s="57"/>
      <c r="V646" s="57"/>
      <c r="W646" s="57"/>
      <c r="X646" s="57"/>
      <c r="Y646" s="2"/>
      <c r="Z646" s="2"/>
      <c r="AA646" s="2"/>
      <c r="AB646" s="2"/>
      <c r="AC646" s="2"/>
      <c r="AD646" s="2"/>
      <c r="AE646" s="2"/>
      <c r="AF646" s="2"/>
      <c r="AG646" s="2"/>
      <c r="AH646" s="2"/>
      <c r="AI646" s="2"/>
    </row>
    <row r="647" spans="6:35">
      <c r="F647" s="57"/>
      <c r="G647" s="57"/>
      <c r="H647" s="57"/>
      <c r="I647" s="57"/>
      <c r="J647" s="57"/>
      <c r="T647" s="57"/>
      <c r="U647" s="57"/>
      <c r="V647" s="57"/>
      <c r="W647" s="57"/>
      <c r="X647" s="57"/>
      <c r="Y647" s="2"/>
      <c r="Z647" s="2"/>
      <c r="AA647" s="2"/>
      <c r="AB647" s="2"/>
      <c r="AC647" s="2"/>
      <c r="AD647" s="2"/>
      <c r="AE647" s="2"/>
      <c r="AF647" s="2"/>
      <c r="AG647" s="2"/>
      <c r="AH647" s="2"/>
      <c r="AI647" s="2"/>
    </row>
    <row r="648" spans="6:35">
      <c r="F648" s="57"/>
      <c r="G648" s="57"/>
      <c r="H648" s="57"/>
      <c r="I648" s="57"/>
      <c r="J648" s="57"/>
      <c r="T648" s="57"/>
      <c r="U648" s="57"/>
      <c r="V648" s="57"/>
      <c r="W648" s="57"/>
      <c r="X648" s="57"/>
      <c r="Y648" s="2"/>
      <c r="Z648" s="2"/>
      <c r="AA648" s="2"/>
      <c r="AB648" s="2"/>
      <c r="AC648" s="2"/>
      <c r="AD648" s="2"/>
      <c r="AE648" s="2"/>
      <c r="AF648" s="2"/>
      <c r="AG648" s="2"/>
      <c r="AH648" s="2"/>
      <c r="AI648" s="2"/>
    </row>
    <row r="649" spans="6:35">
      <c r="F649" s="57"/>
      <c r="G649" s="57"/>
      <c r="H649" s="57"/>
      <c r="I649" s="57"/>
      <c r="J649" s="57"/>
      <c r="T649" s="57"/>
      <c r="U649" s="57"/>
      <c r="V649" s="57"/>
      <c r="W649" s="57"/>
      <c r="X649" s="57"/>
      <c r="Y649" s="2"/>
      <c r="Z649" s="2"/>
      <c r="AA649" s="2"/>
      <c r="AB649" s="2"/>
      <c r="AC649" s="2"/>
      <c r="AD649" s="2"/>
      <c r="AE649" s="2"/>
      <c r="AF649" s="2"/>
      <c r="AG649" s="2"/>
      <c r="AH649" s="2"/>
      <c r="AI649" s="2"/>
    </row>
    <row r="650" spans="6:35">
      <c r="F650" s="57"/>
      <c r="G650" s="57"/>
      <c r="H650" s="57"/>
      <c r="I650" s="57"/>
      <c r="J650" s="57"/>
      <c r="T650" s="57"/>
      <c r="U650" s="57"/>
      <c r="V650" s="57"/>
      <c r="W650" s="57"/>
      <c r="X650" s="57"/>
      <c r="Y650" s="2"/>
      <c r="Z650" s="2"/>
      <c r="AA650" s="2"/>
      <c r="AB650" s="2"/>
      <c r="AC650" s="2"/>
      <c r="AD650" s="2"/>
      <c r="AE650" s="2"/>
      <c r="AF650" s="2"/>
      <c r="AG650" s="2"/>
      <c r="AH650" s="2"/>
      <c r="AI650" s="2"/>
    </row>
    <row r="651" spans="6:35">
      <c r="F651" s="57"/>
      <c r="G651" s="57"/>
      <c r="H651" s="57"/>
      <c r="I651" s="57"/>
      <c r="J651" s="57"/>
      <c r="T651" s="57"/>
      <c r="U651" s="57"/>
      <c r="V651" s="57"/>
      <c r="W651" s="57"/>
      <c r="X651" s="57"/>
      <c r="Y651" s="2"/>
      <c r="Z651" s="2"/>
      <c r="AA651" s="2"/>
      <c r="AB651" s="2"/>
      <c r="AC651" s="2"/>
      <c r="AD651" s="2"/>
      <c r="AE651" s="2"/>
      <c r="AF651" s="2"/>
      <c r="AG651" s="2"/>
      <c r="AH651" s="2"/>
      <c r="AI651" s="2"/>
    </row>
    <row r="652" spans="6:35">
      <c r="F652" s="57"/>
      <c r="G652" s="57"/>
      <c r="H652" s="57"/>
      <c r="I652" s="57"/>
      <c r="J652" s="57"/>
      <c r="T652" s="57"/>
      <c r="U652" s="57"/>
      <c r="V652" s="57"/>
      <c r="W652" s="57"/>
      <c r="X652" s="57"/>
      <c r="Y652" s="2"/>
      <c r="Z652" s="2"/>
      <c r="AA652" s="2"/>
      <c r="AB652" s="2"/>
      <c r="AC652" s="2"/>
      <c r="AD652" s="2"/>
      <c r="AE652" s="2"/>
      <c r="AF652" s="2"/>
      <c r="AG652" s="2"/>
      <c r="AH652" s="2"/>
      <c r="AI652" s="2"/>
    </row>
    <row r="653" spans="6:35">
      <c r="F653" s="57"/>
      <c r="G653" s="57"/>
      <c r="H653" s="57"/>
      <c r="I653" s="57"/>
      <c r="J653" s="57"/>
      <c r="T653" s="57"/>
      <c r="U653" s="57"/>
      <c r="V653" s="57"/>
      <c r="W653" s="57"/>
      <c r="X653" s="57"/>
      <c r="Y653" s="2"/>
      <c r="Z653" s="2"/>
      <c r="AA653" s="2"/>
      <c r="AB653" s="2"/>
      <c r="AC653" s="2"/>
      <c r="AD653" s="2"/>
      <c r="AE653" s="2"/>
      <c r="AF653" s="2"/>
      <c r="AG653" s="2"/>
      <c r="AH653" s="2"/>
      <c r="AI653" s="2"/>
    </row>
    <row r="654" spans="6:35">
      <c r="F654" s="57"/>
      <c r="G654" s="57"/>
      <c r="H654" s="57"/>
      <c r="I654" s="57"/>
      <c r="J654" s="57"/>
      <c r="T654" s="57"/>
      <c r="U654" s="57"/>
      <c r="V654" s="57"/>
      <c r="W654" s="57"/>
      <c r="X654" s="57"/>
      <c r="Y654" s="2"/>
      <c r="Z654" s="2"/>
      <c r="AA654" s="2"/>
      <c r="AB654" s="2"/>
      <c r="AC654" s="2"/>
      <c r="AD654" s="2"/>
      <c r="AE654" s="2"/>
      <c r="AF654" s="2"/>
      <c r="AG654" s="2"/>
      <c r="AH654" s="2"/>
      <c r="AI654" s="2"/>
    </row>
    <row r="655" spans="6:35">
      <c r="F655" s="57"/>
      <c r="G655" s="57"/>
      <c r="H655" s="57"/>
      <c r="I655" s="57"/>
      <c r="J655" s="57"/>
      <c r="T655" s="57"/>
      <c r="U655" s="57"/>
      <c r="V655" s="57"/>
      <c r="W655" s="57"/>
      <c r="X655" s="57"/>
      <c r="Y655" s="2"/>
      <c r="Z655" s="2"/>
      <c r="AA655" s="2"/>
      <c r="AB655" s="2"/>
      <c r="AC655" s="2"/>
      <c r="AD655" s="2"/>
      <c r="AE655" s="2"/>
      <c r="AF655" s="2"/>
      <c r="AG655" s="2"/>
      <c r="AH655" s="2"/>
      <c r="AI655" s="2"/>
    </row>
    <row r="656" spans="6:35">
      <c r="F656" s="57"/>
      <c r="G656" s="57"/>
      <c r="H656" s="57"/>
      <c r="I656" s="57"/>
      <c r="J656" s="57"/>
      <c r="T656" s="57"/>
      <c r="U656" s="57"/>
      <c r="V656" s="57"/>
      <c r="W656" s="57"/>
      <c r="X656" s="57"/>
      <c r="Y656" s="2"/>
      <c r="Z656" s="2"/>
      <c r="AA656" s="2"/>
      <c r="AB656" s="2"/>
      <c r="AC656" s="2"/>
      <c r="AD656" s="2"/>
      <c r="AE656" s="2"/>
      <c r="AF656" s="2"/>
      <c r="AG656" s="2"/>
      <c r="AH656" s="2"/>
      <c r="AI656" s="2"/>
    </row>
    <row r="657" spans="6:35">
      <c r="F657" s="57"/>
      <c r="G657" s="57"/>
      <c r="H657" s="57"/>
      <c r="I657" s="57"/>
      <c r="J657" s="57"/>
      <c r="T657" s="57"/>
      <c r="U657" s="57"/>
      <c r="V657" s="57"/>
      <c r="W657" s="57"/>
      <c r="X657" s="57"/>
      <c r="Y657" s="2"/>
      <c r="Z657" s="2"/>
      <c r="AA657" s="2"/>
      <c r="AB657" s="2"/>
      <c r="AC657" s="2"/>
      <c r="AD657" s="2"/>
      <c r="AE657" s="2"/>
      <c r="AF657" s="2"/>
      <c r="AG657" s="2"/>
      <c r="AH657" s="2"/>
      <c r="AI657" s="2"/>
    </row>
    <row r="658" spans="6:35">
      <c r="F658" s="57"/>
      <c r="G658" s="57"/>
      <c r="H658" s="57"/>
      <c r="I658" s="57"/>
      <c r="J658" s="57"/>
      <c r="T658" s="57"/>
      <c r="U658" s="57"/>
      <c r="V658" s="57"/>
      <c r="W658" s="57"/>
      <c r="X658" s="57"/>
      <c r="Y658" s="2"/>
      <c r="Z658" s="2"/>
      <c r="AA658" s="2"/>
      <c r="AB658" s="2"/>
      <c r="AC658" s="2"/>
      <c r="AD658" s="2"/>
      <c r="AE658" s="2"/>
      <c r="AF658" s="2"/>
      <c r="AG658" s="2"/>
      <c r="AH658" s="2"/>
      <c r="AI658" s="2"/>
    </row>
    <row r="659" spans="6:35">
      <c r="F659" s="57"/>
      <c r="G659" s="57"/>
      <c r="H659" s="57"/>
      <c r="I659" s="57"/>
      <c r="J659" s="57"/>
      <c r="T659" s="57"/>
      <c r="U659" s="57"/>
      <c r="V659" s="57"/>
      <c r="W659" s="57"/>
      <c r="X659" s="57"/>
      <c r="Y659" s="2"/>
      <c r="Z659" s="2"/>
      <c r="AA659" s="2"/>
      <c r="AB659" s="2"/>
      <c r="AC659" s="2"/>
      <c r="AD659" s="2"/>
      <c r="AE659" s="2"/>
      <c r="AF659" s="2"/>
      <c r="AG659" s="2"/>
      <c r="AH659" s="2"/>
      <c r="AI659" s="2"/>
    </row>
    <row r="660" spans="6:35">
      <c r="F660" s="57"/>
      <c r="G660" s="57"/>
      <c r="H660" s="57"/>
      <c r="I660" s="57"/>
      <c r="J660" s="57"/>
      <c r="T660" s="57"/>
      <c r="U660" s="57"/>
      <c r="V660" s="57"/>
      <c r="W660" s="57"/>
      <c r="X660" s="57"/>
      <c r="Y660" s="2"/>
      <c r="Z660" s="2"/>
      <c r="AA660" s="2"/>
      <c r="AB660" s="2"/>
      <c r="AC660" s="2"/>
      <c r="AD660" s="2"/>
      <c r="AE660" s="2"/>
      <c r="AF660" s="2"/>
      <c r="AG660" s="2"/>
      <c r="AH660" s="2"/>
      <c r="AI660" s="2"/>
    </row>
    <row r="661" spans="6:35">
      <c r="F661" s="57"/>
      <c r="G661" s="57"/>
      <c r="H661" s="57"/>
      <c r="I661" s="57"/>
      <c r="J661" s="57"/>
      <c r="T661" s="57"/>
      <c r="U661" s="57"/>
      <c r="V661" s="57"/>
      <c r="W661" s="57"/>
      <c r="X661" s="57"/>
      <c r="Y661" s="2"/>
      <c r="Z661" s="2"/>
      <c r="AA661" s="2"/>
      <c r="AB661" s="2"/>
      <c r="AC661" s="2"/>
      <c r="AD661" s="2"/>
      <c r="AE661" s="2"/>
      <c r="AF661" s="2"/>
      <c r="AG661" s="2"/>
      <c r="AH661" s="2"/>
      <c r="AI661" s="2"/>
    </row>
    <row r="662" spans="6:35">
      <c r="F662" s="57"/>
      <c r="G662" s="57"/>
      <c r="H662" s="57"/>
      <c r="I662" s="57"/>
      <c r="J662" s="57"/>
      <c r="T662" s="57"/>
      <c r="U662" s="57"/>
      <c r="V662" s="57"/>
      <c r="W662" s="57"/>
      <c r="X662" s="57"/>
      <c r="Y662" s="2"/>
      <c r="Z662" s="2"/>
      <c r="AA662" s="2"/>
      <c r="AB662" s="2"/>
      <c r="AC662" s="2"/>
      <c r="AD662" s="2"/>
      <c r="AE662" s="2"/>
      <c r="AF662" s="2"/>
      <c r="AG662" s="2"/>
      <c r="AH662" s="2"/>
      <c r="AI662" s="2"/>
    </row>
    <row r="663" spans="6:35">
      <c r="F663" s="57"/>
      <c r="G663" s="57"/>
      <c r="H663" s="57"/>
      <c r="I663" s="57"/>
      <c r="J663" s="57"/>
      <c r="T663" s="57"/>
      <c r="U663" s="57"/>
      <c r="V663" s="57"/>
      <c r="W663" s="57"/>
      <c r="X663" s="57"/>
      <c r="Y663" s="2"/>
      <c r="Z663" s="2"/>
      <c r="AA663" s="2"/>
      <c r="AB663" s="2"/>
      <c r="AC663" s="2"/>
      <c r="AD663" s="2"/>
      <c r="AE663" s="2"/>
      <c r="AF663" s="2"/>
      <c r="AG663" s="2"/>
      <c r="AH663" s="2"/>
      <c r="AI663" s="2"/>
    </row>
    <row r="664" spans="6:35">
      <c r="F664" s="57"/>
      <c r="G664" s="57"/>
      <c r="H664" s="57"/>
      <c r="I664" s="57"/>
      <c r="J664" s="57"/>
      <c r="T664" s="57"/>
      <c r="U664" s="57"/>
      <c r="V664" s="57"/>
      <c r="W664" s="57"/>
      <c r="X664" s="57"/>
      <c r="Y664" s="2"/>
      <c r="Z664" s="2"/>
      <c r="AA664" s="2"/>
      <c r="AB664" s="2"/>
      <c r="AC664" s="2"/>
      <c r="AD664" s="2"/>
      <c r="AE664" s="2"/>
      <c r="AF664" s="2"/>
      <c r="AG664" s="2"/>
      <c r="AH664" s="2"/>
      <c r="AI664" s="2"/>
    </row>
    <row r="665" spans="6:35">
      <c r="F665" s="57"/>
      <c r="G665" s="57"/>
      <c r="H665" s="57"/>
      <c r="I665" s="57"/>
      <c r="J665" s="57"/>
      <c r="T665" s="57"/>
      <c r="U665" s="57"/>
      <c r="V665" s="57"/>
      <c r="W665" s="57"/>
      <c r="X665" s="57"/>
      <c r="Y665" s="2"/>
      <c r="Z665" s="2"/>
      <c r="AA665" s="2"/>
      <c r="AB665" s="2"/>
      <c r="AC665" s="2"/>
      <c r="AD665" s="2"/>
      <c r="AE665" s="2"/>
      <c r="AF665" s="2"/>
      <c r="AG665" s="2"/>
      <c r="AH665" s="2"/>
      <c r="AI665" s="2"/>
    </row>
    <row r="666" spans="6:35">
      <c r="F666" s="57"/>
      <c r="G666" s="57"/>
      <c r="H666" s="57"/>
      <c r="I666" s="57"/>
      <c r="J666" s="57"/>
      <c r="T666" s="57"/>
      <c r="U666" s="57"/>
      <c r="V666" s="57"/>
      <c r="W666" s="57"/>
      <c r="X666" s="57"/>
      <c r="Y666" s="2"/>
      <c r="Z666" s="2"/>
      <c r="AA666" s="2"/>
      <c r="AB666" s="2"/>
      <c r="AC666" s="2"/>
      <c r="AD666" s="2"/>
      <c r="AE666" s="2"/>
      <c r="AF666" s="2"/>
      <c r="AG666" s="2"/>
      <c r="AH666" s="2"/>
      <c r="AI666" s="2"/>
    </row>
    <row r="667" spans="6:35">
      <c r="F667" s="57"/>
      <c r="G667" s="57"/>
      <c r="H667" s="57"/>
      <c r="I667" s="57"/>
      <c r="J667" s="57"/>
      <c r="T667" s="57"/>
      <c r="U667" s="57"/>
      <c r="V667" s="57"/>
      <c r="W667" s="57"/>
      <c r="X667" s="57"/>
      <c r="Y667" s="2"/>
      <c r="Z667" s="2"/>
      <c r="AA667" s="2"/>
      <c r="AB667" s="2"/>
      <c r="AC667" s="2"/>
      <c r="AD667" s="2"/>
      <c r="AE667" s="2"/>
      <c r="AF667" s="2"/>
      <c r="AG667" s="2"/>
      <c r="AH667" s="2"/>
      <c r="AI667" s="2"/>
    </row>
    <row r="668" spans="6:35">
      <c r="F668" s="57"/>
      <c r="G668" s="57"/>
      <c r="H668" s="57"/>
      <c r="I668" s="57"/>
      <c r="J668" s="57"/>
      <c r="T668" s="57"/>
      <c r="U668" s="57"/>
      <c r="V668" s="57"/>
      <c r="W668" s="57"/>
      <c r="X668" s="57"/>
      <c r="Y668" s="2"/>
      <c r="Z668" s="2"/>
      <c r="AA668" s="2"/>
      <c r="AB668" s="2"/>
      <c r="AC668" s="2"/>
      <c r="AD668" s="2"/>
      <c r="AE668" s="2"/>
      <c r="AF668" s="2"/>
      <c r="AG668" s="2"/>
      <c r="AH668" s="2"/>
      <c r="AI668" s="2"/>
    </row>
    <row r="669" spans="6:35">
      <c r="F669" s="57"/>
      <c r="G669" s="57"/>
      <c r="H669" s="57"/>
      <c r="I669" s="57"/>
      <c r="J669" s="57"/>
      <c r="T669" s="57"/>
      <c r="U669" s="57"/>
      <c r="V669" s="57"/>
      <c r="W669" s="57"/>
      <c r="X669" s="57"/>
      <c r="Y669" s="2"/>
      <c r="Z669" s="2"/>
      <c r="AA669" s="2"/>
      <c r="AB669" s="2"/>
      <c r="AC669" s="2"/>
      <c r="AD669" s="2"/>
      <c r="AE669" s="2"/>
      <c r="AF669" s="2"/>
      <c r="AG669" s="2"/>
      <c r="AH669" s="2"/>
      <c r="AI669" s="2"/>
    </row>
    <row r="670" spans="6:35">
      <c r="F670" s="57"/>
      <c r="G670" s="57"/>
      <c r="H670" s="57"/>
      <c r="I670" s="57"/>
      <c r="J670" s="57"/>
      <c r="T670" s="57"/>
      <c r="U670" s="57"/>
      <c r="V670" s="57"/>
      <c r="W670" s="57"/>
      <c r="X670" s="57"/>
      <c r="Y670" s="2"/>
      <c r="Z670" s="2"/>
      <c r="AA670" s="2"/>
      <c r="AB670" s="2"/>
      <c r="AC670" s="2"/>
      <c r="AD670" s="2"/>
      <c r="AE670" s="2"/>
      <c r="AF670" s="2"/>
      <c r="AG670" s="2"/>
      <c r="AH670" s="2"/>
      <c r="AI670" s="2"/>
    </row>
    <row r="671" spans="6:35">
      <c r="F671" s="57"/>
      <c r="G671" s="57"/>
      <c r="H671" s="57"/>
      <c r="I671" s="57"/>
      <c r="J671" s="57"/>
      <c r="T671" s="57"/>
      <c r="U671" s="57"/>
      <c r="V671" s="57"/>
      <c r="W671" s="57"/>
      <c r="X671" s="57"/>
      <c r="Y671" s="2"/>
      <c r="Z671" s="2"/>
      <c r="AA671" s="2"/>
      <c r="AB671" s="2"/>
      <c r="AC671" s="2"/>
      <c r="AD671" s="2"/>
      <c r="AE671" s="2"/>
      <c r="AF671" s="2"/>
      <c r="AG671" s="2"/>
      <c r="AH671" s="2"/>
      <c r="AI671" s="2"/>
    </row>
    <row r="672" spans="6:35">
      <c r="F672" s="57"/>
      <c r="G672" s="57"/>
      <c r="H672" s="57"/>
      <c r="I672" s="57"/>
      <c r="J672" s="57"/>
      <c r="T672" s="57"/>
      <c r="U672" s="57"/>
      <c r="V672" s="57"/>
      <c r="W672" s="57"/>
      <c r="X672" s="57"/>
      <c r="Y672" s="2"/>
      <c r="Z672" s="2"/>
      <c r="AA672" s="2"/>
      <c r="AB672" s="2"/>
      <c r="AC672" s="2"/>
      <c r="AD672" s="2"/>
      <c r="AE672" s="2"/>
      <c r="AF672" s="2"/>
      <c r="AG672" s="2"/>
      <c r="AH672" s="2"/>
      <c r="AI672" s="2"/>
    </row>
    <row r="673" spans="6:35">
      <c r="F673" s="57"/>
      <c r="G673" s="57"/>
      <c r="H673" s="57"/>
      <c r="I673" s="57"/>
      <c r="J673" s="57"/>
      <c r="T673" s="57"/>
      <c r="U673" s="57"/>
      <c r="V673" s="57"/>
      <c r="W673" s="57"/>
      <c r="X673" s="57"/>
      <c r="Y673" s="2"/>
      <c r="Z673" s="2"/>
      <c r="AA673" s="2"/>
      <c r="AB673" s="2"/>
      <c r="AC673" s="2"/>
      <c r="AD673" s="2"/>
      <c r="AE673" s="2"/>
      <c r="AF673" s="2"/>
      <c r="AG673" s="2"/>
      <c r="AH673" s="2"/>
      <c r="AI673" s="2"/>
    </row>
    <row r="674" spans="6:35">
      <c r="F674" s="57"/>
      <c r="G674" s="57"/>
      <c r="H674" s="57"/>
      <c r="I674" s="57"/>
      <c r="J674" s="57"/>
      <c r="T674" s="57"/>
      <c r="U674" s="57"/>
      <c r="V674" s="57"/>
      <c r="W674" s="57"/>
      <c r="X674" s="57"/>
      <c r="Y674" s="2"/>
      <c r="Z674" s="2"/>
      <c r="AA674" s="2"/>
      <c r="AB674" s="2"/>
      <c r="AC674" s="2"/>
      <c r="AD674" s="2"/>
      <c r="AE674" s="2"/>
      <c r="AF674" s="2"/>
      <c r="AG674" s="2"/>
      <c r="AH674" s="2"/>
      <c r="AI674" s="2"/>
    </row>
    <row r="675" spans="6:35">
      <c r="F675" s="57"/>
      <c r="G675" s="57"/>
      <c r="H675" s="57"/>
      <c r="I675" s="57"/>
      <c r="J675" s="57"/>
      <c r="T675" s="57"/>
      <c r="U675" s="57"/>
      <c r="V675" s="57"/>
      <c r="W675" s="57"/>
      <c r="X675" s="57"/>
      <c r="Y675" s="2"/>
      <c r="Z675" s="2"/>
      <c r="AA675" s="2"/>
      <c r="AB675" s="2"/>
      <c r="AC675" s="2"/>
      <c r="AD675" s="2"/>
      <c r="AE675" s="2"/>
      <c r="AF675" s="2"/>
      <c r="AG675" s="2"/>
      <c r="AH675" s="2"/>
      <c r="AI675" s="2"/>
    </row>
    <row r="676" spans="6:35">
      <c r="F676" s="57"/>
      <c r="G676" s="57"/>
      <c r="H676" s="57"/>
      <c r="I676" s="57"/>
      <c r="J676" s="57"/>
      <c r="T676" s="57"/>
      <c r="U676" s="57"/>
      <c r="V676" s="57"/>
      <c r="W676" s="57"/>
      <c r="X676" s="57"/>
      <c r="Y676" s="2"/>
      <c r="Z676" s="2"/>
      <c r="AA676" s="2"/>
      <c r="AB676" s="2"/>
      <c r="AC676" s="2"/>
      <c r="AD676" s="2"/>
      <c r="AE676" s="2"/>
      <c r="AF676" s="2"/>
      <c r="AG676" s="2"/>
      <c r="AH676" s="2"/>
      <c r="AI676" s="2"/>
    </row>
    <row r="677" spans="6:35">
      <c r="F677" s="57"/>
      <c r="G677" s="57"/>
      <c r="H677" s="57"/>
      <c r="I677" s="57"/>
      <c r="J677" s="57"/>
      <c r="T677" s="57"/>
      <c r="U677" s="57"/>
      <c r="V677" s="57"/>
      <c r="W677" s="57"/>
      <c r="X677" s="57"/>
      <c r="Y677" s="2"/>
      <c r="Z677" s="2"/>
      <c r="AA677" s="2"/>
      <c r="AB677" s="2"/>
      <c r="AC677" s="2"/>
      <c r="AD677" s="2"/>
      <c r="AE677" s="2"/>
      <c r="AF677" s="2"/>
      <c r="AG677" s="2"/>
      <c r="AH677" s="2"/>
      <c r="AI677" s="2"/>
    </row>
    <row r="678" spans="6:35">
      <c r="F678" s="57"/>
      <c r="G678" s="57"/>
      <c r="H678" s="57"/>
      <c r="I678" s="57"/>
      <c r="J678" s="57"/>
      <c r="T678" s="57"/>
      <c r="U678" s="57"/>
      <c r="V678" s="57"/>
      <c r="W678" s="57"/>
      <c r="X678" s="57"/>
      <c r="Y678" s="2"/>
      <c r="Z678" s="2"/>
      <c r="AA678" s="2"/>
      <c r="AB678" s="2"/>
      <c r="AC678" s="2"/>
      <c r="AD678" s="2"/>
      <c r="AE678" s="2"/>
      <c r="AF678" s="2"/>
      <c r="AG678" s="2"/>
      <c r="AH678" s="2"/>
      <c r="AI678" s="2"/>
    </row>
    <row r="679" spans="6:35">
      <c r="F679" s="57"/>
      <c r="G679" s="57"/>
      <c r="H679" s="57"/>
      <c r="I679" s="57"/>
      <c r="J679" s="57"/>
      <c r="T679" s="57"/>
      <c r="U679" s="57"/>
      <c r="V679" s="57"/>
      <c r="W679" s="57"/>
      <c r="X679" s="57"/>
      <c r="Y679" s="2"/>
      <c r="Z679" s="2"/>
      <c r="AA679" s="2"/>
      <c r="AB679" s="2"/>
      <c r="AC679" s="2"/>
      <c r="AD679" s="2"/>
      <c r="AE679" s="2"/>
      <c r="AF679" s="2"/>
      <c r="AG679" s="2"/>
      <c r="AH679" s="2"/>
      <c r="AI679" s="2"/>
    </row>
    <row r="680" spans="6:35">
      <c r="F680" s="57"/>
      <c r="G680" s="57"/>
      <c r="H680" s="57"/>
      <c r="I680" s="57"/>
      <c r="J680" s="57"/>
      <c r="T680" s="57"/>
      <c r="U680" s="57"/>
      <c r="V680" s="57"/>
      <c r="W680" s="57"/>
      <c r="X680" s="57"/>
      <c r="Y680" s="2"/>
      <c r="Z680" s="2"/>
      <c r="AA680" s="2"/>
      <c r="AB680" s="2"/>
      <c r="AC680" s="2"/>
      <c r="AD680" s="2"/>
      <c r="AE680" s="2"/>
      <c r="AF680" s="2"/>
      <c r="AG680" s="2"/>
      <c r="AH680" s="2"/>
      <c r="AI680" s="2"/>
    </row>
    <row r="681" spans="6:35">
      <c r="F681" s="57"/>
      <c r="G681" s="57"/>
      <c r="H681" s="57"/>
      <c r="I681" s="57"/>
      <c r="J681" s="57"/>
      <c r="T681" s="57"/>
      <c r="U681" s="57"/>
      <c r="V681" s="57"/>
      <c r="W681" s="57"/>
      <c r="X681" s="57"/>
      <c r="Y681" s="2"/>
      <c r="Z681" s="2"/>
      <c r="AA681" s="2"/>
      <c r="AB681" s="2"/>
      <c r="AC681" s="2"/>
      <c r="AD681" s="2"/>
      <c r="AE681" s="2"/>
      <c r="AF681" s="2"/>
      <c r="AG681" s="2"/>
      <c r="AH681" s="2"/>
      <c r="AI681" s="2"/>
    </row>
    <row r="682" spans="6:35">
      <c r="F682" s="57"/>
      <c r="G682" s="57"/>
      <c r="H682" s="57"/>
      <c r="I682" s="57"/>
      <c r="J682" s="57"/>
      <c r="T682" s="57"/>
      <c r="U682" s="57"/>
      <c r="V682" s="57"/>
      <c r="W682" s="57"/>
      <c r="X682" s="57"/>
      <c r="Y682" s="2"/>
      <c r="Z682" s="2"/>
      <c r="AA682" s="2"/>
      <c r="AB682" s="2"/>
      <c r="AC682" s="2"/>
      <c r="AD682" s="2"/>
      <c r="AE682" s="2"/>
      <c r="AF682" s="2"/>
      <c r="AG682" s="2"/>
      <c r="AH682" s="2"/>
      <c r="AI682" s="2"/>
    </row>
    <row r="683" spans="6:35">
      <c r="F683" s="57"/>
      <c r="G683" s="57"/>
      <c r="H683" s="57"/>
      <c r="I683" s="57"/>
      <c r="J683" s="57"/>
      <c r="T683" s="57"/>
      <c r="U683" s="57"/>
      <c r="V683" s="57"/>
      <c r="W683" s="57"/>
      <c r="X683" s="57"/>
      <c r="Y683" s="2"/>
      <c r="Z683" s="2"/>
      <c r="AA683" s="2"/>
      <c r="AB683" s="2"/>
      <c r="AC683" s="2"/>
      <c r="AD683" s="2"/>
      <c r="AE683" s="2"/>
      <c r="AF683" s="2"/>
      <c r="AG683" s="2"/>
      <c r="AH683" s="2"/>
      <c r="AI683" s="2"/>
    </row>
    <row r="684" spans="6:35">
      <c r="F684" s="57"/>
      <c r="G684" s="57"/>
      <c r="H684" s="57"/>
      <c r="I684" s="57"/>
      <c r="J684" s="57"/>
      <c r="T684" s="57"/>
      <c r="U684" s="57"/>
      <c r="V684" s="57"/>
      <c r="W684" s="57"/>
      <c r="X684" s="57"/>
      <c r="Y684" s="2"/>
      <c r="Z684" s="2"/>
      <c r="AA684" s="2"/>
      <c r="AB684" s="2"/>
      <c r="AC684" s="2"/>
      <c r="AD684" s="2"/>
      <c r="AE684" s="2"/>
      <c r="AF684" s="2"/>
      <c r="AG684" s="2"/>
      <c r="AH684" s="2"/>
      <c r="AI684" s="2"/>
    </row>
    <row r="685" spans="6:35">
      <c r="F685" s="57"/>
      <c r="G685" s="57"/>
      <c r="H685" s="57"/>
      <c r="I685" s="57"/>
      <c r="J685" s="57"/>
      <c r="T685" s="57"/>
      <c r="U685" s="57"/>
      <c r="V685" s="57"/>
      <c r="W685" s="57"/>
      <c r="X685" s="57"/>
      <c r="Y685" s="2"/>
      <c r="Z685" s="2"/>
      <c r="AA685" s="2"/>
      <c r="AB685" s="2"/>
      <c r="AC685" s="2"/>
      <c r="AD685" s="2"/>
      <c r="AE685" s="2"/>
      <c r="AF685" s="2"/>
      <c r="AG685" s="2"/>
      <c r="AH685" s="2"/>
      <c r="AI685" s="2"/>
    </row>
    <row r="686" spans="6:35">
      <c r="F686" s="57"/>
      <c r="G686" s="57"/>
      <c r="H686" s="57"/>
      <c r="I686" s="57"/>
      <c r="J686" s="57"/>
      <c r="T686" s="57"/>
      <c r="U686" s="57"/>
      <c r="V686" s="57"/>
      <c r="W686" s="57"/>
      <c r="X686" s="57"/>
      <c r="Y686" s="2"/>
      <c r="Z686" s="2"/>
      <c r="AA686" s="2"/>
      <c r="AB686" s="2"/>
      <c r="AC686" s="2"/>
      <c r="AD686" s="2"/>
      <c r="AE686" s="2"/>
      <c r="AF686" s="2"/>
      <c r="AG686" s="2"/>
      <c r="AH686" s="2"/>
      <c r="AI686" s="2"/>
    </row>
    <row r="687" spans="6:35">
      <c r="F687" s="57"/>
      <c r="G687" s="57"/>
      <c r="H687" s="57"/>
      <c r="I687" s="57"/>
      <c r="J687" s="57"/>
      <c r="T687" s="57"/>
      <c r="U687" s="57"/>
      <c r="V687" s="57"/>
      <c r="W687" s="57"/>
      <c r="X687" s="57"/>
      <c r="Y687" s="2"/>
      <c r="Z687" s="2"/>
      <c r="AA687" s="2"/>
      <c r="AB687" s="2"/>
      <c r="AC687" s="2"/>
      <c r="AD687" s="2"/>
      <c r="AE687" s="2"/>
      <c r="AF687" s="2"/>
      <c r="AG687" s="2"/>
      <c r="AH687" s="2"/>
      <c r="AI687" s="2"/>
    </row>
    <row r="688" spans="6:35">
      <c r="F688" s="57"/>
      <c r="G688" s="57"/>
      <c r="H688" s="57"/>
      <c r="I688" s="57"/>
      <c r="J688" s="57"/>
      <c r="T688" s="57"/>
      <c r="U688" s="57"/>
      <c r="V688" s="57"/>
      <c r="W688" s="57"/>
      <c r="X688" s="57"/>
      <c r="Y688" s="2"/>
      <c r="Z688" s="2"/>
      <c r="AA688" s="2"/>
      <c r="AB688" s="2"/>
      <c r="AC688" s="2"/>
      <c r="AD688" s="2"/>
      <c r="AE688" s="2"/>
      <c r="AF688" s="2"/>
      <c r="AG688" s="2"/>
      <c r="AH688" s="2"/>
      <c r="AI688" s="2"/>
    </row>
    <row r="689" spans="6:35">
      <c r="F689" s="57"/>
      <c r="G689" s="57"/>
      <c r="H689" s="57"/>
      <c r="I689" s="57"/>
      <c r="J689" s="57"/>
      <c r="T689" s="57"/>
      <c r="U689" s="57"/>
      <c r="V689" s="57"/>
      <c r="W689" s="57"/>
      <c r="X689" s="57"/>
      <c r="Y689" s="2"/>
      <c r="Z689" s="2"/>
      <c r="AA689" s="2"/>
      <c r="AB689" s="2"/>
      <c r="AC689" s="2"/>
      <c r="AD689" s="2"/>
      <c r="AE689" s="2"/>
      <c r="AF689" s="2"/>
      <c r="AG689" s="2"/>
      <c r="AH689" s="2"/>
      <c r="AI689" s="2"/>
    </row>
    <row r="690" spans="6:35">
      <c r="F690" s="57"/>
      <c r="G690" s="57"/>
      <c r="H690" s="57"/>
      <c r="I690" s="57"/>
      <c r="J690" s="57"/>
      <c r="T690" s="57"/>
      <c r="U690" s="57"/>
      <c r="V690" s="57"/>
      <c r="W690" s="57"/>
      <c r="X690" s="57"/>
      <c r="Y690" s="2"/>
      <c r="Z690" s="2"/>
      <c r="AA690" s="2"/>
      <c r="AB690" s="2"/>
      <c r="AC690" s="2"/>
      <c r="AD690" s="2"/>
      <c r="AE690" s="2"/>
      <c r="AF690" s="2"/>
      <c r="AG690" s="2"/>
      <c r="AH690" s="2"/>
      <c r="AI690" s="2"/>
    </row>
    <row r="691" spans="6:35">
      <c r="F691" s="57"/>
      <c r="G691" s="57"/>
      <c r="H691" s="57"/>
      <c r="I691" s="57"/>
      <c r="J691" s="57"/>
      <c r="T691" s="57"/>
      <c r="U691" s="57"/>
      <c r="V691" s="57"/>
      <c r="W691" s="57"/>
      <c r="X691" s="57"/>
      <c r="Y691" s="2"/>
      <c r="Z691" s="2"/>
      <c r="AA691" s="2"/>
      <c r="AB691" s="2"/>
      <c r="AC691" s="2"/>
      <c r="AD691" s="2"/>
      <c r="AE691" s="2"/>
      <c r="AF691" s="2"/>
      <c r="AG691" s="2"/>
      <c r="AH691" s="2"/>
      <c r="AI691" s="2"/>
    </row>
    <row r="692" spans="6:35">
      <c r="F692" s="57"/>
      <c r="G692" s="57"/>
      <c r="H692" s="57"/>
      <c r="I692" s="57"/>
      <c r="J692" s="57"/>
      <c r="T692" s="57"/>
      <c r="U692" s="57"/>
      <c r="V692" s="57"/>
      <c r="W692" s="57"/>
      <c r="X692" s="57"/>
      <c r="Y692" s="2"/>
      <c r="Z692" s="2"/>
      <c r="AA692" s="2"/>
      <c r="AB692" s="2"/>
      <c r="AC692" s="2"/>
      <c r="AD692" s="2"/>
      <c r="AE692" s="2"/>
      <c r="AF692" s="2"/>
      <c r="AG692" s="2"/>
      <c r="AH692" s="2"/>
      <c r="AI692" s="2"/>
    </row>
    <row r="693" spans="6:35">
      <c r="F693" s="57"/>
      <c r="G693" s="57"/>
      <c r="H693" s="57"/>
      <c r="I693" s="57"/>
      <c r="J693" s="57"/>
      <c r="T693" s="57"/>
      <c r="U693" s="57"/>
      <c r="V693" s="57"/>
      <c r="W693" s="57"/>
      <c r="X693" s="57"/>
      <c r="Y693" s="2"/>
      <c r="Z693" s="2"/>
      <c r="AA693" s="2"/>
      <c r="AB693" s="2"/>
      <c r="AC693" s="2"/>
      <c r="AD693" s="2"/>
      <c r="AE693" s="2"/>
      <c r="AF693" s="2"/>
      <c r="AG693" s="2"/>
      <c r="AH693" s="2"/>
      <c r="AI693" s="2"/>
    </row>
    <row r="694" spans="6:35">
      <c r="F694" s="57"/>
      <c r="G694" s="57"/>
      <c r="H694" s="57"/>
      <c r="I694" s="57"/>
      <c r="J694" s="57"/>
      <c r="T694" s="57"/>
      <c r="U694" s="57"/>
      <c r="V694" s="57"/>
      <c r="W694" s="57"/>
      <c r="X694" s="57"/>
      <c r="Y694" s="2"/>
      <c r="Z694" s="2"/>
      <c r="AA694" s="2"/>
      <c r="AB694" s="2"/>
      <c r="AC694" s="2"/>
      <c r="AD694" s="2"/>
      <c r="AE694" s="2"/>
      <c r="AF694" s="2"/>
      <c r="AG694" s="2"/>
      <c r="AH694" s="2"/>
      <c r="AI694" s="2"/>
    </row>
    <row r="695" spans="6:35">
      <c r="F695" s="57"/>
      <c r="G695" s="57"/>
      <c r="H695" s="57"/>
      <c r="I695" s="57"/>
      <c r="J695" s="57"/>
      <c r="T695" s="57"/>
      <c r="U695" s="57"/>
      <c r="V695" s="57"/>
      <c r="W695" s="57"/>
      <c r="X695" s="57"/>
      <c r="Y695" s="2"/>
      <c r="Z695" s="2"/>
      <c r="AA695" s="2"/>
      <c r="AB695" s="2"/>
      <c r="AC695" s="2"/>
      <c r="AD695" s="2"/>
      <c r="AE695" s="2"/>
      <c r="AF695" s="2"/>
      <c r="AG695" s="2"/>
      <c r="AH695" s="2"/>
      <c r="AI695" s="2"/>
    </row>
    <row r="696" spans="6:35">
      <c r="F696" s="57"/>
      <c r="G696" s="57"/>
      <c r="H696" s="57"/>
      <c r="I696" s="57"/>
      <c r="J696" s="57"/>
      <c r="T696" s="57"/>
      <c r="U696" s="57"/>
      <c r="V696" s="57"/>
      <c r="W696" s="57"/>
      <c r="X696" s="57"/>
      <c r="Y696" s="2"/>
      <c r="Z696" s="2"/>
      <c r="AA696" s="2"/>
      <c r="AB696" s="2"/>
      <c r="AC696" s="2"/>
      <c r="AD696" s="2"/>
      <c r="AE696" s="2"/>
      <c r="AF696" s="2"/>
      <c r="AG696" s="2"/>
      <c r="AH696" s="2"/>
      <c r="AI696" s="2"/>
    </row>
    <row r="697" spans="6:35">
      <c r="F697" s="57"/>
      <c r="G697" s="57"/>
      <c r="H697" s="57"/>
      <c r="I697" s="57"/>
      <c r="J697" s="57"/>
      <c r="T697" s="57"/>
      <c r="U697" s="57"/>
      <c r="V697" s="57"/>
      <c r="W697" s="57"/>
      <c r="X697" s="57"/>
      <c r="Y697" s="2"/>
      <c r="Z697" s="2"/>
      <c r="AA697" s="2"/>
      <c r="AB697" s="2"/>
      <c r="AC697" s="2"/>
      <c r="AD697" s="2"/>
      <c r="AE697" s="2"/>
      <c r="AF697" s="2"/>
      <c r="AG697" s="2"/>
      <c r="AH697" s="2"/>
      <c r="AI697" s="2"/>
    </row>
    <row r="698" spans="6:35">
      <c r="F698" s="57"/>
      <c r="G698" s="57"/>
      <c r="H698" s="57"/>
      <c r="I698" s="57"/>
      <c r="J698" s="57"/>
      <c r="T698" s="57"/>
      <c r="U698" s="57"/>
      <c r="V698" s="57"/>
      <c r="W698" s="57"/>
      <c r="X698" s="57"/>
      <c r="Y698" s="2"/>
      <c r="Z698" s="2"/>
      <c r="AA698" s="2"/>
      <c r="AB698" s="2"/>
      <c r="AC698" s="2"/>
      <c r="AD698" s="2"/>
      <c r="AE698" s="2"/>
      <c r="AF698" s="2"/>
      <c r="AG698" s="2"/>
      <c r="AH698" s="2"/>
      <c r="AI698" s="2"/>
    </row>
    <row r="699" spans="6:35">
      <c r="F699" s="57"/>
      <c r="G699" s="57"/>
      <c r="H699" s="57"/>
      <c r="I699" s="57"/>
      <c r="J699" s="57"/>
      <c r="T699" s="57"/>
      <c r="U699" s="57"/>
      <c r="V699" s="57"/>
      <c r="W699" s="57"/>
      <c r="X699" s="57"/>
      <c r="Y699" s="2"/>
      <c r="Z699" s="2"/>
      <c r="AA699" s="2"/>
      <c r="AB699" s="2"/>
      <c r="AC699" s="2"/>
      <c r="AD699" s="2"/>
      <c r="AE699" s="2"/>
      <c r="AF699" s="2"/>
      <c r="AG699" s="2"/>
      <c r="AH699" s="2"/>
      <c r="AI699" s="2"/>
    </row>
    <row r="700" spans="6:35">
      <c r="F700" s="57"/>
      <c r="G700" s="57"/>
      <c r="H700" s="57"/>
      <c r="I700" s="57"/>
      <c r="J700" s="57"/>
      <c r="T700" s="57"/>
      <c r="U700" s="57"/>
      <c r="V700" s="57"/>
      <c r="W700" s="57"/>
      <c r="X700" s="57"/>
      <c r="Y700" s="2"/>
      <c r="Z700" s="2"/>
      <c r="AA700" s="2"/>
      <c r="AB700" s="2"/>
      <c r="AC700" s="2"/>
      <c r="AD700" s="2"/>
      <c r="AE700" s="2"/>
      <c r="AF700" s="2"/>
      <c r="AG700" s="2"/>
      <c r="AH700" s="2"/>
      <c r="AI700" s="2"/>
    </row>
    <row r="701" spans="6:35">
      <c r="F701" s="57"/>
      <c r="G701" s="57"/>
      <c r="H701" s="57"/>
      <c r="I701" s="57"/>
      <c r="J701" s="57"/>
      <c r="T701" s="57"/>
      <c r="U701" s="57"/>
      <c r="V701" s="57"/>
      <c r="W701" s="57"/>
      <c r="X701" s="57"/>
      <c r="Y701" s="2"/>
      <c r="Z701" s="2"/>
      <c r="AA701" s="2"/>
      <c r="AB701" s="2"/>
      <c r="AC701" s="2"/>
      <c r="AD701" s="2"/>
      <c r="AE701" s="2"/>
      <c r="AF701" s="2"/>
      <c r="AG701" s="2"/>
      <c r="AH701" s="2"/>
      <c r="AI701" s="2"/>
    </row>
    <row r="702" spans="6:35">
      <c r="F702" s="57"/>
      <c r="G702" s="57"/>
      <c r="H702" s="57"/>
      <c r="I702" s="57"/>
      <c r="J702" s="57"/>
      <c r="T702" s="57"/>
      <c r="U702" s="57"/>
      <c r="V702" s="57"/>
      <c r="W702" s="57"/>
      <c r="X702" s="57"/>
      <c r="Y702" s="2"/>
      <c r="Z702" s="2"/>
      <c r="AA702" s="2"/>
      <c r="AB702" s="2"/>
      <c r="AC702" s="2"/>
      <c r="AD702" s="2"/>
      <c r="AE702" s="2"/>
      <c r="AF702" s="2"/>
      <c r="AG702" s="2"/>
      <c r="AH702" s="2"/>
      <c r="AI702" s="2"/>
    </row>
    <row r="703" spans="6:35">
      <c r="F703" s="57"/>
      <c r="G703" s="57"/>
      <c r="H703" s="57"/>
      <c r="I703" s="57"/>
      <c r="J703" s="57"/>
      <c r="T703" s="57"/>
      <c r="U703" s="57"/>
      <c r="V703" s="57"/>
      <c r="W703" s="57"/>
      <c r="X703" s="57"/>
      <c r="Y703" s="2"/>
      <c r="Z703" s="2"/>
      <c r="AA703" s="2"/>
      <c r="AB703" s="2"/>
      <c r="AC703" s="2"/>
      <c r="AD703" s="2"/>
      <c r="AE703" s="2"/>
      <c r="AF703" s="2"/>
      <c r="AG703" s="2"/>
      <c r="AH703" s="2"/>
      <c r="AI703" s="2"/>
    </row>
    <row r="704" spans="6:35">
      <c r="F704" s="57"/>
      <c r="G704" s="57"/>
      <c r="H704" s="57"/>
      <c r="I704" s="57"/>
      <c r="J704" s="57"/>
      <c r="T704" s="57"/>
      <c r="U704" s="57"/>
      <c r="V704" s="57"/>
      <c r="W704" s="57"/>
      <c r="X704" s="57"/>
      <c r="Y704" s="2"/>
      <c r="Z704" s="2"/>
      <c r="AA704" s="2"/>
      <c r="AB704" s="2"/>
      <c r="AC704" s="2"/>
      <c r="AD704" s="2"/>
      <c r="AE704" s="2"/>
      <c r="AF704" s="2"/>
      <c r="AG704" s="2"/>
      <c r="AH704" s="2"/>
      <c r="AI704" s="2"/>
    </row>
    <row r="705" spans="6:35">
      <c r="F705" s="57"/>
      <c r="G705" s="57"/>
      <c r="H705" s="57"/>
      <c r="I705" s="57"/>
      <c r="J705" s="57"/>
      <c r="T705" s="57"/>
      <c r="U705" s="57"/>
      <c r="V705" s="57"/>
      <c r="W705" s="57"/>
      <c r="X705" s="57"/>
      <c r="Y705" s="2"/>
      <c r="Z705" s="2"/>
      <c r="AA705" s="2"/>
      <c r="AB705" s="2"/>
      <c r="AC705" s="2"/>
      <c r="AD705" s="2"/>
      <c r="AE705" s="2"/>
      <c r="AF705" s="2"/>
      <c r="AG705" s="2"/>
      <c r="AH705" s="2"/>
      <c r="AI705" s="2"/>
    </row>
    <row r="706" spans="6:35">
      <c r="F706" s="57"/>
      <c r="G706" s="57"/>
      <c r="H706" s="57"/>
      <c r="I706" s="57"/>
      <c r="J706" s="57"/>
      <c r="T706" s="57"/>
      <c r="U706" s="57"/>
      <c r="V706" s="57"/>
      <c r="W706" s="57"/>
      <c r="X706" s="57"/>
      <c r="Y706" s="2"/>
      <c r="Z706" s="2"/>
      <c r="AA706" s="2"/>
      <c r="AB706" s="2"/>
      <c r="AC706" s="2"/>
      <c r="AD706" s="2"/>
      <c r="AE706" s="2"/>
      <c r="AF706" s="2"/>
      <c r="AG706" s="2"/>
      <c r="AH706" s="2"/>
      <c r="AI706" s="2"/>
    </row>
    <row r="707" spans="6:35">
      <c r="F707" s="57"/>
      <c r="G707" s="57"/>
      <c r="H707" s="57"/>
      <c r="I707" s="57"/>
      <c r="J707" s="57"/>
      <c r="T707" s="57"/>
      <c r="U707" s="57"/>
      <c r="V707" s="57"/>
      <c r="W707" s="57"/>
      <c r="X707" s="57"/>
      <c r="Y707" s="2"/>
      <c r="Z707" s="2"/>
      <c r="AA707" s="2"/>
      <c r="AB707" s="2"/>
      <c r="AC707" s="2"/>
      <c r="AD707" s="2"/>
      <c r="AE707" s="2"/>
      <c r="AF707" s="2"/>
      <c r="AG707" s="2"/>
      <c r="AH707" s="2"/>
      <c r="AI707" s="2"/>
    </row>
    <row r="708" spans="6:35">
      <c r="F708" s="57"/>
      <c r="G708" s="57"/>
      <c r="H708" s="57"/>
      <c r="I708" s="57"/>
      <c r="J708" s="57"/>
      <c r="T708" s="57"/>
      <c r="U708" s="57"/>
      <c r="V708" s="57"/>
      <c r="W708" s="57"/>
      <c r="X708" s="57"/>
      <c r="Y708" s="2"/>
      <c r="Z708" s="2"/>
      <c r="AA708" s="2"/>
      <c r="AB708" s="2"/>
      <c r="AC708" s="2"/>
      <c r="AD708" s="2"/>
      <c r="AE708" s="2"/>
      <c r="AF708" s="2"/>
      <c r="AG708" s="2"/>
      <c r="AH708" s="2"/>
      <c r="AI708" s="2"/>
    </row>
    <row r="709" spans="6:35">
      <c r="F709" s="57"/>
      <c r="G709" s="57"/>
      <c r="H709" s="57"/>
      <c r="I709" s="57"/>
      <c r="J709" s="57"/>
      <c r="T709" s="57"/>
      <c r="U709" s="57"/>
      <c r="V709" s="57"/>
      <c r="W709" s="57"/>
      <c r="X709" s="57"/>
      <c r="Y709" s="2"/>
      <c r="Z709" s="2"/>
      <c r="AA709" s="2"/>
      <c r="AB709" s="2"/>
      <c r="AC709" s="2"/>
      <c r="AD709" s="2"/>
      <c r="AE709" s="2"/>
      <c r="AF709" s="2"/>
      <c r="AG709" s="2"/>
      <c r="AH709" s="2"/>
      <c r="AI709" s="2"/>
    </row>
    <row r="710" spans="6:35">
      <c r="F710" s="57"/>
      <c r="G710" s="57"/>
      <c r="H710" s="57"/>
      <c r="I710" s="57"/>
      <c r="J710" s="57"/>
      <c r="T710" s="57"/>
      <c r="U710" s="57"/>
      <c r="V710" s="57"/>
      <c r="W710" s="57"/>
      <c r="X710" s="57"/>
      <c r="Y710" s="2"/>
      <c r="Z710" s="2"/>
      <c r="AA710" s="2"/>
      <c r="AB710" s="2"/>
      <c r="AC710" s="2"/>
      <c r="AD710" s="2"/>
      <c r="AE710" s="2"/>
      <c r="AF710" s="2"/>
      <c r="AG710" s="2"/>
      <c r="AH710" s="2"/>
      <c r="AI710" s="2"/>
    </row>
    <row r="711" spans="6:35">
      <c r="F711" s="57"/>
      <c r="G711" s="57"/>
      <c r="H711" s="57"/>
      <c r="I711" s="57"/>
      <c r="J711" s="57"/>
      <c r="T711" s="57"/>
      <c r="U711" s="57"/>
      <c r="V711" s="57"/>
      <c r="W711" s="57"/>
      <c r="X711" s="57"/>
      <c r="Y711" s="2"/>
      <c r="Z711" s="2"/>
      <c r="AA711" s="2"/>
      <c r="AB711" s="2"/>
      <c r="AC711" s="2"/>
      <c r="AD711" s="2"/>
      <c r="AE711" s="2"/>
      <c r="AF711" s="2"/>
      <c r="AG711" s="2"/>
      <c r="AH711" s="2"/>
      <c r="AI711" s="2"/>
    </row>
    <row r="712" spans="6:35">
      <c r="F712" s="57"/>
      <c r="G712" s="57"/>
      <c r="H712" s="57"/>
      <c r="I712" s="57"/>
      <c r="J712" s="57"/>
      <c r="T712" s="57"/>
      <c r="U712" s="57"/>
      <c r="V712" s="57"/>
      <c r="W712" s="57"/>
      <c r="X712" s="57"/>
      <c r="Y712" s="2"/>
      <c r="Z712" s="2"/>
      <c r="AA712" s="2"/>
      <c r="AB712" s="2"/>
      <c r="AC712" s="2"/>
      <c r="AD712" s="2"/>
      <c r="AE712" s="2"/>
      <c r="AF712" s="2"/>
      <c r="AG712" s="2"/>
      <c r="AH712" s="2"/>
      <c r="AI712" s="2"/>
    </row>
    <row r="713" spans="6:35">
      <c r="F713" s="57"/>
      <c r="G713" s="57"/>
      <c r="H713" s="57"/>
      <c r="I713" s="57"/>
      <c r="J713" s="57"/>
      <c r="T713" s="57"/>
      <c r="U713" s="57"/>
      <c r="V713" s="57"/>
      <c r="W713" s="57"/>
      <c r="X713" s="57"/>
      <c r="Y713" s="2"/>
      <c r="Z713" s="2"/>
      <c r="AA713" s="2"/>
      <c r="AB713" s="2"/>
      <c r="AC713" s="2"/>
      <c r="AD713" s="2"/>
      <c r="AE713" s="2"/>
      <c r="AF713" s="2"/>
      <c r="AG713" s="2"/>
      <c r="AH713" s="2"/>
      <c r="AI713" s="2"/>
    </row>
    <row r="714" spans="6:35">
      <c r="F714" s="57"/>
      <c r="G714" s="57"/>
      <c r="H714" s="57"/>
      <c r="I714" s="57"/>
      <c r="J714" s="57"/>
      <c r="T714" s="57"/>
      <c r="U714" s="57"/>
      <c r="V714" s="57"/>
      <c r="W714" s="57"/>
      <c r="X714" s="57"/>
      <c r="Y714" s="2"/>
      <c r="Z714" s="2"/>
      <c r="AA714" s="2"/>
      <c r="AB714" s="2"/>
      <c r="AC714" s="2"/>
      <c r="AD714" s="2"/>
      <c r="AE714" s="2"/>
      <c r="AF714" s="2"/>
      <c r="AG714" s="2"/>
      <c r="AH714" s="2"/>
      <c r="AI714" s="2"/>
    </row>
    <row r="715" spans="6:35">
      <c r="F715" s="57"/>
      <c r="G715" s="57"/>
      <c r="H715" s="57"/>
      <c r="I715" s="57"/>
      <c r="J715" s="57"/>
      <c r="T715" s="57"/>
      <c r="U715" s="57"/>
      <c r="V715" s="57"/>
      <c r="W715" s="57"/>
      <c r="X715" s="57"/>
      <c r="Y715" s="2"/>
      <c r="Z715" s="2"/>
      <c r="AA715" s="2"/>
      <c r="AB715" s="2"/>
      <c r="AC715" s="2"/>
      <c r="AD715" s="2"/>
      <c r="AE715" s="2"/>
      <c r="AF715" s="2"/>
      <c r="AG715" s="2"/>
      <c r="AH715" s="2"/>
      <c r="AI715" s="2"/>
    </row>
    <row r="716" spans="6:35">
      <c r="F716" s="57"/>
      <c r="G716" s="57"/>
      <c r="H716" s="57"/>
      <c r="I716" s="57"/>
      <c r="J716" s="57"/>
      <c r="T716" s="57"/>
      <c r="U716" s="57"/>
      <c r="V716" s="57"/>
      <c r="W716" s="57"/>
      <c r="X716" s="57"/>
      <c r="Y716" s="2"/>
      <c r="Z716" s="2"/>
      <c r="AA716" s="2"/>
      <c r="AB716" s="2"/>
      <c r="AC716" s="2"/>
      <c r="AD716" s="2"/>
      <c r="AE716" s="2"/>
      <c r="AF716" s="2"/>
      <c r="AG716" s="2"/>
      <c r="AH716" s="2"/>
      <c r="AI716" s="2"/>
    </row>
    <row r="717" spans="6:35">
      <c r="F717" s="57"/>
      <c r="G717" s="57"/>
      <c r="H717" s="57"/>
      <c r="I717" s="57"/>
      <c r="J717" s="57"/>
      <c r="T717" s="57"/>
      <c r="U717" s="57"/>
      <c r="V717" s="57"/>
      <c r="W717" s="57"/>
      <c r="X717" s="57"/>
      <c r="Y717" s="2"/>
      <c r="Z717" s="2"/>
      <c r="AA717" s="2"/>
      <c r="AB717" s="2"/>
      <c r="AC717" s="2"/>
      <c r="AD717" s="2"/>
      <c r="AE717" s="2"/>
      <c r="AF717" s="2"/>
      <c r="AG717" s="2"/>
      <c r="AH717" s="2"/>
      <c r="AI717" s="2"/>
    </row>
    <row r="718" spans="6:35">
      <c r="F718" s="57"/>
      <c r="G718" s="57"/>
      <c r="H718" s="57"/>
      <c r="I718" s="57"/>
      <c r="J718" s="57"/>
      <c r="T718" s="57"/>
      <c r="U718" s="57"/>
      <c r="V718" s="57"/>
      <c r="W718" s="57"/>
      <c r="X718" s="57"/>
      <c r="Y718" s="2"/>
      <c r="Z718" s="2"/>
      <c r="AA718" s="2"/>
      <c r="AB718" s="2"/>
      <c r="AC718" s="2"/>
      <c r="AD718" s="2"/>
      <c r="AE718" s="2"/>
      <c r="AF718" s="2"/>
      <c r="AG718" s="2"/>
      <c r="AH718" s="2"/>
      <c r="AI718" s="2"/>
    </row>
    <row r="719" spans="6:35">
      <c r="F719" s="57"/>
      <c r="G719" s="57"/>
      <c r="H719" s="57"/>
      <c r="I719" s="57"/>
      <c r="J719" s="57"/>
      <c r="T719" s="57"/>
      <c r="U719" s="57"/>
      <c r="V719" s="57"/>
      <c r="W719" s="57"/>
      <c r="X719" s="57"/>
      <c r="Y719" s="2"/>
      <c r="Z719" s="2"/>
      <c r="AA719" s="2"/>
      <c r="AB719" s="2"/>
      <c r="AC719" s="2"/>
      <c r="AD719" s="2"/>
      <c r="AE719" s="2"/>
      <c r="AF719" s="2"/>
      <c r="AG719" s="2"/>
      <c r="AH719" s="2"/>
      <c r="AI719" s="2"/>
    </row>
    <row r="720" spans="6:35">
      <c r="F720" s="57"/>
      <c r="G720" s="57"/>
      <c r="H720" s="57"/>
      <c r="I720" s="57"/>
      <c r="J720" s="57"/>
      <c r="T720" s="57"/>
      <c r="U720" s="57"/>
      <c r="V720" s="57"/>
      <c r="W720" s="57"/>
      <c r="X720" s="57"/>
      <c r="Y720" s="2"/>
      <c r="Z720" s="2"/>
      <c r="AA720" s="2"/>
      <c r="AB720" s="2"/>
      <c r="AC720" s="2"/>
      <c r="AD720" s="2"/>
      <c r="AE720" s="2"/>
      <c r="AF720" s="2"/>
      <c r="AG720" s="2"/>
      <c r="AH720" s="2"/>
      <c r="AI720" s="2"/>
    </row>
    <row r="721" spans="6:35">
      <c r="F721" s="57"/>
      <c r="G721" s="57"/>
      <c r="H721" s="57"/>
      <c r="I721" s="57"/>
      <c r="J721" s="57"/>
      <c r="T721" s="57"/>
      <c r="U721" s="57"/>
      <c r="V721" s="57"/>
      <c r="W721" s="57"/>
      <c r="X721" s="57"/>
      <c r="Y721" s="2"/>
      <c r="Z721" s="2"/>
      <c r="AA721" s="2"/>
      <c r="AB721" s="2"/>
      <c r="AC721" s="2"/>
      <c r="AD721" s="2"/>
      <c r="AE721" s="2"/>
      <c r="AF721" s="2"/>
      <c r="AG721" s="2"/>
      <c r="AH721" s="2"/>
      <c r="AI721" s="2"/>
    </row>
    <row r="722" spans="6:35">
      <c r="F722" s="57"/>
      <c r="G722" s="57"/>
      <c r="H722" s="57"/>
      <c r="I722" s="57"/>
      <c r="J722" s="57"/>
      <c r="T722" s="57"/>
      <c r="U722" s="57"/>
      <c r="V722" s="57"/>
      <c r="W722" s="57"/>
      <c r="X722" s="57"/>
      <c r="Y722" s="2"/>
      <c r="Z722" s="2"/>
      <c r="AA722" s="2"/>
      <c r="AB722" s="2"/>
      <c r="AC722" s="2"/>
      <c r="AD722" s="2"/>
      <c r="AE722" s="2"/>
      <c r="AF722" s="2"/>
      <c r="AG722" s="2"/>
      <c r="AH722" s="2"/>
      <c r="AI722" s="2"/>
    </row>
    <row r="723" spans="6:35">
      <c r="F723" s="57"/>
      <c r="G723" s="57"/>
      <c r="H723" s="57"/>
      <c r="I723" s="57"/>
      <c r="J723" s="57"/>
      <c r="T723" s="57"/>
      <c r="U723" s="57"/>
      <c r="V723" s="57"/>
      <c r="W723" s="57"/>
      <c r="X723" s="57"/>
      <c r="Y723" s="2"/>
      <c r="Z723" s="2"/>
      <c r="AA723" s="2"/>
      <c r="AB723" s="2"/>
      <c r="AC723" s="2"/>
      <c r="AD723" s="2"/>
      <c r="AE723" s="2"/>
      <c r="AF723" s="2"/>
      <c r="AG723" s="2"/>
      <c r="AH723" s="2"/>
      <c r="AI723" s="2"/>
    </row>
    <row r="724" spans="6:35">
      <c r="F724" s="57"/>
      <c r="G724" s="57"/>
      <c r="H724" s="57"/>
      <c r="I724" s="57"/>
      <c r="J724" s="57"/>
      <c r="T724" s="57"/>
      <c r="U724" s="57"/>
      <c r="V724" s="57"/>
      <c r="W724" s="57"/>
      <c r="X724" s="57"/>
      <c r="Y724" s="2"/>
      <c r="Z724" s="2"/>
      <c r="AA724" s="2"/>
      <c r="AB724" s="2"/>
      <c r="AC724" s="2"/>
      <c r="AD724" s="2"/>
      <c r="AE724" s="2"/>
      <c r="AF724" s="2"/>
      <c r="AG724" s="2"/>
      <c r="AH724" s="2"/>
      <c r="AI724" s="2"/>
    </row>
    <row r="725" spans="6:35">
      <c r="F725" s="57"/>
      <c r="G725" s="57"/>
      <c r="H725" s="57"/>
      <c r="I725" s="57"/>
      <c r="J725" s="57"/>
      <c r="T725" s="57"/>
      <c r="U725" s="57"/>
      <c r="V725" s="57"/>
      <c r="W725" s="57"/>
      <c r="X725" s="57"/>
      <c r="Y725" s="2"/>
      <c r="Z725" s="2"/>
      <c r="AA725" s="2"/>
      <c r="AB725" s="2"/>
      <c r="AC725" s="2"/>
      <c r="AD725" s="2"/>
      <c r="AE725" s="2"/>
      <c r="AF725" s="2"/>
      <c r="AG725" s="2"/>
      <c r="AH725" s="2"/>
      <c r="AI725" s="2"/>
    </row>
    <row r="726" spans="6:35">
      <c r="F726" s="57"/>
      <c r="G726" s="57"/>
      <c r="H726" s="57"/>
      <c r="I726" s="57"/>
      <c r="J726" s="57"/>
      <c r="T726" s="57"/>
      <c r="U726" s="57"/>
      <c r="V726" s="57"/>
      <c r="W726" s="57"/>
      <c r="X726" s="57"/>
      <c r="Y726" s="2"/>
      <c r="Z726" s="2"/>
      <c r="AA726" s="2"/>
      <c r="AB726" s="2"/>
      <c r="AC726" s="2"/>
      <c r="AD726" s="2"/>
      <c r="AE726" s="2"/>
      <c r="AF726" s="2"/>
      <c r="AG726" s="2"/>
      <c r="AH726" s="2"/>
      <c r="AI726" s="2"/>
    </row>
    <row r="727" spans="6:35">
      <c r="F727" s="57"/>
      <c r="G727" s="57"/>
      <c r="H727" s="57"/>
      <c r="I727" s="57"/>
      <c r="J727" s="57"/>
      <c r="T727" s="57"/>
      <c r="U727" s="57"/>
      <c r="V727" s="57"/>
      <c r="W727" s="57"/>
      <c r="X727" s="57"/>
      <c r="Y727" s="2"/>
      <c r="Z727" s="2"/>
      <c r="AA727" s="2"/>
      <c r="AB727" s="2"/>
      <c r="AC727" s="2"/>
      <c r="AD727" s="2"/>
      <c r="AE727" s="2"/>
      <c r="AF727" s="2"/>
      <c r="AG727" s="2"/>
      <c r="AH727" s="2"/>
      <c r="AI727" s="2"/>
    </row>
    <row r="728" spans="6:35">
      <c r="F728" s="57"/>
      <c r="G728" s="57"/>
      <c r="H728" s="57"/>
      <c r="I728" s="57"/>
      <c r="J728" s="57"/>
      <c r="T728" s="57"/>
      <c r="U728" s="57"/>
      <c r="V728" s="57"/>
      <c r="W728" s="57"/>
      <c r="X728" s="57"/>
      <c r="Y728" s="2"/>
      <c r="Z728" s="2"/>
      <c r="AA728" s="2"/>
      <c r="AB728" s="2"/>
      <c r="AC728" s="2"/>
      <c r="AD728" s="2"/>
      <c r="AE728" s="2"/>
      <c r="AF728" s="2"/>
      <c r="AG728" s="2"/>
      <c r="AH728" s="2"/>
      <c r="AI728" s="2"/>
    </row>
    <row r="729" spans="6:35">
      <c r="F729" s="57"/>
      <c r="G729" s="57"/>
      <c r="H729" s="57"/>
      <c r="I729" s="57"/>
      <c r="J729" s="57"/>
      <c r="T729" s="57"/>
      <c r="U729" s="57"/>
      <c r="V729" s="57"/>
      <c r="W729" s="57"/>
      <c r="X729" s="57"/>
      <c r="Y729" s="2"/>
      <c r="Z729" s="2"/>
      <c r="AA729" s="2"/>
      <c r="AB729" s="2"/>
      <c r="AC729" s="2"/>
      <c r="AD729" s="2"/>
      <c r="AE729" s="2"/>
      <c r="AF729" s="2"/>
      <c r="AG729" s="2"/>
      <c r="AH729" s="2"/>
      <c r="AI729" s="2"/>
    </row>
    <row r="730" spans="6:35">
      <c r="F730" s="57"/>
      <c r="G730" s="57"/>
      <c r="H730" s="57"/>
      <c r="I730" s="57"/>
      <c r="J730" s="57"/>
      <c r="T730" s="57"/>
      <c r="U730" s="57"/>
      <c r="V730" s="57"/>
      <c r="W730" s="57"/>
      <c r="X730" s="57"/>
      <c r="Y730" s="2"/>
      <c r="Z730" s="2"/>
      <c r="AA730" s="2"/>
      <c r="AB730" s="2"/>
      <c r="AC730" s="2"/>
      <c r="AD730" s="2"/>
      <c r="AE730" s="2"/>
      <c r="AF730" s="2"/>
      <c r="AG730" s="2"/>
      <c r="AH730" s="2"/>
      <c r="AI730" s="2"/>
    </row>
    <row r="731" spans="6:35">
      <c r="F731" s="57"/>
      <c r="G731" s="57"/>
      <c r="H731" s="57"/>
      <c r="I731" s="57"/>
      <c r="J731" s="57"/>
      <c r="T731" s="57"/>
      <c r="U731" s="57"/>
      <c r="V731" s="57"/>
      <c r="W731" s="57"/>
      <c r="X731" s="57"/>
      <c r="Y731" s="2"/>
      <c r="Z731" s="2"/>
      <c r="AA731" s="2"/>
      <c r="AB731" s="2"/>
      <c r="AC731" s="2"/>
      <c r="AD731" s="2"/>
      <c r="AE731" s="2"/>
      <c r="AF731" s="2"/>
      <c r="AG731" s="2"/>
      <c r="AH731" s="2"/>
      <c r="AI731" s="2"/>
    </row>
    <row r="732" spans="6:35">
      <c r="F732" s="57"/>
      <c r="G732" s="57"/>
      <c r="H732" s="57"/>
      <c r="I732" s="57"/>
      <c r="J732" s="57"/>
      <c r="T732" s="57"/>
      <c r="U732" s="57"/>
      <c r="V732" s="57"/>
      <c r="W732" s="57"/>
      <c r="X732" s="57"/>
      <c r="Y732" s="2"/>
      <c r="Z732" s="2"/>
      <c r="AA732" s="2"/>
      <c r="AB732" s="2"/>
      <c r="AC732" s="2"/>
      <c r="AD732" s="2"/>
      <c r="AE732" s="2"/>
      <c r="AF732" s="2"/>
      <c r="AG732" s="2"/>
      <c r="AH732" s="2"/>
      <c r="AI732" s="2"/>
    </row>
    <row r="733" spans="6:35">
      <c r="F733" s="57"/>
      <c r="G733" s="57"/>
      <c r="H733" s="57"/>
      <c r="I733" s="57"/>
      <c r="J733" s="57"/>
      <c r="T733" s="57"/>
      <c r="U733" s="57"/>
      <c r="V733" s="57"/>
      <c r="W733" s="57"/>
      <c r="X733" s="57"/>
      <c r="Y733" s="2"/>
      <c r="Z733" s="2"/>
      <c r="AA733" s="2"/>
      <c r="AB733" s="2"/>
      <c r="AC733" s="2"/>
      <c r="AD733" s="2"/>
      <c r="AE733" s="2"/>
      <c r="AF733" s="2"/>
      <c r="AG733" s="2"/>
      <c r="AH733" s="2"/>
      <c r="AI733" s="2"/>
    </row>
    <row r="734" spans="6:35">
      <c r="F734" s="57"/>
      <c r="G734" s="57"/>
      <c r="H734" s="57"/>
      <c r="I734" s="57"/>
      <c r="J734" s="57"/>
      <c r="T734" s="57"/>
      <c r="U734" s="57"/>
      <c r="V734" s="57"/>
      <c r="W734" s="57"/>
      <c r="X734" s="57"/>
      <c r="Y734" s="2"/>
      <c r="Z734" s="2"/>
      <c r="AA734" s="2"/>
      <c r="AB734" s="2"/>
      <c r="AC734" s="2"/>
      <c r="AD734" s="2"/>
      <c r="AE734" s="2"/>
      <c r="AF734" s="2"/>
      <c r="AG734" s="2"/>
      <c r="AH734" s="2"/>
      <c r="AI734" s="2"/>
    </row>
    <row r="735" spans="6:35">
      <c r="F735" s="57"/>
      <c r="G735" s="57"/>
      <c r="H735" s="57"/>
      <c r="I735" s="57"/>
      <c r="J735" s="57"/>
      <c r="T735" s="57"/>
      <c r="U735" s="57"/>
      <c r="V735" s="57"/>
      <c r="W735" s="57"/>
      <c r="X735" s="57"/>
      <c r="Y735" s="2"/>
      <c r="Z735" s="2"/>
      <c r="AA735" s="2"/>
      <c r="AB735" s="2"/>
      <c r="AC735" s="2"/>
      <c r="AD735" s="2"/>
      <c r="AE735" s="2"/>
      <c r="AF735" s="2"/>
      <c r="AG735" s="2"/>
      <c r="AH735" s="2"/>
      <c r="AI735" s="2"/>
    </row>
    <row r="736" spans="6:35">
      <c r="F736" s="57"/>
      <c r="G736" s="57"/>
      <c r="H736" s="57"/>
      <c r="I736" s="57"/>
      <c r="J736" s="57"/>
      <c r="T736" s="57"/>
      <c r="U736" s="57"/>
      <c r="V736" s="57"/>
      <c r="W736" s="57"/>
      <c r="X736" s="57"/>
      <c r="Y736" s="2"/>
      <c r="Z736" s="2"/>
      <c r="AA736" s="2"/>
      <c r="AB736" s="2"/>
      <c r="AC736" s="2"/>
      <c r="AD736" s="2"/>
      <c r="AE736" s="2"/>
      <c r="AF736" s="2"/>
      <c r="AG736" s="2"/>
      <c r="AH736" s="2"/>
      <c r="AI736" s="2"/>
    </row>
    <row r="737" spans="6:35">
      <c r="F737" s="57"/>
      <c r="G737" s="57"/>
      <c r="H737" s="57"/>
      <c r="I737" s="57"/>
      <c r="J737" s="57"/>
      <c r="T737" s="57"/>
      <c r="U737" s="57"/>
      <c r="V737" s="57"/>
      <c r="W737" s="57"/>
      <c r="X737" s="57"/>
      <c r="Y737" s="2"/>
      <c r="Z737" s="2"/>
      <c r="AA737" s="2"/>
      <c r="AB737" s="2"/>
      <c r="AC737" s="2"/>
      <c r="AD737" s="2"/>
      <c r="AE737" s="2"/>
      <c r="AF737" s="2"/>
      <c r="AG737" s="2"/>
      <c r="AH737" s="2"/>
      <c r="AI737" s="2"/>
    </row>
    <row r="738" spans="6:35">
      <c r="F738" s="57"/>
      <c r="G738" s="57"/>
      <c r="H738" s="57"/>
      <c r="I738" s="57"/>
      <c r="J738" s="57"/>
      <c r="T738" s="57"/>
      <c r="U738" s="57"/>
      <c r="V738" s="57"/>
      <c r="W738" s="57"/>
      <c r="X738" s="57"/>
      <c r="Y738" s="2"/>
      <c r="Z738" s="2"/>
      <c r="AA738" s="2"/>
      <c r="AB738" s="2"/>
      <c r="AC738" s="2"/>
      <c r="AD738" s="2"/>
      <c r="AE738" s="2"/>
      <c r="AF738" s="2"/>
      <c r="AG738" s="2"/>
      <c r="AH738" s="2"/>
      <c r="AI738" s="2"/>
    </row>
    <row r="739" spans="6:35">
      <c r="F739" s="57"/>
      <c r="G739" s="57"/>
      <c r="H739" s="57"/>
      <c r="I739" s="57"/>
      <c r="J739" s="57"/>
      <c r="T739" s="57"/>
      <c r="U739" s="57"/>
      <c r="V739" s="57"/>
      <c r="W739" s="57"/>
      <c r="X739" s="57"/>
      <c r="Y739" s="2"/>
      <c r="Z739" s="2"/>
      <c r="AA739" s="2"/>
      <c r="AB739" s="2"/>
      <c r="AC739" s="2"/>
      <c r="AD739" s="2"/>
      <c r="AE739" s="2"/>
      <c r="AF739" s="2"/>
      <c r="AG739" s="2"/>
      <c r="AH739" s="2"/>
      <c r="AI739" s="2"/>
    </row>
    <row r="740" spans="6:35">
      <c r="F740" s="57"/>
      <c r="G740" s="57"/>
      <c r="H740" s="57"/>
      <c r="I740" s="57"/>
      <c r="J740" s="57"/>
      <c r="T740" s="57"/>
      <c r="U740" s="57"/>
      <c r="V740" s="57"/>
      <c r="W740" s="57"/>
      <c r="X740" s="57"/>
      <c r="Y740" s="2"/>
      <c r="Z740" s="2"/>
      <c r="AA740" s="2"/>
      <c r="AB740" s="2"/>
      <c r="AC740" s="2"/>
      <c r="AD740" s="2"/>
      <c r="AE740" s="2"/>
      <c r="AF740" s="2"/>
      <c r="AG740" s="2"/>
      <c r="AH740" s="2"/>
      <c r="AI740" s="2"/>
    </row>
    <row r="741" spans="6:35">
      <c r="F741" s="57"/>
      <c r="G741" s="57"/>
      <c r="H741" s="57"/>
      <c r="I741" s="57"/>
      <c r="J741" s="57"/>
      <c r="T741" s="57"/>
      <c r="U741" s="57"/>
      <c r="V741" s="57"/>
      <c r="W741" s="57"/>
      <c r="X741" s="57"/>
      <c r="Y741" s="2"/>
      <c r="Z741" s="2"/>
      <c r="AA741" s="2"/>
      <c r="AB741" s="2"/>
      <c r="AC741" s="2"/>
      <c r="AD741" s="2"/>
      <c r="AE741" s="2"/>
      <c r="AF741" s="2"/>
      <c r="AG741" s="2"/>
      <c r="AH741" s="2"/>
      <c r="AI741" s="2"/>
    </row>
    <row r="742" spans="6:35">
      <c r="F742" s="57"/>
      <c r="G742" s="57"/>
      <c r="H742" s="57"/>
      <c r="I742" s="57"/>
      <c r="J742" s="57"/>
      <c r="T742" s="57"/>
      <c r="U742" s="57"/>
      <c r="V742" s="57"/>
      <c r="W742" s="57"/>
      <c r="X742" s="57"/>
      <c r="Y742" s="2"/>
      <c r="Z742" s="2"/>
      <c r="AA742" s="2"/>
      <c r="AB742" s="2"/>
      <c r="AC742" s="2"/>
      <c r="AD742" s="2"/>
      <c r="AE742" s="2"/>
      <c r="AF742" s="2"/>
      <c r="AG742" s="2"/>
      <c r="AH742" s="2"/>
      <c r="AI742" s="2"/>
    </row>
    <row r="743" spans="6:35">
      <c r="F743" s="57"/>
      <c r="G743" s="57"/>
      <c r="H743" s="57"/>
      <c r="I743" s="57"/>
      <c r="J743" s="57"/>
      <c r="T743" s="57"/>
      <c r="U743" s="57"/>
      <c r="V743" s="57"/>
      <c r="W743" s="57"/>
      <c r="X743" s="57"/>
      <c r="Y743" s="2"/>
      <c r="Z743" s="2"/>
      <c r="AA743" s="2"/>
      <c r="AB743" s="2"/>
      <c r="AC743" s="2"/>
      <c r="AD743" s="2"/>
      <c r="AE743" s="2"/>
      <c r="AF743" s="2"/>
      <c r="AG743" s="2"/>
      <c r="AH743" s="2"/>
      <c r="AI743" s="2"/>
    </row>
    <row r="744" spans="6:35">
      <c r="F744" s="57"/>
      <c r="G744" s="57"/>
      <c r="H744" s="57"/>
      <c r="I744" s="57"/>
      <c r="J744" s="57"/>
      <c r="T744" s="57"/>
      <c r="U744" s="57"/>
      <c r="V744" s="57"/>
      <c r="W744" s="57"/>
      <c r="X744" s="57"/>
      <c r="Y744" s="2"/>
      <c r="Z744" s="2"/>
      <c r="AA744" s="2"/>
      <c r="AB744" s="2"/>
      <c r="AC744" s="2"/>
      <c r="AD744" s="2"/>
      <c r="AE744" s="2"/>
      <c r="AF744" s="2"/>
      <c r="AG744" s="2"/>
      <c r="AH744" s="2"/>
      <c r="AI744" s="2"/>
    </row>
    <row r="745" spans="6:35">
      <c r="F745" s="57"/>
      <c r="G745" s="57"/>
      <c r="H745" s="57"/>
      <c r="I745" s="57"/>
      <c r="J745" s="57"/>
      <c r="T745" s="57"/>
      <c r="U745" s="57"/>
      <c r="V745" s="57"/>
      <c r="W745" s="57"/>
      <c r="X745" s="57"/>
      <c r="Y745" s="2"/>
      <c r="Z745" s="2"/>
      <c r="AA745" s="2"/>
      <c r="AB745" s="2"/>
      <c r="AC745" s="2"/>
      <c r="AD745" s="2"/>
      <c r="AE745" s="2"/>
      <c r="AF745" s="2"/>
      <c r="AG745" s="2"/>
      <c r="AH745" s="2"/>
      <c r="AI745" s="2"/>
    </row>
    <row r="746" spans="6:35">
      <c r="F746" s="57"/>
      <c r="G746" s="57"/>
      <c r="H746" s="57"/>
      <c r="I746" s="57"/>
      <c r="J746" s="57"/>
      <c r="T746" s="57"/>
      <c r="U746" s="57"/>
      <c r="V746" s="57"/>
      <c r="W746" s="57"/>
      <c r="X746" s="57"/>
      <c r="Y746" s="2"/>
      <c r="Z746" s="2"/>
      <c r="AA746" s="2"/>
      <c r="AB746" s="2"/>
      <c r="AC746" s="2"/>
      <c r="AD746" s="2"/>
      <c r="AE746" s="2"/>
      <c r="AF746" s="2"/>
      <c r="AG746" s="2"/>
      <c r="AH746" s="2"/>
      <c r="AI746" s="2"/>
    </row>
    <row r="747" spans="6:35">
      <c r="F747" s="57"/>
      <c r="G747" s="57"/>
      <c r="H747" s="57"/>
      <c r="I747" s="57"/>
      <c r="J747" s="57"/>
      <c r="T747" s="57"/>
      <c r="U747" s="57"/>
      <c r="V747" s="57"/>
      <c r="W747" s="57"/>
      <c r="X747" s="57"/>
      <c r="Y747" s="2"/>
      <c r="Z747" s="2"/>
      <c r="AA747" s="2"/>
      <c r="AB747" s="2"/>
      <c r="AC747" s="2"/>
      <c r="AD747" s="2"/>
      <c r="AE747" s="2"/>
      <c r="AF747" s="2"/>
      <c r="AG747" s="2"/>
      <c r="AH747" s="2"/>
      <c r="AI747" s="2"/>
    </row>
    <row r="748" spans="6:35">
      <c r="F748" s="57"/>
      <c r="G748" s="57"/>
      <c r="H748" s="57"/>
      <c r="I748" s="57"/>
      <c r="J748" s="57"/>
      <c r="T748" s="57"/>
      <c r="U748" s="57"/>
      <c r="V748" s="57"/>
      <c r="W748" s="57"/>
      <c r="X748" s="57"/>
      <c r="Y748" s="2"/>
      <c r="Z748" s="2"/>
      <c r="AA748" s="2"/>
      <c r="AB748" s="2"/>
      <c r="AC748" s="2"/>
      <c r="AD748" s="2"/>
      <c r="AE748" s="2"/>
      <c r="AF748" s="2"/>
      <c r="AG748" s="2"/>
      <c r="AH748" s="2"/>
      <c r="AI748" s="2"/>
    </row>
    <row r="749" spans="6:35">
      <c r="F749" s="57"/>
      <c r="G749" s="57"/>
      <c r="H749" s="57"/>
      <c r="I749" s="57"/>
      <c r="J749" s="57"/>
      <c r="T749" s="57"/>
      <c r="U749" s="57"/>
      <c r="V749" s="57"/>
      <c r="W749" s="57"/>
      <c r="X749" s="57"/>
      <c r="Y749" s="2"/>
      <c r="Z749" s="2"/>
      <c r="AA749" s="2"/>
      <c r="AB749" s="2"/>
      <c r="AC749" s="2"/>
      <c r="AD749" s="2"/>
      <c r="AE749" s="2"/>
      <c r="AF749" s="2"/>
      <c r="AG749" s="2"/>
      <c r="AH749" s="2"/>
      <c r="AI749" s="2"/>
    </row>
    <row r="750" spans="6:35">
      <c r="F750" s="57"/>
      <c r="G750" s="57"/>
      <c r="H750" s="57"/>
      <c r="I750" s="57"/>
      <c r="J750" s="57"/>
      <c r="T750" s="57"/>
      <c r="U750" s="57"/>
      <c r="V750" s="57"/>
      <c r="W750" s="57"/>
      <c r="X750" s="57"/>
      <c r="Y750" s="2"/>
      <c r="Z750" s="2"/>
      <c r="AA750" s="2"/>
      <c r="AB750" s="2"/>
      <c r="AC750" s="2"/>
      <c r="AD750" s="2"/>
      <c r="AE750" s="2"/>
      <c r="AF750" s="2"/>
      <c r="AG750" s="2"/>
      <c r="AH750" s="2"/>
      <c r="AI750" s="2"/>
    </row>
    <row r="751" spans="6:35">
      <c r="F751" s="57"/>
      <c r="G751" s="57"/>
      <c r="H751" s="57"/>
      <c r="I751" s="57"/>
      <c r="J751" s="57"/>
      <c r="T751" s="57"/>
      <c r="U751" s="57"/>
      <c r="V751" s="57"/>
      <c r="W751" s="57"/>
      <c r="X751" s="57"/>
      <c r="Y751" s="2"/>
      <c r="Z751" s="2"/>
      <c r="AA751" s="2"/>
      <c r="AB751" s="2"/>
      <c r="AC751" s="2"/>
      <c r="AD751" s="2"/>
      <c r="AE751" s="2"/>
      <c r="AF751" s="2"/>
      <c r="AG751" s="2"/>
      <c r="AH751" s="2"/>
      <c r="AI751" s="2"/>
    </row>
    <row r="752" spans="6:35">
      <c r="F752" s="57"/>
      <c r="G752" s="57"/>
      <c r="H752" s="57"/>
      <c r="I752" s="57"/>
      <c r="J752" s="57"/>
      <c r="T752" s="57"/>
      <c r="U752" s="57"/>
      <c r="V752" s="57"/>
      <c r="W752" s="57"/>
      <c r="X752" s="57"/>
      <c r="Y752" s="2"/>
      <c r="Z752" s="2"/>
      <c r="AA752" s="2"/>
      <c r="AB752" s="2"/>
      <c r="AC752" s="2"/>
      <c r="AD752" s="2"/>
      <c r="AE752" s="2"/>
      <c r="AF752" s="2"/>
      <c r="AG752" s="2"/>
      <c r="AH752" s="2"/>
      <c r="AI752" s="2"/>
    </row>
    <row r="753" spans="6:35">
      <c r="F753" s="57"/>
      <c r="G753" s="57"/>
      <c r="H753" s="57"/>
      <c r="I753" s="57"/>
      <c r="J753" s="57"/>
      <c r="T753" s="57"/>
      <c r="U753" s="57"/>
      <c r="V753" s="57"/>
      <c r="W753" s="57"/>
      <c r="X753" s="57"/>
      <c r="Y753" s="2"/>
      <c r="Z753" s="2"/>
      <c r="AA753" s="2"/>
      <c r="AB753" s="2"/>
      <c r="AC753" s="2"/>
      <c r="AD753" s="2"/>
      <c r="AE753" s="2"/>
      <c r="AF753" s="2"/>
      <c r="AG753" s="2"/>
      <c r="AH753" s="2"/>
      <c r="AI753" s="2"/>
    </row>
    <row r="754" spans="6:35">
      <c r="F754" s="57"/>
      <c r="G754" s="57"/>
      <c r="H754" s="57"/>
      <c r="I754" s="57"/>
      <c r="J754" s="57"/>
      <c r="T754" s="57"/>
      <c r="U754" s="57"/>
      <c r="V754" s="57"/>
      <c r="W754" s="57"/>
      <c r="X754" s="57"/>
      <c r="Y754" s="2"/>
      <c r="Z754" s="2"/>
      <c r="AA754" s="2"/>
      <c r="AB754" s="2"/>
      <c r="AC754" s="2"/>
      <c r="AD754" s="2"/>
      <c r="AE754" s="2"/>
      <c r="AF754" s="2"/>
      <c r="AG754" s="2"/>
      <c r="AH754" s="2"/>
      <c r="AI754" s="2"/>
    </row>
    <row r="755" spans="6:35">
      <c r="F755" s="57"/>
      <c r="G755" s="57"/>
      <c r="H755" s="57"/>
      <c r="I755" s="57"/>
      <c r="J755" s="57"/>
      <c r="T755" s="57"/>
      <c r="U755" s="57"/>
      <c r="V755" s="57"/>
      <c r="W755" s="57"/>
      <c r="X755" s="57"/>
      <c r="Y755" s="2"/>
      <c r="Z755" s="2"/>
      <c r="AA755" s="2"/>
      <c r="AB755" s="2"/>
      <c r="AC755" s="2"/>
      <c r="AD755" s="2"/>
      <c r="AE755" s="2"/>
      <c r="AF755" s="2"/>
      <c r="AG755" s="2"/>
      <c r="AH755" s="2"/>
      <c r="AI755" s="2"/>
    </row>
    <row r="756" spans="6:35">
      <c r="F756" s="57"/>
      <c r="G756" s="57"/>
      <c r="H756" s="57"/>
      <c r="I756" s="57"/>
      <c r="J756" s="57"/>
      <c r="T756" s="57"/>
      <c r="U756" s="57"/>
      <c r="V756" s="57"/>
      <c r="W756" s="57"/>
      <c r="X756" s="57"/>
      <c r="Y756" s="2"/>
      <c r="Z756" s="2"/>
      <c r="AA756" s="2"/>
      <c r="AB756" s="2"/>
      <c r="AC756" s="2"/>
      <c r="AD756" s="2"/>
      <c r="AE756" s="2"/>
      <c r="AF756" s="2"/>
      <c r="AG756" s="2"/>
      <c r="AH756" s="2"/>
      <c r="AI756" s="2"/>
    </row>
    <row r="757" spans="6:35">
      <c r="F757" s="57"/>
      <c r="G757" s="57"/>
      <c r="H757" s="57"/>
      <c r="I757" s="57"/>
      <c r="J757" s="57"/>
      <c r="T757" s="57"/>
      <c r="U757" s="57"/>
      <c r="V757" s="57"/>
      <c r="W757" s="57"/>
      <c r="X757" s="57"/>
      <c r="Y757" s="2"/>
      <c r="Z757" s="2"/>
      <c r="AA757" s="2"/>
      <c r="AB757" s="2"/>
      <c r="AC757" s="2"/>
      <c r="AD757" s="2"/>
      <c r="AE757" s="2"/>
      <c r="AF757" s="2"/>
      <c r="AG757" s="2"/>
      <c r="AH757" s="2"/>
      <c r="AI757" s="2"/>
    </row>
    <row r="758" spans="6:35">
      <c r="F758" s="57"/>
      <c r="G758" s="57"/>
      <c r="H758" s="57"/>
      <c r="I758" s="57"/>
      <c r="J758" s="57"/>
      <c r="T758" s="57"/>
      <c r="U758" s="57"/>
      <c r="V758" s="57"/>
      <c r="W758" s="57"/>
      <c r="X758" s="57"/>
      <c r="Y758" s="2"/>
      <c r="Z758" s="2"/>
      <c r="AA758" s="2"/>
      <c r="AB758" s="2"/>
      <c r="AC758" s="2"/>
      <c r="AD758" s="2"/>
      <c r="AE758" s="2"/>
      <c r="AF758" s="2"/>
      <c r="AG758" s="2"/>
      <c r="AH758" s="2"/>
      <c r="AI758" s="2"/>
    </row>
    <row r="759" spans="6:35">
      <c r="F759" s="57"/>
      <c r="G759" s="57"/>
      <c r="H759" s="57"/>
      <c r="I759" s="57"/>
      <c r="J759" s="57"/>
      <c r="T759" s="57"/>
      <c r="U759" s="57"/>
      <c r="V759" s="57"/>
      <c r="W759" s="57"/>
      <c r="X759" s="57"/>
      <c r="Y759" s="2"/>
      <c r="Z759" s="2"/>
      <c r="AA759" s="2"/>
      <c r="AB759" s="2"/>
      <c r="AC759" s="2"/>
      <c r="AD759" s="2"/>
      <c r="AE759" s="2"/>
      <c r="AF759" s="2"/>
      <c r="AG759" s="2"/>
      <c r="AH759" s="2"/>
      <c r="AI759" s="2"/>
    </row>
    <row r="760" spans="6:35">
      <c r="F760" s="57"/>
      <c r="G760" s="57"/>
      <c r="H760" s="57"/>
      <c r="I760" s="57"/>
      <c r="J760" s="57"/>
      <c r="T760" s="57"/>
      <c r="U760" s="57"/>
      <c r="V760" s="57"/>
      <c r="W760" s="57"/>
      <c r="X760" s="57"/>
      <c r="Y760" s="2"/>
      <c r="Z760" s="2"/>
      <c r="AA760" s="2"/>
      <c r="AB760" s="2"/>
      <c r="AC760" s="2"/>
      <c r="AD760" s="2"/>
      <c r="AE760" s="2"/>
      <c r="AF760" s="2"/>
      <c r="AG760" s="2"/>
      <c r="AH760" s="2"/>
      <c r="AI760" s="2"/>
    </row>
    <row r="761" spans="6:35">
      <c r="F761" s="57"/>
      <c r="G761" s="57"/>
      <c r="H761" s="57"/>
      <c r="I761" s="57"/>
      <c r="J761" s="57"/>
      <c r="T761" s="57"/>
      <c r="U761" s="57"/>
      <c r="V761" s="57"/>
      <c r="W761" s="57"/>
      <c r="X761" s="57"/>
      <c r="Y761" s="2"/>
      <c r="Z761" s="2"/>
      <c r="AA761" s="2"/>
      <c r="AB761" s="2"/>
      <c r="AC761" s="2"/>
      <c r="AD761" s="2"/>
      <c r="AE761" s="2"/>
      <c r="AF761" s="2"/>
      <c r="AG761" s="2"/>
      <c r="AH761" s="2"/>
      <c r="AI761" s="2"/>
    </row>
    <row r="762" spans="6:35">
      <c r="F762" s="57"/>
      <c r="G762" s="57"/>
      <c r="H762" s="57"/>
      <c r="I762" s="57"/>
      <c r="J762" s="57"/>
      <c r="T762" s="57"/>
      <c r="U762" s="57"/>
      <c r="V762" s="57"/>
      <c r="W762" s="57"/>
      <c r="X762" s="57"/>
      <c r="Y762" s="2"/>
      <c r="Z762" s="2"/>
      <c r="AA762" s="2"/>
      <c r="AB762" s="2"/>
      <c r="AC762" s="2"/>
      <c r="AD762" s="2"/>
      <c r="AE762" s="2"/>
      <c r="AF762" s="2"/>
      <c r="AG762" s="2"/>
      <c r="AH762" s="2"/>
      <c r="AI762" s="2"/>
    </row>
    <row r="763" spans="6:35">
      <c r="F763" s="57"/>
      <c r="G763" s="57"/>
      <c r="H763" s="57"/>
      <c r="I763" s="57"/>
      <c r="J763" s="57"/>
      <c r="T763" s="57"/>
      <c r="U763" s="57"/>
      <c r="V763" s="57"/>
      <c r="W763" s="57"/>
      <c r="X763" s="57"/>
      <c r="Y763" s="2"/>
      <c r="Z763" s="2"/>
      <c r="AA763" s="2"/>
      <c r="AB763" s="2"/>
      <c r="AC763" s="2"/>
      <c r="AD763" s="2"/>
      <c r="AE763" s="2"/>
      <c r="AF763" s="2"/>
      <c r="AG763" s="2"/>
      <c r="AH763" s="2"/>
      <c r="AI763" s="2"/>
    </row>
    <row r="764" spans="6:35">
      <c r="F764" s="57"/>
      <c r="G764" s="57"/>
      <c r="H764" s="57"/>
      <c r="I764" s="57"/>
      <c r="J764" s="57"/>
      <c r="T764" s="57"/>
      <c r="U764" s="57"/>
      <c r="V764" s="57"/>
      <c r="W764" s="57"/>
      <c r="X764" s="57"/>
      <c r="Y764" s="2"/>
      <c r="Z764" s="2"/>
      <c r="AA764" s="2"/>
      <c r="AB764" s="2"/>
      <c r="AC764" s="2"/>
      <c r="AD764" s="2"/>
      <c r="AE764" s="2"/>
      <c r="AF764" s="2"/>
      <c r="AG764" s="2"/>
      <c r="AH764" s="2"/>
      <c r="AI764" s="2"/>
    </row>
    <row r="765" spans="6:35">
      <c r="F765" s="57"/>
      <c r="G765" s="57"/>
      <c r="H765" s="57"/>
      <c r="I765" s="57"/>
      <c r="J765" s="57"/>
      <c r="T765" s="57"/>
      <c r="U765" s="57"/>
      <c r="V765" s="57"/>
      <c r="W765" s="57"/>
      <c r="X765" s="57"/>
      <c r="Y765" s="2"/>
      <c r="Z765" s="2"/>
      <c r="AA765" s="2"/>
      <c r="AB765" s="2"/>
      <c r="AC765" s="2"/>
      <c r="AD765" s="2"/>
      <c r="AE765" s="2"/>
      <c r="AF765" s="2"/>
      <c r="AG765" s="2"/>
      <c r="AH765" s="2"/>
      <c r="AI765" s="2"/>
    </row>
    <row r="766" spans="6:35">
      <c r="F766" s="57"/>
      <c r="G766" s="57"/>
      <c r="H766" s="57"/>
      <c r="I766" s="57"/>
      <c r="J766" s="57"/>
      <c r="T766" s="57"/>
      <c r="U766" s="57"/>
      <c r="V766" s="57"/>
      <c r="W766" s="57"/>
      <c r="X766" s="57"/>
      <c r="Y766" s="2"/>
      <c r="Z766" s="2"/>
      <c r="AA766" s="2"/>
      <c r="AB766" s="2"/>
      <c r="AC766" s="2"/>
      <c r="AD766" s="2"/>
      <c r="AE766" s="2"/>
      <c r="AF766" s="2"/>
      <c r="AG766" s="2"/>
      <c r="AH766" s="2"/>
      <c r="AI766" s="2"/>
    </row>
    <row r="767" spans="6:35">
      <c r="F767" s="57"/>
      <c r="G767" s="57"/>
      <c r="H767" s="57"/>
      <c r="I767" s="57"/>
      <c r="J767" s="57"/>
      <c r="T767" s="57"/>
      <c r="U767" s="57"/>
      <c r="V767" s="57"/>
      <c r="W767" s="57"/>
      <c r="X767" s="57"/>
      <c r="Y767" s="2"/>
      <c r="Z767" s="2"/>
      <c r="AA767" s="2"/>
      <c r="AB767" s="2"/>
      <c r="AC767" s="2"/>
      <c r="AD767" s="2"/>
      <c r="AE767" s="2"/>
      <c r="AF767" s="2"/>
      <c r="AG767" s="2"/>
      <c r="AH767" s="2"/>
      <c r="AI767" s="2"/>
    </row>
    <row r="768" spans="6:35">
      <c r="F768" s="57"/>
      <c r="G768" s="57"/>
      <c r="H768" s="57"/>
      <c r="I768" s="57"/>
      <c r="J768" s="57"/>
      <c r="T768" s="57"/>
      <c r="U768" s="57"/>
      <c r="V768" s="57"/>
      <c r="W768" s="57"/>
      <c r="X768" s="57"/>
      <c r="Y768" s="2"/>
      <c r="Z768" s="2"/>
      <c r="AA768" s="2"/>
      <c r="AB768" s="2"/>
      <c r="AC768" s="2"/>
      <c r="AD768" s="2"/>
      <c r="AE768" s="2"/>
      <c r="AF768" s="2"/>
      <c r="AG768" s="2"/>
      <c r="AH768" s="2"/>
      <c r="AI768" s="2"/>
    </row>
    <row r="769" spans="6:35">
      <c r="F769" s="57"/>
      <c r="G769" s="57"/>
      <c r="H769" s="57"/>
      <c r="I769" s="57"/>
      <c r="J769" s="57"/>
      <c r="T769" s="57"/>
      <c r="U769" s="57"/>
      <c r="V769" s="57"/>
      <c r="W769" s="57"/>
      <c r="X769" s="57"/>
      <c r="Y769" s="2"/>
      <c r="Z769" s="2"/>
      <c r="AA769" s="2"/>
      <c r="AB769" s="2"/>
      <c r="AC769" s="2"/>
      <c r="AD769" s="2"/>
      <c r="AE769" s="2"/>
      <c r="AF769" s="2"/>
      <c r="AG769" s="2"/>
      <c r="AH769" s="2"/>
      <c r="AI769" s="2"/>
    </row>
    <row r="770" spans="6:35">
      <c r="F770" s="57"/>
      <c r="G770" s="57"/>
      <c r="H770" s="57"/>
      <c r="I770" s="57"/>
      <c r="J770" s="57"/>
      <c r="T770" s="57"/>
      <c r="U770" s="57"/>
      <c r="V770" s="57"/>
      <c r="W770" s="57"/>
      <c r="X770" s="57"/>
      <c r="Y770" s="2"/>
      <c r="Z770" s="2"/>
      <c r="AA770" s="2"/>
      <c r="AB770" s="2"/>
      <c r="AC770" s="2"/>
      <c r="AD770" s="2"/>
      <c r="AE770" s="2"/>
      <c r="AF770" s="2"/>
      <c r="AG770" s="2"/>
      <c r="AH770" s="2"/>
      <c r="AI770" s="2"/>
    </row>
    <row r="771" spans="6:35">
      <c r="F771" s="57"/>
      <c r="G771" s="57"/>
      <c r="H771" s="57"/>
      <c r="I771" s="57"/>
      <c r="J771" s="57"/>
      <c r="T771" s="57"/>
      <c r="U771" s="57"/>
      <c r="V771" s="57"/>
      <c r="W771" s="57"/>
      <c r="X771" s="57"/>
      <c r="Y771" s="2"/>
      <c r="Z771" s="2"/>
      <c r="AA771" s="2"/>
      <c r="AB771" s="2"/>
      <c r="AC771" s="2"/>
      <c r="AD771" s="2"/>
      <c r="AE771" s="2"/>
      <c r="AF771" s="2"/>
      <c r="AG771" s="2"/>
      <c r="AH771" s="2"/>
      <c r="AI771" s="2"/>
    </row>
    <row r="772" spans="6:35">
      <c r="F772" s="57"/>
      <c r="G772" s="57"/>
      <c r="H772" s="57"/>
      <c r="I772" s="57"/>
      <c r="J772" s="57"/>
      <c r="T772" s="57"/>
      <c r="U772" s="57"/>
      <c r="V772" s="57"/>
      <c r="W772" s="57"/>
      <c r="X772" s="57"/>
      <c r="Y772" s="2"/>
      <c r="Z772" s="2"/>
      <c r="AA772" s="2"/>
      <c r="AB772" s="2"/>
      <c r="AC772" s="2"/>
      <c r="AD772" s="2"/>
      <c r="AE772" s="2"/>
      <c r="AF772" s="2"/>
      <c r="AG772" s="2"/>
      <c r="AH772" s="2"/>
      <c r="AI772" s="2"/>
    </row>
    <row r="773" spans="6:35">
      <c r="F773" s="57"/>
      <c r="G773" s="57"/>
      <c r="H773" s="57"/>
      <c r="I773" s="57"/>
      <c r="J773" s="57"/>
      <c r="T773" s="57"/>
      <c r="U773" s="57"/>
      <c r="V773" s="57"/>
      <c r="W773" s="57"/>
      <c r="X773" s="57"/>
      <c r="Y773" s="2"/>
      <c r="Z773" s="2"/>
      <c r="AA773" s="2"/>
      <c r="AB773" s="2"/>
      <c r="AC773" s="2"/>
      <c r="AD773" s="2"/>
      <c r="AE773" s="2"/>
      <c r="AF773" s="2"/>
      <c r="AG773" s="2"/>
      <c r="AH773" s="2"/>
      <c r="AI773" s="2"/>
    </row>
    <row r="774" spans="6:35">
      <c r="F774" s="57"/>
      <c r="G774" s="57"/>
      <c r="H774" s="57"/>
      <c r="I774" s="57"/>
      <c r="J774" s="57"/>
      <c r="T774" s="57"/>
      <c r="U774" s="57"/>
      <c r="V774" s="57"/>
      <c r="W774" s="57"/>
      <c r="X774" s="57"/>
      <c r="Y774" s="2"/>
      <c r="Z774" s="2"/>
      <c r="AA774" s="2"/>
      <c r="AB774" s="2"/>
      <c r="AC774" s="2"/>
      <c r="AD774" s="2"/>
      <c r="AE774" s="2"/>
      <c r="AF774" s="2"/>
      <c r="AG774" s="2"/>
      <c r="AH774" s="2"/>
      <c r="AI774" s="2"/>
    </row>
    <row r="775" spans="6:35">
      <c r="F775" s="57"/>
      <c r="G775" s="57"/>
      <c r="H775" s="57"/>
      <c r="I775" s="57"/>
      <c r="J775" s="57"/>
      <c r="T775" s="57"/>
      <c r="U775" s="57"/>
      <c r="V775" s="57"/>
      <c r="W775" s="57"/>
      <c r="X775" s="57"/>
      <c r="Y775" s="2"/>
      <c r="Z775" s="2"/>
      <c r="AA775" s="2"/>
      <c r="AB775" s="2"/>
      <c r="AC775" s="2"/>
      <c r="AD775" s="2"/>
      <c r="AE775" s="2"/>
      <c r="AF775" s="2"/>
      <c r="AG775" s="2"/>
      <c r="AH775" s="2"/>
      <c r="AI775" s="2"/>
    </row>
    <row r="776" spans="6:35">
      <c r="F776" s="57"/>
      <c r="G776" s="57"/>
      <c r="H776" s="57"/>
      <c r="I776" s="57"/>
      <c r="J776" s="57"/>
      <c r="T776" s="57"/>
      <c r="U776" s="57"/>
      <c r="V776" s="57"/>
      <c r="W776" s="57"/>
      <c r="X776" s="57"/>
      <c r="Y776" s="2"/>
      <c r="Z776" s="2"/>
      <c r="AA776" s="2"/>
      <c r="AB776" s="2"/>
      <c r="AC776" s="2"/>
      <c r="AD776" s="2"/>
      <c r="AE776" s="2"/>
      <c r="AF776" s="2"/>
      <c r="AG776" s="2"/>
      <c r="AH776" s="2"/>
      <c r="AI776" s="2"/>
    </row>
    <row r="777" spans="6:35">
      <c r="F777" s="57"/>
      <c r="G777" s="57"/>
      <c r="H777" s="57"/>
      <c r="I777" s="57"/>
      <c r="J777" s="57"/>
      <c r="T777" s="57"/>
      <c r="U777" s="57"/>
      <c r="V777" s="57"/>
      <c r="W777" s="57"/>
      <c r="X777" s="57"/>
      <c r="Y777" s="2"/>
      <c r="Z777" s="2"/>
      <c r="AA777" s="2"/>
      <c r="AB777" s="2"/>
      <c r="AC777" s="2"/>
      <c r="AD777" s="2"/>
      <c r="AE777" s="2"/>
      <c r="AF777" s="2"/>
      <c r="AG777" s="2"/>
      <c r="AH777" s="2"/>
      <c r="AI777" s="2"/>
    </row>
    <row r="778" spans="6:35">
      <c r="F778" s="57"/>
      <c r="G778" s="57"/>
      <c r="H778" s="57"/>
      <c r="I778" s="57"/>
      <c r="J778" s="57"/>
      <c r="T778" s="57"/>
      <c r="U778" s="57"/>
      <c r="V778" s="57"/>
      <c r="W778" s="57"/>
      <c r="X778" s="57"/>
      <c r="Y778" s="2"/>
      <c r="Z778" s="2"/>
      <c r="AA778" s="2"/>
      <c r="AB778" s="2"/>
      <c r="AC778" s="2"/>
      <c r="AD778" s="2"/>
      <c r="AE778" s="2"/>
      <c r="AF778" s="2"/>
      <c r="AG778" s="2"/>
      <c r="AH778" s="2"/>
      <c r="AI778" s="2"/>
    </row>
    <row r="779" spans="6:35">
      <c r="F779" s="57"/>
      <c r="G779" s="57"/>
      <c r="H779" s="57"/>
      <c r="I779" s="57"/>
      <c r="J779" s="57"/>
      <c r="T779" s="57"/>
      <c r="U779" s="57"/>
      <c r="V779" s="57"/>
      <c r="W779" s="57"/>
      <c r="X779" s="57"/>
      <c r="Y779" s="2"/>
      <c r="Z779" s="2"/>
      <c r="AA779" s="2"/>
      <c r="AB779" s="2"/>
      <c r="AC779" s="2"/>
      <c r="AD779" s="2"/>
      <c r="AE779" s="2"/>
      <c r="AF779" s="2"/>
      <c r="AG779" s="2"/>
      <c r="AH779" s="2"/>
      <c r="AI779" s="2"/>
    </row>
    <row r="780" spans="6:35">
      <c r="F780" s="57"/>
      <c r="G780" s="57"/>
      <c r="H780" s="57"/>
      <c r="I780" s="57"/>
      <c r="J780" s="57"/>
      <c r="T780" s="57"/>
      <c r="U780" s="57"/>
      <c r="V780" s="57"/>
      <c r="W780" s="57"/>
      <c r="X780" s="57"/>
      <c r="Y780" s="2"/>
      <c r="Z780" s="2"/>
      <c r="AA780" s="2"/>
      <c r="AB780" s="2"/>
      <c r="AC780" s="2"/>
      <c r="AD780" s="2"/>
      <c r="AE780" s="2"/>
      <c r="AF780" s="2"/>
      <c r="AG780" s="2"/>
      <c r="AH780" s="2"/>
      <c r="AI780" s="2"/>
    </row>
    <row r="781" spans="6:35">
      <c r="F781" s="57"/>
      <c r="G781" s="57"/>
      <c r="H781" s="57"/>
      <c r="I781" s="57"/>
      <c r="J781" s="57"/>
      <c r="T781" s="57"/>
      <c r="U781" s="57"/>
      <c r="V781" s="57"/>
      <c r="W781" s="57"/>
      <c r="X781" s="57"/>
      <c r="Y781" s="2"/>
      <c r="Z781" s="2"/>
      <c r="AA781" s="2"/>
      <c r="AB781" s="2"/>
      <c r="AC781" s="2"/>
      <c r="AD781" s="2"/>
      <c r="AE781" s="2"/>
      <c r="AF781" s="2"/>
      <c r="AG781" s="2"/>
      <c r="AH781" s="2"/>
      <c r="AI781" s="2"/>
    </row>
    <row r="782" spans="6:35">
      <c r="F782" s="57"/>
      <c r="G782" s="57"/>
      <c r="H782" s="57"/>
      <c r="I782" s="57"/>
      <c r="J782" s="57"/>
      <c r="T782" s="57"/>
      <c r="U782" s="57"/>
      <c r="V782" s="57"/>
      <c r="W782" s="57"/>
      <c r="X782" s="57"/>
      <c r="Y782" s="2"/>
      <c r="Z782" s="2"/>
      <c r="AA782" s="2"/>
      <c r="AB782" s="2"/>
      <c r="AC782" s="2"/>
      <c r="AD782" s="2"/>
      <c r="AE782" s="2"/>
      <c r="AF782" s="2"/>
      <c r="AG782" s="2"/>
      <c r="AH782" s="2"/>
      <c r="AI782" s="2"/>
    </row>
    <row r="783" spans="6:35">
      <c r="F783" s="57"/>
      <c r="G783" s="57"/>
      <c r="H783" s="57"/>
      <c r="I783" s="57"/>
      <c r="J783" s="57"/>
      <c r="T783" s="57"/>
      <c r="U783" s="57"/>
      <c r="V783" s="57"/>
      <c r="W783" s="57"/>
      <c r="X783" s="57"/>
      <c r="Y783" s="2"/>
      <c r="Z783" s="2"/>
      <c r="AA783" s="2"/>
      <c r="AB783" s="2"/>
      <c r="AC783" s="2"/>
      <c r="AD783" s="2"/>
      <c r="AE783" s="2"/>
      <c r="AF783" s="2"/>
      <c r="AG783" s="2"/>
      <c r="AH783" s="2"/>
      <c r="AI783" s="2"/>
    </row>
    <row r="784" spans="6:35">
      <c r="F784" s="57"/>
      <c r="G784" s="57"/>
      <c r="H784" s="57"/>
      <c r="I784" s="57"/>
      <c r="J784" s="57"/>
      <c r="T784" s="57"/>
      <c r="U784" s="57"/>
      <c r="V784" s="57"/>
      <c r="W784" s="57"/>
      <c r="X784" s="57"/>
      <c r="Y784" s="2"/>
      <c r="Z784" s="2"/>
      <c r="AA784" s="2"/>
      <c r="AB784" s="2"/>
      <c r="AC784" s="2"/>
      <c r="AD784" s="2"/>
      <c r="AE784" s="2"/>
      <c r="AF784" s="2"/>
      <c r="AG784" s="2"/>
      <c r="AH784" s="2"/>
      <c r="AI784" s="2"/>
    </row>
    <row r="785" spans="6:35">
      <c r="F785" s="57"/>
      <c r="G785" s="57"/>
      <c r="H785" s="57"/>
      <c r="I785" s="57"/>
      <c r="J785" s="57"/>
      <c r="T785" s="57"/>
      <c r="U785" s="57"/>
      <c r="V785" s="57"/>
      <c r="W785" s="57"/>
      <c r="X785" s="57"/>
      <c r="Y785" s="2"/>
      <c r="Z785" s="2"/>
      <c r="AA785" s="2"/>
      <c r="AB785" s="2"/>
      <c r="AC785" s="2"/>
      <c r="AD785" s="2"/>
      <c r="AE785" s="2"/>
      <c r="AF785" s="2"/>
      <c r="AG785" s="2"/>
      <c r="AH785" s="2"/>
      <c r="AI785" s="2"/>
    </row>
    <row r="786" spans="6:35">
      <c r="F786" s="57"/>
      <c r="G786" s="57"/>
      <c r="H786" s="57"/>
      <c r="I786" s="57"/>
      <c r="J786" s="57"/>
      <c r="T786" s="57"/>
      <c r="U786" s="57"/>
      <c r="V786" s="57"/>
      <c r="W786" s="57"/>
      <c r="X786" s="57"/>
      <c r="Y786" s="2"/>
      <c r="Z786" s="2"/>
      <c r="AA786" s="2"/>
      <c r="AB786" s="2"/>
      <c r="AC786" s="2"/>
      <c r="AD786" s="2"/>
      <c r="AE786" s="2"/>
      <c r="AF786" s="2"/>
      <c r="AG786" s="2"/>
      <c r="AH786" s="2"/>
      <c r="AI786" s="2"/>
    </row>
    <row r="787" spans="6:35">
      <c r="F787" s="57"/>
      <c r="G787" s="57"/>
      <c r="H787" s="57"/>
      <c r="I787" s="57"/>
      <c r="J787" s="57"/>
      <c r="T787" s="57"/>
      <c r="U787" s="57"/>
      <c r="V787" s="57"/>
      <c r="W787" s="57"/>
      <c r="X787" s="57"/>
      <c r="Y787" s="2"/>
      <c r="Z787" s="2"/>
      <c r="AA787" s="2"/>
      <c r="AB787" s="2"/>
      <c r="AC787" s="2"/>
      <c r="AD787" s="2"/>
      <c r="AE787" s="2"/>
      <c r="AF787" s="2"/>
      <c r="AG787" s="2"/>
      <c r="AH787" s="2"/>
      <c r="AI787" s="2"/>
    </row>
    <row r="788" spans="6:35">
      <c r="F788" s="57"/>
      <c r="G788" s="57"/>
      <c r="H788" s="57"/>
      <c r="I788" s="57"/>
      <c r="J788" s="57"/>
      <c r="T788" s="57"/>
      <c r="U788" s="57"/>
      <c r="V788" s="57"/>
      <c r="W788" s="57"/>
      <c r="X788" s="57"/>
      <c r="Y788" s="2"/>
      <c r="Z788" s="2"/>
      <c r="AA788" s="2"/>
      <c r="AB788" s="2"/>
      <c r="AC788" s="2"/>
      <c r="AD788" s="2"/>
      <c r="AE788" s="2"/>
      <c r="AF788" s="2"/>
      <c r="AG788" s="2"/>
      <c r="AH788" s="2"/>
      <c r="AI788" s="2"/>
    </row>
    <row r="789" spans="6:35">
      <c r="F789" s="57"/>
      <c r="G789" s="57"/>
      <c r="H789" s="57"/>
      <c r="I789" s="57"/>
      <c r="J789" s="57"/>
      <c r="T789" s="57"/>
      <c r="U789" s="57"/>
      <c r="V789" s="57"/>
      <c r="W789" s="57"/>
      <c r="X789" s="57"/>
      <c r="Y789" s="2"/>
      <c r="Z789" s="2"/>
      <c r="AA789" s="2"/>
      <c r="AB789" s="2"/>
      <c r="AC789" s="2"/>
      <c r="AD789" s="2"/>
      <c r="AE789" s="2"/>
      <c r="AF789" s="2"/>
      <c r="AG789" s="2"/>
      <c r="AH789" s="2"/>
      <c r="AI789" s="2"/>
    </row>
    <row r="790" spans="6:35">
      <c r="F790" s="57"/>
      <c r="G790" s="57"/>
      <c r="H790" s="57"/>
      <c r="I790" s="57"/>
      <c r="J790" s="57"/>
      <c r="T790" s="57"/>
      <c r="U790" s="57"/>
      <c r="V790" s="57"/>
      <c r="W790" s="57"/>
      <c r="X790" s="57"/>
      <c r="Y790" s="2"/>
      <c r="Z790" s="2"/>
      <c r="AA790" s="2"/>
      <c r="AB790" s="2"/>
      <c r="AC790" s="2"/>
      <c r="AD790" s="2"/>
      <c r="AE790" s="2"/>
      <c r="AF790" s="2"/>
      <c r="AG790" s="2"/>
      <c r="AH790" s="2"/>
      <c r="AI790" s="2"/>
    </row>
    <row r="791" spans="6:35">
      <c r="F791" s="57"/>
      <c r="G791" s="57"/>
      <c r="H791" s="57"/>
      <c r="I791" s="57"/>
      <c r="J791" s="57"/>
      <c r="T791" s="57"/>
      <c r="U791" s="57"/>
      <c r="V791" s="57"/>
      <c r="W791" s="57"/>
      <c r="X791" s="57"/>
      <c r="Y791" s="2"/>
      <c r="Z791" s="2"/>
      <c r="AA791" s="2"/>
      <c r="AB791" s="2"/>
      <c r="AC791" s="2"/>
      <c r="AD791" s="2"/>
      <c r="AE791" s="2"/>
      <c r="AF791" s="2"/>
      <c r="AG791" s="2"/>
      <c r="AH791" s="2"/>
      <c r="AI791" s="2"/>
    </row>
    <row r="792" spans="6:35">
      <c r="F792" s="57"/>
      <c r="G792" s="57"/>
      <c r="H792" s="57"/>
      <c r="I792" s="57"/>
      <c r="J792" s="57"/>
      <c r="T792" s="57"/>
      <c r="U792" s="57"/>
      <c r="V792" s="57"/>
      <c r="W792" s="57"/>
      <c r="X792" s="57"/>
      <c r="Y792" s="2"/>
      <c r="Z792" s="2"/>
      <c r="AA792" s="2"/>
      <c r="AB792" s="2"/>
      <c r="AC792" s="2"/>
      <c r="AD792" s="2"/>
      <c r="AE792" s="2"/>
      <c r="AF792" s="2"/>
      <c r="AG792" s="2"/>
      <c r="AH792" s="2"/>
      <c r="AI792" s="2"/>
    </row>
    <row r="793" spans="6:35">
      <c r="F793" s="57"/>
      <c r="G793" s="57"/>
      <c r="H793" s="57"/>
      <c r="I793" s="57"/>
      <c r="J793" s="57"/>
      <c r="T793" s="57"/>
      <c r="U793" s="57"/>
      <c r="V793" s="57"/>
      <c r="W793" s="57"/>
      <c r="X793" s="57"/>
      <c r="Y793" s="2"/>
      <c r="Z793" s="2"/>
      <c r="AA793" s="2"/>
      <c r="AB793" s="2"/>
      <c r="AC793" s="2"/>
      <c r="AD793" s="2"/>
      <c r="AE793" s="2"/>
      <c r="AF793" s="2"/>
      <c r="AG793" s="2"/>
      <c r="AH793" s="2"/>
      <c r="AI793" s="2"/>
    </row>
    <row r="794" spans="6:35">
      <c r="F794" s="57"/>
      <c r="G794" s="57"/>
      <c r="H794" s="57"/>
      <c r="I794" s="57"/>
      <c r="J794" s="57"/>
      <c r="T794" s="57"/>
      <c r="U794" s="57"/>
      <c r="V794" s="57"/>
      <c r="W794" s="57"/>
      <c r="X794" s="57"/>
      <c r="Y794" s="2"/>
      <c r="Z794" s="2"/>
      <c r="AA794" s="2"/>
      <c r="AB794" s="2"/>
      <c r="AC794" s="2"/>
      <c r="AD794" s="2"/>
      <c r="AE794" s="2"/>
      <c r="AF794" s="2"/>
      <c r="AG794" s="2"/>
      <c r="AH794" s="2"/>
      <c r="AI794" s="2"/>
    </row>
    <row r="795" spans="6:35">
      <c r="F795" s="57"/>
      <c r="G795" s="57"/>
      <c r="H795" s="57"/>
      <c r="I795" s="57"/>
      <c r="J795" s="57"/>
      <c r="T795" s="57"/>
      <c r="U795" s="57"/>
      <c r="V795" s="57"/>
      <c r="W795" s="57"/>
      <c r="X795" s="57"/>
      <c r="Y795" s="2"/>
      <c r="Z795" s="2"/>
      <c r="AA795" s="2"/>
      <c r="AB795" s="2"/>
      <c r="AC795" s="2"/>
      <c r="AD795" s="2"/>
      <c r="AE795" s="2"/>
      <c r="AF795" s="2"/>
      <c r="AG795" s="2"/>
      <c r="AH795" s="2"/>
      <c r="AI795" s="2"/>
    </row>
    <row r="796" spans="6:35">
      <c r="F796" s="57"/>
      <c r="G796" s="57"/>
      <c r="H796" s="57"/>
      <c r="I796" s="57"/>
      <c r="J796" s="57"/>
      <c r="T796" s="57"/>
      <c r="U796" s="57"/>
      <c r="V796" s="57"/>
      <c r="W796" s="57"/>
      <c r="X796" s="57"/>
      <c r="Y796" s="2"/>
      <c r="Z796" s="2"/>
      <c r="AA796" s="2"/>
      <c r="AB796" s="2"/>
      <c r="AC796" s="2"/>
      <c r="AD796" s="2"/>
      <c r="AE796" s="2"/>
      <c r="AF796" s="2"/>
      <c r="AG796" s="2"/>
      <c r="AH796" s="2"/>
      <c r="AI796" s="2"/>
    </row>
    <row r="797" spans="6:35">
      <c r="F797" s="57"/>
      <c r="G797" s="57"/>
      <c r="H797" s="57"/>
      <c r="I797" s="57"/>
      <c r="J797" s="57"/>
      <c r="T797" s="57"/>
      <c r="U797" s="57"/>
      <c r="V797" s="57"/>
      <c r="W797" s="57"/>
      <c r="X797" s="57"/>
      <c r="Y797" s="2"/>
      <c r="Z797" s="2"/>
      <c r="AA797" s="2"/>
      <c r="AB797" s="2"/>
      <c r="AC797" s="2"/>
      <c r="AD797" s="2"/>
      <c r="AE797" s="2"/>
      <c r="AF797" s="2"/>
      <c r="AG797" s="2"/>
      <c r="AH797" s="2"/>
      <c r="AI797" s="2"/>
    </row>
    <row r="798" spans="6:35">
      <c r="F798" s="57"/>
      <c r="G798" s="57"/>
      <c r="H798" s="57"/>
      <c r="I798" s="57"/>
      <c r="J798" s="57"/>
      <c r="T798" s="57"/>
      <c r="U798" s="57"/>
      <c r="V798" s="57"/>
      <c r="W798" s="57"/>
      <c r="X798" s="57"/>
      <c r="Y798" s="2"/>
      <c r="Z798" s="2"/>
      <c r="AA798" s="2"/>
      <c r="AB798" s="2"/>
      <c r="AC798" s="2"/>
      <c r="AD798" s="2"/>
      <c r="AE798" s="2"/>
      <c r="AF798" s="2"/>
      <c r="AG798" s="2"/>
      <c r="AH798" s="2"/>
      <c r="AI798" s="2"/>
    </row>
    <row r="799" spans="6:35">
      <c r="F799" s="57"/>
      <c r="G799" s="57"/>
      <c r="H799" s="57"/>
      <c r="I799" s="57"/>
      <c r="J799" s="57"/>
      <c r="T799" s="57"/>
      <c r="U799" s="57"/>
      <c r="V799" s="57"/>
      <c r="W799" s="57"/>
      <c r="X799" s="57"/>
      <c r="Y799" s="2"/>
      <c r="Z799" s="2"/>
      <c r="AA799" s="2"/>
      <c r="AB799" s="2"/>
      <c r="AC799" s="2"/>
      <c r="AD799" s="2"/>
      <c r="AE799" s="2"/>
      <c r="AF799" s="2"/>
      <c r="AG799" s="2"/>
      <c r="AH799" s="2"/>
      <c r="AI799" s="2"/>
    </row>
    <row r="800" spans="6:35">
      <c r="F800" s="57"/>
      <c r="G800" s="57"/>
      <c r="H800" s="57"/>
      <c r="I800" s="57"/>
      <c r="J800" s="57"/>
      <c r="T800" s="57"/>
      <c r="U800" s="57"/>
      <c r="V800" s="57"/>
      <c r="W800" s="57"/>
      <c r="X800" s="57"/>
      <c r="Y800" s="2"/>
      <c r="Z800" s="2"/>
      <c r="AA800" s="2"/>
      <c r="AB800" s="2"/>
      <c r="AC800" s="2"/>
      <c r="AD800" s="2"/>
      <c r="AE800" s="2"/>
      <c r="AF800" s="2"/>
      <c r="AG800" s="2"/>
      <c r="AH800" s="2"/>
      <c r="AI800" s="2"/>
    </row>
    <row r="801" spans="6:35">
      <c r="F801" s="57"/>
      <c r="G801" s="57"/>
      <c r="H801" s="57"/>
      <c r="I801" s="57"/>
      <c r="J801" s="57"/>
      <c r="T801" s="57"/>
      <c r="U801" s="57"/>
      <c r="V801" s="57"/>
      <c r="W801" s="57"/>
      <c r="X801" s="57"/>
      <c r="Y801" s="2"/>
      <c r="Z801" s="2"/>
      <c r="AA801" s="2"/>
      <c r="AB801" s="2"/>
      <c r="AC801" s="2"/>
      <c r="AD801" s="2"/>
      <c r="AE801" s="2"/>
      <c r="AF801" s="2"/>
      <c r="AG801" s="2"/>
      <c r="AH801" s="2"/>
      <c r="AI801" s="2"/>
    </row>
    <row r="802" spans="6:35">
      <c r="F802" s="57"/>
      <c r="G802" s="57"/>
      <c r="H802" s="57"/>
      <c r="I802" s="57"/>
      <c r="J802" s="57"/>
      <c r="T802" s="57"/>
      <c r="U802" s="57"/>
      <c r="V802" s="57"/>
      <c r="W802" s="57"/>
      <c r="X802" s="57"/>
      <c r="Y802" s="2"/>
      <c r="Z802" s="2"/>
      <c r="AA802" s="2"/>
      <c r="AB802" s="2"/>
      <c r="AC802" s="2"/>
      <c r="AD802" s="2"/>
      <c r="AE802" s="2"/>
      <c r="AF802" s="2"/>
      <c r="AG802" s="2"/>
      <c r="AH802" s="2"/>
      <c r="AI802" s="2"/>
    </row>
    <row r="803" spans="6:35">
      <c r="F803" s="57"/>
      <c r="G803" s="57"/>
      <c r="H803" s="57"/>
      <c r="I803" s="57"/>
      <c r="J803" s="57"/>
      <c r="T803" s="57"/>
      <c r="U803" s="57"/>
      <c r="V803" s="57"/>
      <c r="W803" s="57"/>
      <c r="X803" s="57"/>
      <c r="Y803" s="2"/>
      <c r="Z803" s="2"/>
      <c r="AA803" s="2"/>
      <c r="AB803" s="2"/>
      <c r="AC803" s="2"/>
      <c r="AD803" s="2"/>
      <c r="AE803" s="2"/>
      <c r="AF803" s="2"/>
      <c r="AG803" s="2"/>
      <c r="AH803" s="2"/>
      <c r="AI803" s="2"/>
    </row>
    <row r="804" spans="6:35">
      <c r="F804" s="57"/>
      <c r="G804" s="57"/>
      <c r="H804" s="57"/>
      <c r="I804" s="57"/>
      <c r="J804" s="57"/>
      <c r="T804" s="57"/>
      <c r="U804" s="57"/>
      <c r="V804" s="57"/>
      <c r="W804" s="57"/>
      <c r="X804" s="57"/>
      <c r="Y804" s="2"/>
      <c r="Z804" s="2"/>
      <c r="AA804" s="2"/>
      <c r="AB804" s="2"/>
      <c r="AC804" s="2"/>
      <c r="AD804" s="2"/>
      <c r="AE804" s="2"/>
      <c r="AF804" s="2"/>
      <c r="AG804" s="2"/>
      <c r="AH804" s="2"/>
      <c r="AI804" s="2"/>
    </row>
    <row r="805" spans="6:35">
      <c r="F805" s="57"/>
      <c r="G805" s="57"/>
      <c r="H805" s="57"/>
      <c r="I805" s="57"/>
      <c r="J805" s="57"/>
      <c r="T805" s="57"/>
      <c r="U805" s="57"/>
      <c r="V805" s="57"/>
      <c r="W805" s="57"/>
      <c r="X805" s="57"/>
      <c r="Y805" s="2"/>
      <c r="Z805" s="2"/>
      <c r="AA805" s="2"/>
      <c r="AB805" s="2"/>
      <c r="AC805" s="2"/>
      <c r="AD805" s="2"/>
      <c r="AE805" s="2"/>
      <c r="AF805" s="2"/>
      <c r="AG805" s="2"/>
      <c r="AH805" s="2"/>
      <c r="AI805" s="2"/>
    </row>
    <row r="806" spans="6:35">
      <c r="F806" s="57"/>
      <c r="G806" s="57"/>
      <c r="H806" s="57"/>
      <c r="I806" s="57"/>
      <c r="J806" s="57"/>
      <c r="T806" s="57"/>
      <c r="U806" s="57"/>
      <c r="V806" s="57"/>
      <c r="W806" s="57"/>
      <c r="X806" s="57"/>
      <c r="Y806" s="2"/>
      <c r="Z806" s="2"/>
      <c r="AA806" s="2"/>
      <c r="AB806" s="2"/>
      <c r="AC806" s="2"/>
      <c r="AD806" s="2"/>
      <c r="AE806" s="2"/>
      <c r="AF806" s="2"/>
      <c r="AG806" s="2"/>
      <c r="AH806" s="2"/>
      <c r="AI806" s="2"/>
    </row>
    <row r="807" spans="6:35">
      <c r="F807" s="57"/>
      <c r="G807" s="57"/>
      <c r="H807" s="57"/>
      <c r="I807" s="57"/>
      <c r="J807" s="57"/>
      <c r="T807" s="57"/>
      <c r="U807" s="57"/>
      <c r="V807" s="57"/>
      <c r="W807" s="57"/>
      <c r="X807" s="57"/>
      <c r="Y807" s="2"/>
      <c r="Z807" s="2"/>
      <c r="AA807" s="2"/>
      <c r="AB807" s="2"/>
      <c r="AC807" s="2"/>
      <c r="AD807" s="2"/>
      <c r="AE807" s="2"/>
      <c r="AF807" s="2"/>
      <c r="AG807" s="2"/>
      <c r="AH807" s="2"/>
      <c r="AI807" s="2"/>
    </row>
    <row r="808" spans="6:35">
      <c r="F808" s="57"/>
      <c r="G808" s="57"/>
      <c r="H808" s="57"/>
      <c r="I808" s="57"/>
      <c r="J808" s="57"/>
      <c r="T808" s="57"/>
      <c r="U808" s="57"/>
      <c r="V808" s="57"/>
      <c r="W808" s="57"/>
      <c r="X808" s="57"/>
      <c r="Y808" s="2"/>
      <c r="Z808" s="2"/>
      <c r="AA808" s="2"/>
      <c r="AB808" s="2"/>
      <c r="AC808" s="2"/>
      <c r="AD808" s="2"/>
      <c r="AE808" s="2"/>
      <c r="AF808" s="2"/>
      <c r="AG808" s="2"/>
      <c r="AH808" s="2"/>
      <c r="AI808" s="2"/>
    </row>
    <row r="809" spans="6:35">
      <c r="F809" s="57"/>
      <c r="G809" s="57"/>
      <c r="H809" s="57"/>
      <c r="I809" s="57"/>
      <c r="J809" s="57"/>
      <c r="T809" s="57"/>
      <c r="U809" s="57"/>
      <c r="V809" s="57"/>
      <c r="W809" s="57"/>
      <c r="X809" s="57"/>
      <c r="Y809" s="2"/>
      <c r="Z809" s="2"/>
      <c r="AA809" s="2"/>
      <c r="AB809" s="2"/>
      <c r="AC809" s="2"/>
      <c r="AD809" s="2"/>
      <c r="AE809" s="2"/>
      <c r="AF809" s="2"/>
      <c r="AG809" s="2"/>
      <c r="AH809" s="2"/>
      <c r="AI809" s="2"/>
    </row>
    <row r="810" spans="6:35">
      <c r="F810" s="57"/>
      <c r="G810" s="57"/>
      <c r="H810" s="57"/>
      <c r="I810" s="57"/>
      <c r="J810" s="57"/>
      <c r="T810" s="57"/>
      <c r="U810" s="57"/>
      <c r="V810" s="57"/>
      <c r="W810" s="57"/>
      <c r="X810" s="57"/>
      <c r="Y810" s="2"/>
      <c r="Z810" s="2"/>
      <c r="AA810" s="2"/>
      <c r="AB810" s="2"/>
      <c r="AC810" s="2"/>
      <c r="AD810" s="2"/>
      <c r="AE810" s="2"/>
      <c r="AF810" s="2"/>
      <c r="AG810" s="2"/>
      <c r="AH810" s="2"/>
      <c r="AI810" s="2"/>
    </row>
    <row r="811" spans="6:35">
      <c r="F811" s="57"/>
      <c r="G811" s="57"/>
      <c r="H811" s="57"/>
      <c r="I811" s="57"/>
      <c r="J811" s="57"/>
      <c r="T811" s="57"/>
      <c r="U811" s="57"/>
      <c r="V811" s="57"/>
      <c r="W811" s="57"/>
      <c r="X811" s="57"/>
      <c r="Y811" s="2"/>
      <c r="Z811" s="2"/>
      <c r="AA811" s="2"/>
      <c r="AB811" s="2"/>
      <c r="AC811" s="2"/>
      <c r="AD811" s="2"/>
      <c r="AE811" s="2"/>
      <c r="AF811" s="2"/>
      <c r="AG811" s="2"/>
      <c r="AH811" s="2"/>
      <c r="AI811" s="2"/>
    </row>
    <row r="812" spans="6:35">
      <c r="F812" s="57"/>
      <c r="G812" s="57"/>
      <c r="H812" s="57"/>
      <c r="I812" s="57"/>
      <c r="J812" s="57"/>
      <c r="T812" s="57"/>
      <c r="U812" s="57"/>
      <c r="V812" s="57"/>
      <c r="W812" s="57"/>
      <c r="X812" s="57"/>
      <c r="Y812" s="2"/>
      <c r="Z812" s="2"/>
      <c r="AA812" s="2"/>
      <c r="AB812" s="2"/>
      <c r="AC812" s="2"/>
      <c r="AD812" s="2"/>
      <c r="AE812" s="2"/>
      <c r="AF812" s="2"/>
      <c r="AG812" s="2"/>
      <c r="AH812" s="2"/>
      <c r="AI812" s="2"/>
    </row>
    <row r="813" spans="6:35">
      <c r="F813" s="57"/>
      <c r="G813" s="57"/>
      <c r="H813" s="57"/>
      <c r="I813" s="57"/>
      <c r="J813" s="57"/>
      <c r="T813" s="57"/>
      <c r="U813" s="57"/>
      <c r="V813" s="57"/>
      <c r="W813" s="57"/>
      <c r="X813" s="57"/>
      <c r="Y813" s="2"/>
      <c r="Z813" s="2"/>
      <c r="AA813" s="2"/>
      <c r="AB813" s="2"/>
      <c r="AC813" s="2"/>
      <c r="AD813" s="2"/>
      <c r="AE813" s="2"/>
      <c r="AF813" s="2"/>
      <c r="AG813" s="2"/>
      <c r="AH813" s="2"/>
      <c r="AI813" s="2"/>
    </row>
    <row r="814" spans="6:35">
      <c r="F814" s="57"/>
      <c r="G814" s="57"/>
      <c r="H814" s="57"/>
      <c r="I814" s="57"/>
      <c r="J814" s="57"/>
      <c r="T814" s="57"/>
      <c r="U814" s="57"/>
      <c r="V814" s="57"/>
      <c r="W814" s="57"/>
      <c r="X814" s="57"/>
      <c r="Y814" s="2"/>
      <c r="Z814" s="2"/>
      <c r="AA814" s="2"/>
      <c r="AB814" s="2"/>
      <c r="AC814" s="2"/>
      <c r="AD814" s="2"/>
      <c r="AE814" s="2"/>
      <c r="AF814" s="2"/>
      <c r="AG814" s="2"/>
      <c r="AH814" s="2"/>
      <c r="AI814" s="2"/>
    </row>
    <row r="815" spans="6:35">
      <c r="F815" s="57"/>
      <c r="G815" s="57"/>
      <c r="H815" s="57"/>
      <c r="I815" s="57"/>
      <c r="J815" s="57"/>
      <c r="T815" s="57"/>
      <c r="U815" s="57"/>
      <c r="V815" s="57"/>
      <c r="W815" s="57"/>
      <c r="X815" s="57"/>
      <c r="Y815" s="2"/>
      <c r="Z815" s="2"/>
      <c r="AA815" s="2"/>
      <c r="AB815" s="2"/>
      <c r="AC815" s="2"/>
      <c r="AD815" s="2"/>
      <c r="AE815" s="2"/>
      <c r="AF815" s="2"/>
      <c r="AG815" s="2"/>
      <c r="AH815" s="2"/>
      <c r="AI815" s="2"/>
    </row>
    <row r="816" spans="6:35">
      <c r="F816" s="57"/>
      <c r="G816" s="57"/>
      <c r="H816" s="57"/>
      <c r="I816" s="57"/>
      <c r="J816" s="57"/>
      <c r="T816" s="57"/>
      <c r="U816" s="57"/>
      <c r="V816" s="57"/>
      <c r="W816" s="57"/>
      <c r="X816" s="57"/>
      <c r="Y816" s="2"/>
      <c r="Z816" s="2"/>
      <c r="AA816" s="2"/>
      <c r="AB816" s="2"/>
      <c r="AC816" s="2"/>
      <c r="AD816" s="2"/>
      <c r="AE816" s="2"/>
      <c r="AF816" s="2"/>
      <c r="AG816" s="2"/>
      <c r="AH816" s="2"/>
      <c r="AI816" s="2"/>
    </row>
    <row r="817" spans="6:35">
      <c r="F817" s="57"/>
      <c r="G817" s="57"/>
      <c r="H817" s="57"/>
      <c r="I817" s="57"/>
      <c r="J817" s="57"/>
      <c r="T817" s="57"/>
      <c r="U817" s="57"/>
      <c r="V817" s="57"/>
      <c r="W817" s="57"/>
      <c r="X817" s="57"/>
      <c r="Y817" s="2"/>
      <c r="Z817" s="2"/>
      <c r="AA817" s="2"/>
      <c r="AB817" s="2"/>
      <c r="AC817" s="2"/>
      <c r="AD817" s="2"/>
      <c r="AE817" s="2"/>
      <c r="AF817" s="2"/>
      <c r="AG817" s="2"/>
      <c r="AH817" s="2"/>
      <c r="AI817" s="2"/>
    </row>
    <row r="818" spans="6:35">
      <c r="F818" s="57"/>
      <c r="G818" s="57"/>
      <c r="H818" s="57"/>
      <c r="I818" s="57"/>
      <c r="J818" s="57"/>
      <c r="T818" s="57"/>
      <c r="U818" s="57"/>
      <c r="V818" s="57"/>
      <c r="W818" s="57"/>
      <c r="X818" s="57"/>
      <c r="Y818" s="2"/>
      <c r="Z818" s="2"/>
      <c r="AA818" s="2"/>
      <c r="AB818" s="2"/>
      <c r="AC818" s="2"/>
      <c r="AD818" s="2"/>
      <c r="AE818" s="2"/>
      <c r="AF818" s="2"/>
      <c r="AG818" s="2"/>
      <c r="AH818" s="2"/>
      <c r="AI818" s="2"/>
    </row>
    <row r="819" spans="6:35">
      <c r="F819" s="57"/>
      <c r="G819" s="57"/>
      <c r="H819" s="57"/>
      <c r="I819" s="57"/>
      <c r="J819" s="57"/>
      <c r="T819" s="57"/>
      <c r="U819" s="57"/>
      <c r="V819" s="57"/>
      <c r="W819" s="57"/>
      <c r="X819" s="57"/>
      <c r="Y819" s="2"/>
      <c r="Z819" s="2"/>
      <c r="AA819" s="2"/>
      <c r="AB819" s="2"/>
      <c r="AC819" s="2"/>
      <c r="AD819" s="2"/>
      <c r="AE819" s="2"/>
      <c r="AF819" s="2"/>
      <c r="AG819" s="2"/>
      <c r="AH819" s="2"/>
      <c r="AI819" s="2"/>
    </row>
    <row r="820" spans="6:35">
      <c r="F820" s="57"/>
      <c r="G820" s="57"/>
      <c r="H820" s="57"/>
      <c r="I820" s="57"/>
      <c r="J820" s="57"/>
      <c r="T820" s="57"/>
      <c r="U820" s="57"/>
      <c r="V820" s="57"/>
      <c r="W820" s="57"/>
      <c r="X820" s="57"/>
      <c r="Y820" s="2"/>
      <c r="Z820" s="2"/>
      <c r="AA820" s="2"/>
      <c r="AB820" s="2"/>
      <c r="AC820" s="2"/>
      <c r="AD820" s="2"/>
      <c r="AE820" s="2"/>
      <c r="AF820" s="2"/>
      <c r="AG820" s="2"/>
      <c r="AH820" s="2"/>
      <c r="AI820" s="2"/>
    </row>
    <row r="821" spans="6:35">
      <c r="F821" s="57"/>
      <c r="G821" s="57"/>
      <c r="H821" s="57"/>
      <c r="I821" s="57"/>
      <c r="J821" s="57"/>
      <c r="T821" s="57"/>
      <c r="U821" s="57"/>
      <c r="V821" s="57"/>
      <c r="W821" s="57"/>
      <c r="X821" s="57"/>
      <c r="Y821" s="2"/>
      <c r="Z821" s="2"/>
      <c r="AA821" s="2"/>
      <c r="AB821" s="2"/>
      <c r="AC821" s="2"/>
      <c r="AD821" s="2"/>
      <c r="AE821" s="2"/>
      <c r="AF821" s="2"/>
      <c r="AG821" s="2"/>
      <c r="AH821" s="2"/>
      <c r="AI821" s="2"/>
    </row>
    <row r="822" spans="6:35">
      <c r="F822" s="57"/>
      <c r="G822" s="57"/>
      <c r="H822" s="57"/>
      <c r="I822" s="57"/>
      <c r="J822" s="57"/>
      <c r="T822" s="57"/>
      <c r="U822" s="57"/>
      <c r="V822" s="57"/>
      <c r="W822" s="57"/>
      <c r="X822" s="57"/>
      <c r="Y822" s="2"/>
      <c r="Z822" s="2"/>
      <c r="AA822" s="2"/>
      <c r="AB822" s="2"/>
      <c r="AC822" s="2"/>
      <c r="AD822" s="2"/>
      <c r="AE822" s="2"/>
      <c r="AF822" s="2"/>
      <c r="AG822" s="2"/>
      <c r="AH822" s="2"/>
      <c r="AI822" s="2"/>
    </row>
    <row r="823" spans="6:35">
      <c r="F823" s="57"/>
      <c r="G823" s="57"/>
      <c r="H823" s="57"/>
      <c r="I823" s="57"/>
      <c r="J823" s="57"/>
      <c r="T823" s="57"/>
      <c r="U823" s="57"/>
      <c r="V823" s="57"/>
      <c r="W823" s="57"/>
      <c r="X823" s="57"/>
      <c r="Y823" s="2"/>
      <c r="Z823" s="2"/>
      <c r="AA823" s="2"/>
      <c r="AB823" s="2"/>
      <c r="AC823" s="2"/>
      <c r="AD823" s="2"/>
      <c r="AE823" s="2"/>
      <c r="AF823" s="2"/>
      <c r="AG823" s="2"/>
      <c r="AH823" s="2"/>
      <c r="AI823" s="2"/>
    </row>
    <row r="824" spans="6:35">
      <c r="F824" s="57"/>
      <c r="G824" s="57"/>
      <c r="H824" s="57"/>
      <c r="I824" s="57"/>
      <c r="J824" s="57"/>
      <c r="T824" s="57"/>
      <c r="U824" s="57"/>
      <c r="V824" s="57"/>
      <c r="W824" s="57"/>
      <c r="X824" s="57"/>
      <c r="Y824" s="2"/>
      <c r="Z824" s="2"/>
      <c r="AA824" s="2"/>
      <c r="AB824" s="2"/>
      <c r="AC824" s="2"/>
      <c r="AD824" s="2"/>
      <c r="AE824" s="2"/>
      <c r="AF824" s="2"/>
      <c r="AG824" s="2"/>
      <c r="AH824" s="2"/>
      <c r="AI824" s="2"/>
    </row>
    <row r="825" spans="6:35">
      <c r="F825" s="57"/>
      <c r="G825" s="57"/>
      <c r="H825" s="57"/>
      <c r="I825" s="57"/>
      <c r="J825" s="57"/>
      <c r="T825" s="57"/>
      <c r="U825" s="57"/>
      <c r="V825" s="57"/>
      <c r="W825" s="57"/>
      <c r="X825" s="57"/>
      <c r="Y825" s="2"/>
      <c r="Z825" s="2"/>
      <c r="AA825" s="2"/>
      <c r="AB825" s="2"/>
      <c r="AC825" s="2"/>
      <c r="AD825" s="2"/>
      <c r="AE825" s="2"/>
      <c r="AF825" s="2"/>
      <c r="AG825" s="2"/>
      <c r="AH825" s="2"/>
      <c r="AI825" s="2"/>
    </row>
    <row r="826" spans="6:35">
      <c r="F826" s="57"/>
      <c r="G826" s="57"/>
      <c r="H826" s="57"/>
      <c r="I826" s="57"/>
      <c r="J826" s="57"/>
      <c r="T826" s="57"/>
      <c r="U826" s="57"/>
      <c r="V826" s="57"/>
      <c r="W826" s="57"/>
      <c r="X826" s="57"/>
      <c r="Y826" s="2"/>
      <c r="Z826" s="2"/>
      <c r="AA826" s="2"/>
      <c r="AB826" s="2"/>
      <c r="AC826" s="2"/>
      <c r="AD826" s="2"/>
      <c r="AE826" s="2"/>
      <c r="AF826" s="2"/>
      <c r="AG826" s="2"/>
      <c r="AH826" s="2"/>
      <c r="AI826" s="2"/>
    </row>
    <row r="827" spans="6:35">
      <c r="F827" s="57"/>
      <c r="G827" s="57"/>
      <c r="H827" s="57"/>
      <c r="I827" s="57"/>
      <c r="J827" s="57"/>
      <c r="T827" s="57"/>
      <c r="U827" s="57"/>
      <c r="V827" s="57"/>
      <c r="W827" s="57"/>
      <c r="X827" s="57"/>
      <c r="Y827" s="2"/>
      <c r="Z827" s="2"/>
      <c r="AA827" s="2"/>
      <c r="AB827" s="2"/>
      <c r="AC827" s="2"/>
      <c r="AD827" s="2"/>
      <c r="AE827" s="2"/>
      <c r="AF827" s="2"/>
      <c r="AG827" s="2"/>
      <c r="AH827" s="2"/>
      <c r="AI827" s="2"/>
    </row>
    <row r="828" spans="6:35">
      <c r="F828" s="57"/>
      <c r="G828" s="57"/>
      <c r="H828" s="57"/>
      <c r="I828" s="57"/>
      <c r="J828" s="57"/>
      <c r="T828" s="57"/>
      <c r="U828" s="57"/>
      <c r="V828" s="57"/>
      <c r="W828" s="57"/>
      <c r="X828" s="57"/>
      <c r="Y828" s="2"/>
      <c r="Z828" s="2"/>
      <c r="AA828" s="2"/>
      <c r="AB828" s="2"/>
      <c r="AC828" s="2"/>
      <c r="AD828" s="2"/>
      <c r="AE828" s="2"/>
      <c r="AF828" s="2"/>
      <c r="AG828" s="2"/>
      <c r="AH828" s="2"/>
      <c r="AI828" s="2"/>
    </row>
    <row r="829" spans="6:35">
      <c r="F829" s="57"/>
      <c r="G829" s="57"/>
      <c r="H829" s="57"/>
      <c r="I829" s="57"/>
      <c r="J829" s="57"/>
      <c r="T829" s="57"/>
      <c r="U829" s="57"/>
      <c r="V829" s="57"/>
      <c r="W829" s="57"/>
      <c r="X829" s="57"/>
      <c r="Y829" s="2"/>
      <c r="Z829" s="2"/>
      <c r="AA829" s="2"/>
      <c r="AB829" s="2"/>
      <c r="AC829" s="2"/>
      <c r="AD829" s="2"/>
      <c r="AE829" s="2"/>
      <c r="AF829" s="2"/>
      <c r="AG829" s="2"/>
      <c r="AH829" s="2"/>
      <c r="AI829" s="2"/>
    </row>
    <row r="830" spans="6:35">
      <c r="F830" s="57"/>
      <c r="G830" s="57"/>
      <c r="H830" s="57"/>
      <c r="I830" s="57"/>
      <c r="J830" s="57"/>
      <c r="T830" s="57"/>
      <c r="U830" s="57"/>
      <c r="V830" s="57"/>
      <c r="W830" s="57"/>
      <c r="X830" s="57"/>
      <c r="Y830" s="2"/>
      <c r="Z830" s="2"/>
      <c r="AA830" s="2"/>
      <c r="AB830" s="2"/>
      <c r="AC830" s="2"/>
      <c r="AD830" s="2"/>
      <c r="AE830" s="2"/>
      <c r="AF830" s="2"/>
      <c r="AG830" s="2"/>
      <c r="AH830" s="2"/>
      <c r="AI830" s="2"/>
    </row>
    <row r="831" spans="6:35">
      <c r="F831" s="57"/>
      <c r="G831" s="57"/>
      <c r="H831" s="57"/>
      <c r="I831" s="57"/>
      <c r="J831" s="57"/>
      <c r="T831" s="57"/>
      <c r="U831" s="57"/>
      <c r="V831" s="57"/>
      <c r="W831" s="57"/>
      <c r="X831" s="57"/>
      <c r="Y831" s="2"/>
      <c r="Z831" s="2"/>
      <c r="AA831" s="2"/>
      <c r="AB831" s="2"/>
      <c r="AC831" s="2"/>
      <c r="AD831" s="2"/>
      <c r="AE831" s="2"/>
      <c r="AF831" s="2"/>
      <c r="AG831" s="2"/>
      <c r="AH831" s="2"/>
      <c r="AI831" s="2"/>
    </row>
    <row r="832" spans="6:35">
      <c r="F832" s="57"/>
      <c r="G832" s="57"/>
      <c r="H832" s="57"/>
      <c r="I832" s="57"/>
      <c r="J832" s="57"/>
      <c r="T832" s="57"/>
      <c r="U832" s="57"/>
      <c r="V832" s="57"/>
      <c r="W832" s="57"/>
      <c r="X832" s="57"/>
      <c r="Y832" s="2"/>
      <c r="Z832" s="2"/>
      <c r="AA832" s="2"/>
      <c r="AB832" s="2"/>
      <c r="AC832" s="2"/>
      <c r="AD832" s="2"/>
      <c r="AE832" s="2"/>
      <c r="AF832" s="2"/>
      <c r="AG832" s="2"/>
      <c r="AH832" s="2"/>
      <c r="AI832" s="2"/>
    </row>
    <row r="833" spans="6:35">
      <c r="F833" s="57"/>
      <c r="G833" s="57"/>
      <c r="H833" s="57"/>
      <c r="I833" s="57"/>
      <c r="J833" s="57"/>
      <c r="T833" s="57"/>
      <c r="U833" s="57"/>
      <c r="V833" s="57"/>
      <c r="W833" s="57"/>
      <c r="X833" s="57"/>
      <c r="Y833" s="2"/>
      <c r="Z833" s="2"/>
      <c r="AA833" s="2"/>
      <c r="AB833" s="2"/>
      <c r="AC833" s="2"/>
      <c r="AD833" s="2"/>
      <c r="AE833" s="2"/>
      <c r="AF833" s="2"/>
      <c r="AG833" s="2"/>
      <c r="AH833" s="2"/>
      <c r="AI833" s="2"/>
    </row>
    <row r="834" spans="6:35">
      <c r="F834" s="57"/>
      <c r="G834" s="57"/>
      <c r="H834" s="57"/>
      <c r="I834" s="57"/>
      <c r="J834" s="57"/>
      <c r="T834" s="57"/>
      <c r="U834" s="57"/>
      <c r="V834" s="57"/>
      <c r="W834" s="57"/>
      <c r="X834" s="57"/>
      <c r="Y834" s="2"/>
      <c r="Z834" s="2"/>
      <c r="AA834" s="2"/>
      <c r="AB834" s="2"/>
      <c r="AC834" s="2"/>
      <c r="AD834" s="2"/>
      <c r="AE834" s="2"/>
      <c r="AF834" s="2"/>
      <c r="AG834" s="2"/>
      <c r="AH834" s="2"/>
      <c r="AI834" s="2"/>
    </row>
    <row r="835" spans="6:35">
      <c r="F835" s="57"/>
      <c r="G835" s="57"/>
      <c r="H835" s="57"/>
      <c r="I835" s="57"/>
      <c r="J835" s="57"/>
      <c r="T835" s="57"/>
      <c r="U835" s="57"/>
      <c r="V835" s="57"/>
      <c r="W835" s="57"/>
      <c r="X835" s="57"/>
      <c r="Y835" s="2"/>
      <c r="Z835" s="2"/>
      <c r="AA835" s="2"/>
      <c r="AB835" s="2"/>
      <c r="AC835" s="2"/>
      <c r="AD835" s="2"/>
      <c r="AE835" s="2"/>
      <c r="AF835" s="2"/>
      <c r="AG835" s="2"/>
      <c r="AH835" s="2"/>
      <c r="AI835" s="2"/>
    </row>
    <row r="836" spans="6:35">
      <c r="F836" s="57"/>
      <c r="G836" s="57"/>
      <c r="H836" s="57"/>
      <c r="I836" s="57"/>
      <c r="J836" s="57"/>
      <c r="T836" s="57"/>
      <c r="U836" s="57"/>
      <c r="V836" s="57"/>
      <c r="W836" s="57"/>
      <c r="X836" s="57"/>
      <c r="Y836" s="2"/>
      <c r="Z836" s="2"/>
      <c r="AA836" s="2"/>
      <c r="AB836" s="2"/>
      <c r="AC836" s="2"/>
      <c r="AD836" s="2"/>
      <c r="AE836" s="2"/>
      <c r="AF836" s="2"/>
      <c r="AG836" s="2"/>
      <c r="AH836" s="2"/>
      <c r="AI836" s="2"/>
    </row>
    <row r="837" spans="6:35">
      <c r="F837" s="57"/>
      <c r="G837" s="57"/>
      <c r="H837" s="57"/>
      <c r="I837" s="57"/>
      <c r="J837" s="57"/>
      <c r="T837" s="57"/>
      <c r="U837" s="57"/>
      <c r="V837" s="57"/>
      <c r="W837" s="57"/>
      <c r="X837" s="57"/>
      <c r="Y837" s="2"/>
      <c r="Z837" s="2"/>
      <c r="AA837" s="2"/>
      <c r="AB837" s="2"/>
      <c r="AC837" s="2"/>
      <c r="AD837" s="2"/>
      <c r="AE837" s="2"/>
      <c r="AF837" s="2"/>
      <c r="AG837" s="2"/>
      <c r="AH837" s="2"/>
      <c r="AI837" s="2"/>
    </row>
    <row r="838" spans="6:35">
      <c r="F838" s="57"/>
      <c r="G838" s="57"/>
      <c r="H838" s="57"/>
      <c r="I838" s="57"/>
      <c r="J838" s="57"/>
      <c r="T838" s="57"/>
      <c r="U838" s="57"/>
      <c r="V838" s="57"/>
      <c r="W838" s="57"/>
      <c r="X838" s="57"/>
      <c r="Y838" s="2"/>
      <c r="Z838" s="2"/>
      <c r="AA838" s="2"/>
      <c r="AB838" s="2"/>
      <c r="AC838" s="2"/>
      <c r="AD838" s="2"/>
      <c r="AE838" s="2"/>
      <c r="AF838" s="2"/>
      <c r="AG838" s="2"/>
      <c r="AH838" s="2"/>
      <c r="AI838" s="2"/>
    </row>
    <row r="839" spans="6:35">
      <c r="F839" s="57"/>
      <c r="G839" s="57"/>
      <c r="H839" s="57"/>
      <c r="I839" s="57"/>
      <c r="J839" s="57"/>
      <c r="T839" s="57"/>
      <c r="U839" s="57"/>
      <c r="V839" s="57"/>
      <c r="W839" s="57"/>
      <c r="X839" s="57"/>
      <c r="Y839" s="2"/>
      <c r="Z839" s="2"/>
      <c r="AA839" s="2"/>
      <c r="AB839" s="2"/>
      <c r="AC839" s="2"/>
      <c r="AD839" s="2"/>
      <c r="AE839" s="2"/>
      <c r="AF839" s="2"/>
      <c r="AG839" s="2"/>
      <c r="AH839" s="2"/>
      <c r="AI839" s="2"/>
    </row>
    <row r="840" spans="6:35">
      <c r="F840" s="57"/>
      <c r="G840" s="57"/>
      <c r="H840" s="57"/>
      <c r="I840" s="57"/>
      <c r="J840" s="57"/>
      <c r="T840" s="57"/>
      <c r="U840" s="57"/>
      <c r="V840" s="57"/>
      <c r="W840" s="57"/>
      <c r="X840" s="57"/>
      <c r="Y840" s="2"/>
      <c r="Z840" s="2"/>
      <c r="AA840" s="2"/>
      <c r="AB840" s="2"/>
      <c r="AC840" s="2"/>
      <c r="AD840" s="2"/>
      <c r="AE840" s="2"/>
      <c r="AF840" s="2"/>
      <c r="AG840" s="2"/>
      <c r="AH840" s="2"/>
      <c r="AI840" s="2"/>
    </row>
    <row r="841" spans="6:35">
      <c r="F841" s="57"/>
      <c r="G841" s="57"/>
      <c r="H841" s="57"/>
      <c r="I841" s="57"/>
      <c r="J841" s="57"/>
      <c r="T841" s="57"/>
      <c r="U841" s="57"/>
      <c r="V841" s="57"/>
      <c r="W841" s="57"/>
      <c r="X841" s="57"/>
      <c r="Y841" s="2"/>
      <c r="Z841" s="2"/>
      <c r="AA841" s="2"/>
      <c r="AB841" s="2"/>
      <c r="AC841" s="2"/>
      <c r="AD841" s="2"/>
      <c r="AE841" s="2"/>
      <c r="AF841" s="2"/>
      <c r="AG841" s="2"/>
      <c r="AH841" s="2"/>
      <c r="AI841" s="2"/>
    </row>
    <row r="842" spans="6:35">
      <c r="F842" s="57"/>
      <c r="G842" s="57"/>
      <c r="H842" s="57"/>
      <c r="I842" s="57"/>
      <c r="J842" s="57"/>
      <c r="T842" s="57"/>
      <c r="U842" s="57"/>
      <c r="V842" s="57"/>
      <c r="W842" s="57"/>
      <c r="X842" s="57"/>
      <c r="Y842" s="2"/>
      <c r="Z842" s="2"/>
      <c r="AA842" s="2"/>
      <c r="AB842" s="2"/>
      <c r="AC842" s="2"/>
      <c r="AD842" s="2"/>
      <c r="AE842" s="2"/>
      <c r="AF842" s="2"/>
      <c r="AG842" s="2"/>
      <c r="AH842" s="2"/>
      <c r="AI842" s="2"/>
    </row>
    <row r="843" spans="6:35">
      <c r="F843" s="57"/>
      <c r="G843" s="57"/>
      <c r="H843" s="57"/>
      <c r="I843" s="57"/>
      <c r="J843" s="57"/>
      <c r="T843" s="57"/>
      <c r="U843" s="57"/>
      <c r="V843" s="57"/>
      <c r="W843" s="57"/>
      <c r="X843" s="57"/>
      <c r="Y843" s="2"/>
      <c r="Z843" s="2"/>
      <c r="AA843" s="2"/>
      <c r="AB843" s="2"/>
      <c r="AC843" s="2"/>
      <c r="AD843" s="2"/>
      <c r="AE843" s="2"/>
      <c r="AF843" s="2"/>
      <c r="AG843" s="2"/>
      <c r="AH843" s="2"/>
      <c r="AI843" s="2"/>
    </row>
    <row r="844" spans="6:35">
      <c r="F844" s="57"/>
      <c r="G844" s="57"/>
      <c r="H844" s="57"/>
      <c r="I844" s="57"/>
      <c r="J844" s="57"/>
      <c r="T844" s="57"/>
      <c r="U844" s="57"/>
      <c r="V844" s="57"/>
      <c r="W844" s="57"/>
      <c r="X844" s="57"/>
      <c r="Y844" s="2"/>
      <c r="Z844" s="2"/>
      <c r="AA844" s="2"/>
      <c r="AB844" s="2"/>
      <c r="AC844" s="2"/>
      <c r="AD844" s="2"/>
      <c r="AE844" s="2"/>
      <c r="AF844" s="2"/>
      <c r="AG844" s="2"/>
      <c r="AH844" s="2"/>
      <c r="AI844" s="2"/>
    </row>
    <row r="845" spans="6:35">
      <c r="F845" s="57"/>
      <c r="G845" s="57"/>
      <c r="H845" s="57"/>
      <c r="I845" s="57"/>
      <c r="J845" s="57"/>
      <c r="T845" s="57"/>
      <c r="U845" s="57"/>
      <c r="V845" s="57"/>
      <c r="W845" s="57"/>
      <c r="X845" s="57"/>
      <c r="Y845" s="2"/>
      <c r="Z845" s="2"/>
      <c r="AA845" s="2"/>
      <c r="AB845" s="2"/>
      <c r="AC845" s="2"/>
      <c r="AD845" s="2"/>
      <c r="AE845" s="2"/>
      <c r="AF845" s="2"/>
      <c r="AG845" s="2"/>
      <c r="AH845" s="2"/>
      <c r="AI845" s="2"/>
    </row>
    <row r="846" spans="6:35">
      <c r="F846" s="57"/>
      <c r="G846" s="57"/>
      <c r="H846" s="57"/>
      <c r="I846" s="57"/>
      <c r="J846" s="57"/>
      <c r="T846" s="57"/>
      <c r="U846" s="57"/>
      <c r="V846" s="57"/>
      <c r="W846" s="57"/>
      <c r="X846" s="57"/>
      <c r="Y846" s="2"/>
      <c r="Z846" s="2"/>
      <c r="AA846" s="2"/>
      <c r="AB846" s="2"/>
      <c r="AC846" s="2"/>
      <c r="AD846" s="2"/>
      <c r="AE846" s="2"/>
      <c r="AF846" s="2"/>
      <c r="AG846" s="2"/>
      <c r="AH846" s="2"/>
      <c r="AI846" s="2"/>
    </row>
    <row r="847" spans="6:35">
      <c r="F847" s="57"/>
      <c r="G847" s="57"/>
      <c r="H847" s="57"/>
      <c r="I847" s="57"/>
      <c r="J847" s="57"/>
      <c r="T847" s="57"/>
      <c r="U847" s="57"/>
      <c r="V847" s="57"/>
      <c r="W847" s="57"/>
      <c r="X847" s="57"/>
      <c r="Y847" s="2"/>
      <c r="Z847" s="2"/>
      <c r="AA847" s="2"/>
      <c r="AB847" s="2"/>
      <c r="AC847" s="2"/>
      <c r="AD847" s="2"/>
      <c r="AE847" s="2"/>
      <c r="AF847" s="2"/>
      <c r="AG847" s="2"/>
      <c r="AH847" s="2"/>
      <c r="AI847" s="2"/>
    </row>
    <row r="848" spans="6:35">
      <c r="F848" s="57"/>
      <c r="G848" s="57"/>
      <c r="H848" s="57"/>
      <c r="I848" s="57"/>
      <c r="J848" s="57"/>
      <c r="T848" s="57"/>
      <c r="U848" s="57"/>
      <c r="V848" s="57"/>
      <c r="W848" s="57"/>
      <c r="X848" s="57"/>
      <c r="Y848" s="2"/>
      <c r="Z848" s="2"/>
      <c r="AA848" s="2"/>
      <c r="AB848" s="2"/>
      <c r="AC848" s="2"/>
      <c r="AD848" s="2"/>
      <c r="AE848" s="2"/>
      <c r="AF848" s="2"/>
      <c r="AG848" s="2"/>
      <c r="AH848" s="2"/>
      <c r="AI848" s="2"/>
    </row>
    <row r="849" spans="6:35">
      <c r="F849" s="57"/>
      <c r="G849" s="57"/>
      <c r="H849" s="57"/>
      <c r="I849" s="57"/>
      <c r="J849" s="57"/>
      <c r="T849" s="57"/>
      <c r="U849" s="57"/>
      <c r="V849" s="57"/>
      <c r="W849" s="57"/>
      <c r="X849" s="57"/>
      <c r="Y849" s="2"/>
      <c r="Z849" s="2"/>
      <c r="AA849" s="2"/>
      <c r="AB849" s="2"/>
      <c r="AC849" s="2"/>
      <c r="AD849" s="2"/>
      <c r="AE849" s="2"/>
      <c r="AF849" s="2"/>
      <c r="AG849" s="2"/>
      <c r="AH849" s="2"/>
      <c r="AI849" s="2"/>
    </row>
    <row r="850" spans="6:35">
      <c r="F850" s="57"/>
      <c r="G850" s="57"/>
      <c r="H850" s="57"/>
      <c r="I850" s="57"/>
      <c r="J850" s="57"/>
      <c r="T850" s="57"/>
      <c r="U850" s="57"/>
      <c r="V850" s="57"/>
      <c r="W850" s="57"/>
      <c r="X850" s="57"/>
      <c r="Y850" s="2"/>
      <c r="Z850" s="2"/>
      <c r="AA850" s="2"/>
      <c r="AB850" s="2"/>
      <c r="AC850" s="2"/>
      <c r="AD850" s="2"/>
      <c r="AE850" s="2"/>
      <c r="AF850" s="2"/>
      <c r="AG850" s="2"/>
      <c r="AH850" s="2"/>
      <c r="AI850" s="2"/>
    </row>
    <row r="851" spans="6:35">
      <c r="F851" s="57"/>
      <c r="G851" s="57"/>
      <c r="H851" s="57"/>
      <c r="I851" s="57"/>
      <c r="J851" s="57"/>
      <c r="T851" s="57"/>
      <c r="U851" s="57"/>
      <c r="V851" s="57"/>
      <c r="W851" s="57"/>
      <c r="X851" s="57"/>
      <c r="Y851" s="2"/>
      <c r="Z851" s="2"/>
      <c r="AA851" s="2"/>
      <c r="AB851" s="2"/>
      <c r="AC851" s="2"/>
      <c r="AD851" s="2"/>
      <c r="AE851" s="2"/>
      <c r="AF851" s="2"/>
      <c r="AG851" s="2"/>
      <c r="AH851" s="2"/>
      <c r="AI851" s="2"/>
    </row>
    <row r="852" spans="6:35">
      <c r="F852" s="57"/>
      <c r="G852" s="57"/>
      <c r="H852" s="57"/>
      <c r="I852" s="57"/>
      <c r="J852" s="57"/>
      <c r="T852" s="57"/>
      <c r="U852" s="57"/>
      <c r="V852" s="57"/>
      <c r="W852" s="57"/>
      <c r="X852" s="57"/>
      <c r="Y852" s="2"/>
      <c r="Z852" s="2"/>
      <c r="AA852" s="2"/>
      <c r="AB852" s="2"/>
      <c r="AC852" s="2"/>
      <c r="AD852" s="2"/>
      <c r="AE852" s="2"/>
      <c r="AF852" s="2"/>
      <c r="AG852" s="2"/>
      <c r="AH852" s="2"/>
      <c r="AI852" s="2"/>
    </row>
    <row r="853" spans="6:35">
      <c r="F853" s="57"/>
      <c r="G853" s="57"/>
      <c r="H853" s="57"/>
      <c r="I853" s="57"/>
      <c r="J853" s="57"/>
      <c r="T853" s="57"/>
      <c r="U853" s="57"/>
      <c r="V853" s="57"/>
      <c r="W853" s="57"/>
      <c r="X853" s="57"/>
      <c r="Y853" s="2"/>
      <c r="Z853" s="2"/>
      <c r="AA853" s="2"/>
      <c r="AB853" s="2"/>
      <c r="AC853" s="2"/>
      <c r="AD853" s="2"/>
      <c r="AE853" s="2"/>
      <c r="AF853" s="2"/>
      <c r="AG853" s="2"/>
      <c r="AH853" s="2"/>
      <c r="AI853" s="2"/>
    </row>
    <row r="854" spans="6:35">
      <c r="F854" s="57"/>
      <c r="G854" s="57"/>
      <c r="H854" s="57"/>
      <c r="I854" s="57"/>
      <c r="J854" s="57"/>
      <c r="T854" s="57"/>
      <c r="U854" s="57"/>
      <c r="V854" s="57"/>
      <c r="W854" s="57"/>
      <c r="X854" s="57"/>
      <c r="Y854" s="2"/>
      <c r="Z854" s="2"/>
      <c r="AA854" s="2"/>
      <c r="AB854" s="2"/>
      <c r="AC854" s="2"/>
      <c r="AD854" s="2"/>
      <c r="AE854" s="2"/>
      <c r="AF854" s="2"/>
      <c r="AG854" s="2"/>
      <c r="AH854" s="2"/>
      <c r="AI854" s="2"/>
    </row>
    <row r="855" spans="6:35">
      <c r="F855" s="57"/>
      <c r="G855" s="57"/>
      <c r="H855" s="57"/>
      <c r="I855" s="57"/>
      <c r="J855" s="57"/>
      <c r="T855" s="57"/>
      <c r="U855" s="57"/>
      <c r="V855" s="57"/>
      <c r="W855" s="57"/>
      <c r="X855" s="57"/>
      <c r="Y855" s="2"/>
      <c r="Z855" s="2"/>
      <c r="AA855" s="2"/>
      <c r="AB855" s="2"/>
      <c r="AC855" s="2"/>
      <c r="AD855" s="2"/>
      <c r="AE855" s="2"/>
      <c r="AF855" s="2"/>
      <c r="AG855" s="2"/>
      <c r="AH855" s="2"/>
      <c r="AI855" s="2"/>
    </row>
    <row r="856" spans="6:35">
      <c r="F856" s="57"/>
      <c r="G856" s="57"/>
      <c r="H856" s="57"/>
      <c r="I856" s="57"/>
      <c r="J856" s="57"/>
      <c r="T856" s="57"/>
      <c r="U856" s="57"/>
      <c r="V856" s="57"/>
      <c r="W856" s="57"/>
      <c r="X856" s="57"/>
      <c r="Y856" s="2"/>
      <c r="Z856" s="2"/>
      <c r="AA856" s="2"/>
      <c r="AB856" s="2"/>
      <c r="AC856" s="2"/>
      <c r="AD856" s="2"/>
      <c r="AE856" s="2"/>
      <c r="AF856" s="2"/>
      <c r="AG856" s="2"/>
      <c r="AH856" s="2"/>
      <c r="AI856" s="2"/>
    </row>
    <row r="857" spans="6:35">
      <c r="F857" s="57"/>
      <c r="G857" s="57"/>
      <c r="H857" s="57"/>
      <c r="I857" s="57"/>
      <c r="J857" s="57"/>
      <c r="T857" s="57"/>
      <c r="U857" s="57"/>
      <c r="V857" s="57"/>
      <c r="W857" s="57"/>
      <c r="X857" s="57"/>
      <c r="Y857" s="2"/>
      <c r="Z857" s="2"/>
      <c r="AA857" s="2"/>
      <c r="AB857" s="2"/>
      <c r="AC857" s="2"/>
      <c r="AD857" s="2"/>
      <c r="AE857" s="2"/>
      <c r="AF857" s="2"/>
      <c r="AG857" s="2"/>
      <c r="AH857" s="2"/>
      <c r="AI857" s="2"/>
    </row>
    <row r="858" spans="6:35">
      <c r="F858" s="57"/>
      <c r="G858" s="57"/>
      <c r="H858" s="57"/>
      <c r="I858" s="57"/>
      <c r="J858" s="57"/>
      <c r="T858" s="57"/>
      <c r="U858" s="57"/>
      <c r="V858" s="57"/>
      <c r="W858" s="57"/>
      <c r="X858" s="57"/>
      <c r="Y858" s="2"/>
      <c r="Z858" s="2"/>
      <c r="AA858" s="2"/>
      <c r="AB858" s="2"/>
      <c r="AC858" s="2"/>
      <c r="AD858" s="2"/>
      <c r="AE858" s="2"/>
      <c r="AF858" s="2"/>
      <c r="AG858" s="2"/>
      <c r="AH858" s="2"/>
      <c r="AI858" s="2"/>
    </row>
    <row r="859" spans="6:35">
      <c r="F859" s="57"/>
      <c r="G859" s="57"/>
      <c r="H859" s="57"/>
      <c r="I859" s="57"/>
      <c r="J859" s="57"/>
      <c r="T859" s="57"/>
      <c r="U859" s="57"/>
      <c r="V859" s="57"/>
      <c r="W859" s="57"/>
      <c r="X859" s="57"/>
      <c r="Y859" s="2"/>
      <c r="Z859" s="2"/>
      <c r="AA859" s="2"/>
      <c r="AB859" s="2"/>
      <c r="AC859" s="2"/>
      <c r="AD859" s="2"/>
      <c r="AE859" s="2"/>
      <c r="AF859" s="2"/>
      <c r="AG859" s="2"/>
      <c r="AH859" s="2"/>
      <c r="AI859" s="2"/>
    </row>
    <row r="860" spans="6:35">
      <c r="F860" s="57"/>
      <c r="G860" s="57"/>
      <c r="H860" s="57"/>
      <c r="I860" s="57"/>
      <c r="J860" s="57"/>
      <c r="T860" s="57"/>
      <c r="U860" s="57"/>
      <c r="V860" s="57"/>
      <c r="W860" s="57"/>
      <c r="X860" s="57"/>
      <c r="Y860" s="2"/>
      <c r="Z860" s="2"/>
      <c r="AA860" s="2"/>
      <c r="AB860" s="2"/>
      <c r="AC860" s="2"/>
      <c r="AD860" s="2"/>
      <c r="AE860" s="2"/>
      <c r="AF860" s="2"/>
      <c r="AG860" s="2"/>
      <c r="AH860" s="2"/>
      <c r="AI860" s="2"/>
    </row>
    <row r="861" spans="6:35">
      <c r="F861" s="57"/>
      <c r="G861" s="57"/>
      <c r="H861" s="57"/>
      <c r="I861" s="57"/>
      <c r="J861" s="57"/>
      <c r="T861" s="57"/>
      <c r="U861" s="57"/>
      <c r="V861" s="57"/>
      <c r="W861" s="57"/>
      <c r="X861" s="57"/>
      <c r="Y861" s="2"/>
      <c r="Z861" s="2"/>
      <c r="AA861" s="2"/>
      <c r="AB861" s="2"/>
      <c r="AC861" s="2"/>
      <c r="AD861" s="2"/>
      <c r="AE861" s="2"/>
      <c r="AF861" s="2"/>
      <c r="AG861" s="2"/>
      <c r="AH861" s="2"/>
      <c r="AI861" s="2"/>
    </row>
    <row r="862" spans="6:35">
      <c r="F862" s="57"/>
      <c r="G862" s="57"/>
      <c r="H862" s="57"/>
      <c r="I862" s="57"/>
      <c r="J862" s="57"/>
      <c r="T862" s="57"/>
      <c r="U862" s="57"/>
      <c r="V862" s="57"/>
      <c r="W862" s="57"/>
      <c r="X862" s="57"/>
      <c r="Y862" s="2"/>
      <c r="Z862" s="2"/>
      <c r="AA862" s="2"/>
      <c r="AB862" s="2"/>
      <c r="AC862" s="2"/>
      <c r="AD862" s="2"/>
      <c r="AE862" s="2"/>
      <c r="AF862" s="2"/>
      <c r="AG862" s="2"/>
      <c r="AH862" s="2"/>
      <c r="AI862" s="2"/>
    </row>
    <row r="863" spans="6:35">
      <c r="F863" s="57"/>
      <c r="G863" s="57"/>
      <c r="H863" s="57"/>
      <c r="I863" s="57"/>
      <c r="J863" s="57"/>
      <c r="T863" s="57"/>
      <c r="U863" s="57"/>
      <c r="V863" s="57"/>
      <c r="W863" s="57"/>
      <c r="X863" s="57"/>
      <c r="Y863" s="2"/>
      <c r="Z863" s="2"/>
      <c r="AA863" s="2"/>
      <c r="AB863" s="2"/>
      <c r="AC863" s="2"/>
      <c r="AD863" s="2"/>
      <c r="AE863" s="2"/>
      <c r="AF863" s="2"/>
      <c r="AG863" s="2"/>
      <c r="AH863" s="2"/>
      <c r="AI863" s="2"/>
    </row>
    <row r="864" spans="6:35">
      <c r="F864" s="57"/>
      <c r="G864" s="57"/>
      <c r="H864" s="57"/>
      <c r="I864" s="57"/>
      <c r="J864" s="57"/>
      <c r="T864" s="57"/>
      <c r="U864" s="57"/>
      <c r="V864" s="57"/>
      <c r="W864" s="57"/>
      <c r="X864" s="57"/>
      <c r="Y864" s="2"/>
      <c r="Z864" s="2"/>
      <c r="AA864" s="2"/>
      <c r="AB864" s="2"/>
      <c r="AC864" s="2"/>
      <c r="AD864" s="2"/>
      <c r="AE864" s="2"/>
      <c r="AF864" s="2"/>
      <c r="AG864" s="2"/>
      <c r="AH864" s="2"/>
      <c r="AI864" s="2"/>
    </row>
    <row r="865" spans="6:35">
      <c r="F865" s="57"/>
      <c r="G865" s="57"/>
      <c r="H865" s="57"/>
      <c r="I865" s="57"/>
      <c r="J865" s="57"/>
      <c r="T865" s="57"/>
      <c r="U865" s="57"/>
      <c r="V865" s="57"/>
      <c r="W865" s="57"/>
      <c r="X865" s="57"/>
      <c r="Y865" s="2"/>
      <c r="Z865" s="2"/>
      <c r="AA865" s="2"/>
      <c r="AB865" s="2"/>
      <c r="AC865" s="2"/>
      <c r="AD865" s="2"/>
      <c r="AE865" s="2"/>
      <c r="AF865" s="2"/>
      <c r="AG865" s="2"/>
      <c r="AH865" s="2"/>
      <c r="AI865" s="2"/>
    </row>
    <row r="866" spans="6:35">
      <c r="F866" s="57"/>
      <c r="G866" s="57"/>
      <c r="H866" s="57"/>
      <c r="I866" s="57"/>
      <c r="J866" s="57"/>
      <c r="T866" s="57"/>
      <c r="U866" s="57"/>
      <c r="V866" s="57"/>
      <c r="W866" s="57"/>
      <c r="X866" s="57"/>
      <c r="Y866" s="2"/>
      <c r="Z866" s="2"/>
      <c r="AA866" s="2"/>
      <c r="AB866" s="2"/>
      <c r="AC866" s="2"/>
      <c r="AD866" s="2"/>
      <c r="AE866" s="2"/>
      <c r="AF866" s="2"/>
      <c r="AG866" s="2"/>
      <c r="AH866" s="2"/>
      <c r="AI866" s="2"/>
    </row>
    <row r="867" spans="6:35">
      <c r="F867" s="57"/>
      <c r="G867" s="57"/>
      <c r="H867" s="57"/>
      <c r="I867" s="57"/>
      <c r="J867" s="57"/>
      <c r="T867" s="57"/>
      <c r="U867" s="57"/>
      <c r="V867" s="57"/>
      <c r="W867" s="57"/>
      <c r="X867" s="57"/>
      <c r="Y867" s="2"/>
      <c r="Z867" s="2"/>
      <c r="AA867" s="2"/>
      <c r="AB867" s="2"/>
      <c r="AC867" s="2"/>
      <c r="AD867" s="2"/>
      <c r="AE867" s="2"/>
      <c r="AF867" s="2"/>
      <c r="AG867" s="2"/>
      <c r="AH867" s="2"/>
      <c r="AI867" s="2"/>
    </row>
    <row r="868" spans="6:35">
      <c r="F868" s="57"/>
      <c r="G868" s="57"/>
      <c r="H868" s="57"/>
      <c r="I868" s="57"/>
      <c r="J868" s="57"/>
      <c r="T868" s="57"/>
      <c r="U868" s="57"/>
      <c r="V868" s="57"/>
      <c r="W868" s="57"/>
      <c r="X868" s="57"/>
      <c r="Y868" s="2"/>
      <c r="Z868" s="2"/>
      <c r="AA868" s="2"/>
      <c r="AB868" s="2"/>
      <c r="AC868" s="2"/>
      <c r="AD868" s="2"/>
      <c r="AE868" s="2"/>
      <c r="AF868" s="2"/>
      <c r="AG868" s="2"/>
      <c r="AH868" s="2"/>
      <c r="AI868" s="2"/>
    </row>
    <row r="869" spans="6:35">
      <c r="F869" s="57"/>
      <c r="G869" s="57"/>
      <c r="H869" s="57"/>
      <c r="I869" s="57"/>
      <c r="J869" s="57"/>
      <c r="T869" s="57"/>
      <c r="U869" s="57"/>
      <c r="V869" s="57"/>
      <c r="W869" s="57"/>
      <c r="X869" s="57"/>
      <c r="Y869" s="2"/>
      <c r="Z869" s="2"/>
      <c r="AA869" s="2"/>
      <c r="AB869" s="2"/>
      <c r="AC869" s="2"/>
      <c r="AD869" s="2"/>
      <c r="AE869" s="2"/>
      <c r="AF869" s="2"/>
      <c r="AG869" s="2"/>
      <c r="AH869" s="2"/>
      <c r="AI869" s="2"/>
    </row>
    <row r="870" spans="6:35">
      <c r="F870" s="57"/>
      <c r="G870" s="57"/>
      <c r="H870" s="57"/>
      <c r="I870" s="57"/>
      <c r="J870" s="57"/>
      <c r="T870" s="57"/>
      <c r="U870" s="57"/>
      <c r="V870" s="57"/>
      <c r="W870" s="57"/>
      <c r="X870" s="57"/>
      <c r="Y870" s="2"/>
      <c r="Z870" s="2"/>
      <c r="AA870" s="2"/>
      <c r="AB870" s="2"/>
      <c r="AC870" s="2"/>
      <c r="AD870" s="2"/>
      <c r="AE870" s="2"/>
      <c r="AF870" s="2"/>
      <c r="AG870" s="2"/>
      <c r="AH870" s="2"/>
      <c r="AI870" s="2"/>
    </row>
    <row r="871" spans="6:35">
      <c r="F871" s="57"/>
      <c r="G871" s="57"/>
      <c r="H871" s="57"/>
      <c r="I871" s="57"/>
      <c r="J871" s="57"/>
      <c r="T871" s="57"/>
      <c r="U871" s="57"/>
      <c r="V871" s="57"/>
      <c r="W871" s="57"/>
      <c r="X871" s="57"/>
      <c r="Y871" s="2"/>
      <c r="Z871" s="2"/>
      <c r="AA871" s="2"/>
      <c r="AB871" s="2"/>
      <c r="AC871" s="2"/>
      <c r="AD871" s="2"/>
      <c r="AE871" s="2"/>
      <c r="AF871" s="2"/>
      <c r="AG871" s="2"/>
      <c r="AH871" s="2"/>
      <c r="AI871" s="2"/>
    </row>
    <row r="872" spans="6:35">
      <c r="F872" s="57"/>
      <c r="G872" s="57"/>
      <c r="H872" s="57"/>
      <c r="I872" s="57"/>
      <c r="J872" s="57"/>
      <c r="T872" s="57"/>
      <c r="U872" s="57"/>
      <c r="V872" s="57"/>
      <c r="W872" s="57"/>
      <c r="X872" s="57"/>
      <c r="Y872" s="2"/>
      <c r="Z872" s="2"/>
      <c r="AA872" s="2"/>
      <c r="AB872" s="2"/>
      <c r="AC872" s="2"/>
      <c r="AD872" s="2"/>
      <c r="AE872" s="2"/>
      <c r="AF872" s="2"/>
      <c r="AG872" s="2"/>
      <c r="AH872" s="2"/>
      <c r="AI872" s="2"/>
    </row>
    <row r="873" spans="6:35">
      <c r="F873" s="57"/>
      <c r="G873" s="57"/>
      <c r="H873" s="57"/>
      <c r="I873" s="57"/>
      <c r="J873" s="57"/>
      <c r="T873" s="57"/>
      <c r="U873" s="57"/>
      <c r="V873" s="57"/>
      <c r="W873" s="57"/>
      <c r="X873" s="57"/>
      <c r="Y873" s="2"/>
      <c r="Z873" s="2"/>
      <c r="AA873" s="2"/>
      <c r="AB873" s="2"/>
      <c r="AC873" s="2"/>
      <c r="AD873" s="2"/>
      <c r="AE873" s="2"/>
      <c r="AF873" s="2"/>
      <c r="AG873" s="2"/>
      <c r="AH873" s="2"/>
      <c r="AI873" s="2"/>
    </row>
    <row r="874" spans="6:35">
      <c r="F874" s="57"/>
      <c r="G874" s="57"/>
      <c r="H874" s="57"/>
      <c r="I874" s="57"/>
      <c r="J874" s="57"/>
      <c r="T874" s="57"/>
      <c r="U874" s="57"/>
      <c r="V874" s="57"/>
      <c r="W874" s="57"/>
      <c r="X874" s="57"/>
      <c r="Y874" s="2"/>
      <c r="Z874" s="2"/>
      <c r="AA874" s="2"/>
      <c r="AB874" s="2"/>
      <c r="AC874" s="2"/>
      <c r="AD874" s="2"/>
      <c r="AE874" s="2"/>
      <c r="AF874" s="2"/>
      <c r="AG874" s="2"/>
      <c r="AH874" s="2"/>
      <c r="AI874" s="2"/>
    </row>
    <row r="875" spans="6:35">
      <c r="F875" s="57"/>
      <c r="G875" s="57"/>
      <c r="H875" s="57"/>
      <c r="I875" s="57"/>
      <c r="J875" s="57"/>
      <c r="T875" s="57"/>
      <c r="U875" s="57"/>
      <c r="V875" s="57"/>
      <c r="W875" s="57"/>
      <c r="X875" s="57"/>
      <c r="Y875" s="2"/>
      <c r="Z875" s="2"/>
      <c r="AA875" s="2"/>
      <c r="AB875" s="2"/>
      <c r="AC875" s="2"/>
      <c r="AD875" s="2"/>
      <c r="AE875" s="2"/>
      <c r="AF875" s="2"/>
      <c r="AG875" s="2"/>
      <c r="AH875" s="2"/>
      <c r="AI875" s="2"/>
    </row>
    <row r="876" spans="6:35">
      <c r="F876" s="57"/>
      <c r="G876" s="57"/>
      <c r="H876" s="57"/>
      <c r="I876" s="57"/>
      <c r="J876" s="57"/>
      <c r="T876" s="57"/>
      <c r="U876" s="57"/>
      <c r="V876" s="57"/>
      <c r="W876" s="57"/>
      <c r="X876" s="57"/>
      <c r="Y876" s="2"/>
      <c r="Z876" s="2"/>
      <c r="AA876" s="2"/>
      <c r="AB876" s="2"/>
      <c r="AC876" s="2"/>
      <c r="AD876" s="2"/>
      <c r="AE876" s="2"/>
      <c r="AF876" s="2"/>
      <c r="AG876" s="2"/>
      <c r="AH876" s="2"/>
      <c r="AI876" s="2"/>
    </row>
    <row r="877" spans="6:35">
      <c r="F877" s="57"/>
      <c r="G877" s="57"/>
      <c r="H877" s="57"/>
      <c r="I877" s="57"/>
      <c r="J877" s="57"/>
      <c r="T877" s="57"/>
      <c r="U877" s="57"/>
      <c r="V877" s="57"/>
      <c r="W877" s="57"/>
      <c r="X877" s="57"/>
      <c r="Y877" s="2"/>
      <c r="Z877" s="2"/>
      <c r="AA877" s="2"/>
      <c r="AB877" s="2"/>
      <c r="AC877" s="2"/>
      <c r="AD877" s="2"/>
      <c r="AE877" s="2"/>
      <c r="AF877" s="2"/>
      <c r="AG877" s="2"/>
      <c r="AH877" s="2"/>
      <c r="AI877" s="2"/>
    </row>
    <row r="878" spans="6:35">
      <c r="F878" s="57"/>
      <c r="G878" s="57"/>
      <c r="H878" s="57"/>
      <c r="I878" s="57"/>
      <c r="J878" s="57"/>
      <c r="T878" s="57"/>
      <c r="U878" s="57"/>
      <c r="V878" s="57"/>
      <c r="W878" s="57"/>
      <c r="X878" s="57"/>
      <c r="Y878" s="2"/>
      <c r="Z878" s="2"/>
      <c r="AA878" s="2"/>
      <c r="AB878" s="2"/>
      <c r="AC878" s="2"/>
      <c r="AD878" s="2"/>
      <c r="AE878" s="2"/>
      <c r="AF878" s="2"/>
      <c r="AG878" s="2"/>
      <c r="AH878" s="2"/>
      <c r="AI878" s="2"/>
    </row>
    <row r="879" spans="6:35">
      <c r="F879" s="57"/>
      <c r="G879" s="57"/>
      <c r="H879" s="57"/>
      <c r="I879" s="57"/>
      <c r="J879" s="57"/>
      <c r="T879" s="57"/>
      <c r="U879" s="57"/>
      <c r="V879" s="57"/>
      <c r="W879" s="57"/>
      <c r="X879" s="57"/>
      <c r="Y879" s="2"/>
      <c r="Z879" s="2"/>
      <c r="AA879" s="2"/>
      <c r="AB879" s="2"/>
      <c r="AC879" s="2"/>
      <c r="AD879" s="2"/>
      <c r="AE879" s="2"/>
      <c r="AF879" s="2"/>
      <c r="AG879" s="2"/>
      <c r="AH879" s="2"/>
      <c r="AI879" s="2"/>
    </row>
    <row r="880" spans="6:35">
      <c r="F880" s="57"/>
      <c r="G880" s="57"/>
      <c r="H880" s="57"/>
      <c r="I880" s="57"/>
      <c r="J880" s="57"/>
      <c r="T880" s="57"/>
      <c r="U880" s="57"/>
      <c r="V880" s="57"/>
      <c r="W880" s="57"/>
      <c r="X880" s="57"/>
      <c r="Y880" s="2"/>
      <c r="Z880" s="2"/>
      <c r="AA880" s="2"/>
      <c r="AB880" s="2"/>
      <c r="AC880" s="2"/>
      <c r="AD880" s="2"/>
      <c r="AE880" s="2"/>
      <c r="AF880" s="2"/>
      <c r="AG880" s="2"/>
      <c r="AH880" s="2"/>
      <c r="AI880" s="2"/>
    </row>
    <row r="881" spans="6:35">
      <c r="F881" s="57"/>
      <c r="G881" s="57"/>
      <c r="H881" s="57"/>
      <c r="I881" s="57"/>
      <c r="J881" s="57"/>
      <c r="T881" s="57"/>
      <c r="U881" s="57"/>
      <c r="V881" s="57"/>
      <c r="W881" s="57"/>
      <c r="X881" s="57"/>
      <c r="Y881" s="2"/>
      <c r="Z881" s="2"/>
      <c r="AA881" s="2"/>
      <c r="AB881" s="2"/>
      <c r="AC881" s="2"/>
      <c r="AD881" s="2"/>
      <c r="AE881" s="2"/>
      <c r="AF881" s="2"/>
      <c r="AG881" s="2"/>
      <c r="AH881" s="2"/>
      <c r="AI881" s="2"/>
    </row>
    <row r="882" spans="6:35">
      <c r="F882" s="57"/>
      <c r="G882" s="57"/>
      <c r="H882" s="57"/>
      <c r="I882" s="57"/>
      <c r="J882" s="57"/>
      <c r="T882" s="57"/>
      <c r="U882" s="57"/>
      <c r="V882" s="57"/>
      <c r="W882" s="57"/>
      <c r="X882" s="57"/>
      <c r="Y882" s="2"/>
      <c r="Z882" s="2"/>
      <c r="AA882" s="2"/>
      <c r="AB882" s="2"/>
      <c r="AC882" s="2"/>
      <c r="AD882" s="2"/>
      <c r="AE882" s="2"/>
      <c r="AF882" s="2"/>
      <c r="AG882" s="2"/>
      <c r="AH882" s="2"/>
      <c r="AI882" s="2"/>
    </row>
    <row r="883" spans="6:35">
      <c r="F883" s="57"/>
      <c r="G883" s="57"/>
      <c r="H883" s="57"/>
      <c r="I883" s="57"/>
      <c r="J883" s="57"/>
      <c r="T883" s="57"/>
      <c r="U883" s="57"/>
      <c r="V883" s="57"/>
      <c r="W883" s="57"/>
      <c r="X883" s="57"/>
      <c r="Y883" s="2"/>
      <c r="Z883" s="2"/>
      <c r="AA883" s="2"/>
      <c r="AB883" s="2"/>
      <c r="AC883" s="2"/>
      <c r="AD883" s="2"/>
      <c r="AE883" s="2"/>
      <c r="AF883" s="2"/>
      <c r="AG883" s="2"/>
      <c r="AH883" s="2"/>
      <c r="AI883" s="2"/>
    </row>
    <row r="884" spans="6:35">
      <c r="F884" s="57"/>
      <c r="G884" s="57"/>
      <c r="H884" s="57"/>
      <c r="I884" s="57"/>
      <c r="J884" s="57"/>
      <c r="T884" s="57"/>
      <c r="U884" s="57"/>
      <c r="V884" s="57"/>
      <c r="W884" s="57"/>
      <c r="X884" s="57"/>
      <c r="Y884" s="2"/>
      <c r="Z884" s="2"/>
      <c r="AA884" s="2"/>
      <c r="AB884" s="2"/>
      <c r="AC884" s="2"/>
      <c r="AD884" s="2"/>
      <c r="AE884" s="2"/>
      <c r="AF884" s="2"/>
      <c r="AG884" s="2"/>
      <c r="AH884" s="2"/>
      <c r="AI884" s="2"/>
    </row>
    <row r="885" spans="6:35">
      <c r="F885" s="57"/>
      <c r="G885" s="57"/>
      <c r="H885" s="57"/>
      <c r="I885" s="57"/>
      <c r="J885" s="57"/>
      <c r="T885" s="57"/>
      <c r="U885" s="57"/>
      <c r="V885" s="57"/>
      <c r="W885" s="57"/>
      <c r="X885" s="57"/>
      <c r="Y885" s="2"/>
      <c r="Z885" s="2"/>
      <c r="AA885" s="2"/>
      <c r="AB885" s="2"/>
      <c r="AC885" s="2"/>
      <c r="AD885" s="2"/>
      <c r="AE885" s="2"/>
      <c r="AF885" s="2"/>
      <c r="AG885" s="2"/>
      <c r="AH885" s="2"/>
      <c r="AI885" s="2"/>
    </row>
    <row r="886" spans="6:35">
      <c r="F886" s="57"/>
      <c r="G886" s="57"/>
      <c r="H886" s="57"/>
      <c r="I886" s="57"/>
      <c r="J886" s="57"/>
      <c r="T886" s="57"/>
      <c r="U886" s="57"/>
      <c r="V886" s="57"/>
      <c r="W886" s="57"/>
      <c r="X886" s="57"/>
      <c r="Y886" s="2"/>
      <c r="Z886" s="2"/>
      <c r="AA886" s="2"/>
      <c r="AB886" s="2"/>
      <c r="AC886" s="2"/>
      <c r="AD886" s="2"/>
      <c r="AE886" s="2"/>
      <c r="AF886" s="2"/>
      <c r="AG886" s="2"/>
      <c r="AH886" s="2"/>
      <c r="AI886" s="2"/>
    </row>
    <row r="887" spans="6:35">
      <c r="F887" s="57"/>
      <c r="G887" s="57"/>
      <c r="H887" s="57"/>
      <c r="I887" s="57"/>
      <c r="J887" s="57"/>
      <c r="T887" s="57"/>
      <c r="U887" s="57"/>
      <c r="V887" s="57"/>
      <c r="W887" s="57"/>
      <c r="X887" s="57"/>
      <c r="Y887" s="2"/>
      <c r="Z887" s="2"/>
      <c r="AA887" s="2"/>
      <c r="AB887" s="2"/>
      <c r="AC887" s="2"/>
      <c r="AD887" s="2"/>
      <c r="AE887" s="2"/>
      <c r="AF887" s="2"/>
      <c r="AG887" s="2"/>
      <c r="AH887" s="2"/>
      <c r="AI887" s="2"/>
    </row>
    <row r="888" spans="6:35">
      <c r="F888" s="57"/>
      <c r="G888" s="57"/>
      <c r="H888" s="57"/>
      <c r="I888" s="57"/>
      <c r="J888" s="57"/>
      <c r="T888" s="57"/>
      <c r="U888" s="57"/>
      <c r="V888" s="57"/>
      <c r="W888" s="57"/>
      <c r="X888" s="57"/>
      <c r="Y888" s="2"/>
      <c r="Z888" s="2"/>
      <c r="AA888" s="2"/>
      <c r="AB888" s="2"/>
      <c r="AC888" s="2"/>
      <c r="AD888" s="2"/>
      <c r="AE888" s="2"/>
      <c r="AF888" s="2"/>
      <c r="AG888" s="2"/>
      <c r="AH888" s="2"/>
      <c r="AI888" s="2"/>
    </row>
    <row r="889" spans="6:35">
      <c r="F889" s="57"/>
      <c r="G889" s="57"/>
      <c r="H889" s="57"/>
      <c r="I889" s="57"/>
      <c r="J889" s="57"/>
      <c r="T889" s="57"/>
      <c r="U889" s="57"/>
      <c r="V889" s="57"/>
      <c r="W889" s="57"/>
      <c r="X889" s="57"/>
      <c r="Y889" s="2"/>
      <c r="Z889" s="2"/>
      <c r="AA889" s="2"/>
      <c r="AB889" s="2"/>
      <c r="AC889" s="2"/>
      <c r="AD889" s="2"/>
      <c r="AE889" s="2"/>
      <c r="AF889" s="2"/>
      <c r="AG889" s="2"/>
      <c r="AH889" s="2"/>
      <c r="AI889" s="2"/>
    </row>
    <row r="890" spans="6:35">
      <c r="F890" s="57"/>
      <c r="G890" s="57"/>
      <c r="H890" s="57"/>
      <c r="I890" s="57"/>
      <c r="J890" s="57"/>
      <c r="T890" s="57"/>
      <c r="U890" s="57"/>
      <c r="V890" s="57"/>
      <c r="W890" s="57"/>
      <c r="X890" s="57"/>
      <c r="Y890" s="2"/>
      <c r="Z890" s="2"/>
      <c r="AA890" s="2"/>
      <c r="AB890" s="2"/>
      <c r="AC890" s="2"/>
      <c r="AD890" s="2"/>
      <c r="AE890" s="2"/>
      <c r="AF890" s="2"/>
      <c r="AG890" s="2"/>
      <c r="AH890" s="2"/>
      <c r="AI890" s="2"/>
    </row>
    <row r="891" spans="6:35">
      <c r="F891" s="57"/>
      <c r="G891" s="57"/>
      <c r="H891" s="57"/>
      <c r="I891" s="57"/>
      <c r="J891" s="57"/>
      <c r="T891" s="57"/>
      <c r="U891" s="57"/>
      <c r="V891" s="57"/>
      <c r="W891" s="57"/>
      <c r="X891" s="57"/>
      <c r="Y891" s="2"/>
      <c r="Z891" s="2"/>
      <c r="AA891" s="2"/>
      <c r="AB891" s="2"/>
      <c r="AC891" s="2"/>
      <c r="AD891" s="2"/>
      <c r="AE891" s="2"/>
      <c r="AF891" s="2"/>
      <c r="AG891" s="2"/>
      <c r="AH891" s="2"/>
      <c r="AI891" s="2"/>
    </row>
    <row r="892" spans="6:35">
      <c r="F892" s="57"/>
      <c r="G892" s="57"/>
      <c r="H892" s="57"/>
      <c r="I892" s="57"/>
      <c r="J892" s="57"/>
      <c r="T892" s="57"/>
      <c r="U892" s="57"/>
      <c r="V892" s="57"/>
      <c r="W892" s="57"/>
      <c r="X892" s="57"/>
      <c r="Y892" s="2"/>
      <c r="Z892" s="2"/>
      <c r="AA892" s="2"/>
      <c r="AB892" s="2"/>
      <c r="AC892" s="2"/>
      <c r="AD892" s="2"/>
      <c r="AE892" s="2"/>
      <c r="AF892" s="2"/>
      <c r="AG892" s="2"/>
      <c r="AH892" s="2"/>
      <c r="AI892" s="2"/>
    </row>
    <row r="893" spans="6:35">
      <c r="F893" s="57"/>
      <c r="G893" s="57"/>
      <c r="H893" s="57"/>
      <c r="I893" s="57"/>
      <c r="J893" s="57"/>
      <c r="T893" s="57"/>
      <c r="U893" s="57"/>
      <c r="V893" s="57"/>
      <c r="W893" s="57"/>
      <c r="X893" s="57"/>
      <c r="Y893" s="2"/>
      <c r="Z893" s="2"/>
      <c r="AA893" s="2"/>
      <c r="AB893" s="2"/>
      <c r="AC893" s="2"/>
      <c r="AD893" s="2"/>
      <c r="AE893" s="2"/>
      <c r="AF893" s="2"/>
      <c r="AG893" s="2"/>
      <c r="AH893" s="2"/>
      <c r="AI893" s="2"/>
    </row>
    <row r="894" spans="6:35">
      <c r="F894" s="57"/>
      <c r="G894" s="57"/>
      <c r="H894" s="57"/>
      <c r="I894" s="57"/>
      <c r="J894" s="57"/>
      <c r="T894" s="57"/>
      <c r="U894" s="57"/>
      <c r="V894" s="57"/>
      <c r="W894" s="57"/>
      <c r="X894" s="57"/>
      <c r="Y894" s="2"/>
      <c r="Z894" s="2"/>
      <c r="AA894" s="2"/>
      <c r="AB894" s="2"/>
      <c r="AC894" s="2"/>
      <c r="AD894" s="2"/>
      <c r="AE894" s="2"/>
      <c r="AF894" s="2"/>
      <c r="AG894" s="2"/>
      <c r="AH894" s="2"/>
      <c r="AI894" s="2"/>
    </row>
    <row r="895" spans="6:35">
      <c r="F895" s="57"/>
      <c r="G895" s="57"/>
      <c r="H895" s="57"/>
      <c r="I895" s="57"/>
      <c r="J895" s="57"/>
      <c r="T895" s="57"/>
      <c r="U895" s="57"/>
      <c r="V895" s="57"/>
      <c r="W895" s="57"/>
      <c r="X895" s="57"/>
      <c r="Y895" s="2"/>
      <c r="Z895" s="2"/>
      <c r="AA895" s="2"/>
      <c r="AB895" s="2"/>
      <c r="AC895" s="2"/>
      <c r="AD895" s="2"/>
      <c r="AE895" s="2"/>
      <c r="AF895" s="2"/>
      <c r="AG895" s="2"/>
      <c r="AH895" s="2"/>
      <c r="AI895" s="2"/>
    </row>
    <row r="896" spans="6:35">
      <c r="F896" s="57"/>
      <c r="G896" s="57"/>
      <c r="H896" s="57"/>
      <c r="I896" s="57"/>
      <c r="J896" s="57"/>
      <c r="T896" s="57"/>
      <c r="U896" s="57"/>
      <c r="V896" s="57"/>
      <c r="W896" s="57"/>
      <c r="X896" s="57"/>
      <c r="Y896" s="2"/>
      <c r="Z896" s="2"/>
      <c r="AA896" s="2"/>
      <c r="AB896" s="2"/>
      <c r="AC896" s="2"/>
      <c r="AD896" s="2"/>
      <c r="AE896" s="2"/>
      <c r="AF896" s="2"/>
      <c r="AG896" s="2"/>
      <c r="AH896" s="2"/>
      <c r="AI896" s="2"/>
    </row>
    <row r="897" spans="6:35">
      <c r="F897" s="57"/>
      <c r="G897" s="57"/>
      <c r="H897" s="57"/>
      <c r="I897" s="57"/>
      <c r="J897" s="57"/>
      <c r="T897" s="57"/>
      <c r="U897" s="57"/>
      <c r="V897" s="57"/>
      <c r="W897" s="57"/>
      <c r="X897" s="57"/>
      <c r="Y897" s="2"/>
      <c r="Z897" s="2"/>
      <c r="AA897" s="2"/>
      <c r="AB897" s="2"/>
      <c r="AC897" s="2"/>
      <c r="AD897" s="2"/>
      <c r="AE897" s="2"/>
      <c r="AF897" s="2"/>
      <c r="AG897" s="2"/>
      <c r="AH897" s="2"/>
      <c r="AI897" s="2"/>
    </row>
    <row r="898" spans="6:35">
      <c r="F898" s="57"/>
      <c r="G898" s="57"/>
      <c r="H898" s="57"/>
      <c r="I898" s="57"/>
      <c r="J898" s="57"/>
      <c r="T898" s="57"/>
      <c r="U898" s="57"/>
      <c r="V898" s="57"/>
      <c r="W898" s="57"/>
      <c r="X898" s="57"/>
      <c r="Y898" s="2"/>
      <c r="Z898" s="2"/>
      <c r="AA898" s="2"/>
      <c r="AB898" s="2"/>
      <c r="AC898" s="2"/>
      <c r="AD898" s="2"/>
      <c r="AE898" s="2"/>
      <c r="AF898" s="2"/>
      <c r="AG898" s="2"/>
      <c r="AH898" s="2"/>
      <c r="AI898" s="2"/>
    </row>
    <row r="899" spans="6:35">
      <c r="F899" s="57"/>
      <c r="G899" s="57"/>
      <c r="H899" s="57"/>
      <c r="I899" s="57"/>
      <c r="J899" s="57"/>
      <c r="T899" s="57"/>
      <c r="U899" s="57"/>
      <c r="V899" s="57"/>
      <c r="W899" s="57"/>
      <c r="X899" s="57"/>
      <c r="Y899" s="2"/>
      <c r="Z899" s="2"/>
      <c r="AA899" s="2"/>
      <c r="AB899" s="2"/>
      <c r="AC899" s="2"/>
      <c r="AD899" s="2"/>
      <c r="AE899" s="2"/>
      <c r="AF899" s="2"/>
      <c r="AG899" s="2"/>
      <c r="AH899" s="2"/>
      <c r="AI899" s="2"/>
    </row>
    <row r="900" spans="6:35">
      <c r="F900" s="57"/>
      <c r="G900" s="57"/>
      <c r="H900" s="57"/>
      <c r="I900" s="57"/>
      <c r="J900" s="57"/>
      <c r="T900" s="57"/>
      <c r="U900" s="57"/>
      <c r="V900" s="57"/>
      <c r="W900" s="57"/>
      <c r="X900" s="57"/>
      <c r="Y900" s="2"/>
      <c r="Z900" s="2"/>
      <c r="AA900" s="2"/>
      <c r="AB900" s="2"/>
      <c r="AC900" s="2"/>
      <c r="AD900" s="2"/>
      <c r="AE900" s="2"/>
      <c r="AF900" s="2"/>
      <c r="AG900" s="2"/>
      <c r="AH900" s="2"/>
      <c r="AI900" s="2"/>
    </row>
    <row r="901" spans="6:35">
      <c r="F901" s="57"/>
      <c r="G901" s="57"/>
      <c r="H901" s="57"/>
      <c r="I901" s="57"/>
      <c r="J901" s="57"/>
      <c r="T901" s="57"/>
      <c r="U901" s="57"/>
      <c r="V901" s="57"/>
      <c r="W901" s="57"/>
      <c r="X901" s="57"/>
      <c r="Y901" s="2"/>
      <c r="Z901" s="2"/>
      <c r="AA901" s="2"/>
      <c r="AB901" s="2"/>
      <c r="AC901" s="2"/>
      <c r="AD901" s="2"/>
      <c r="AE901" s="2"/>
      <c r="AF901" s="2"/>
      <c r="AG901" s="2"/>
      <c r="AH901" s="2"/>
      <c r="AI901" s="2"/>
    </row>
    <row r="902" spans="6:35">
      <c r="F902" s="57"/>
      <c r="G902" s="57"/>
      <c r="H902" s="57"/>
      <c r="I902" s="57"/>
      <c r="J902" s="57"/>
      <c r="T902" s="57"/>
      <c r="U902" s="57"/>
      <c r="V902" s="57"/>
      <c r="W902" s="57"/>
      <c r="X902" s="57"/>
      <c r="Y902" s="2"/>
      <c r="Z902" s="2"/>
      <c r="AA902" s="2"/>
      <c r="AB902" s="2"/>
      <c r="AC902" s="2"/>
      <c r="AD902" s="2"/>
      <c r="AE902" s="2"/>
      <c r="AF902" s="2"/>
      <c r="AG902" s="2"/>
      <c r="AH902" s="2"/>
      <c r="AI902" s="2"/>
    </row>
    <row r="903" spans="6:35">
      <c r="F903" s="57"/>
      <c r="G903" s="57"/>
      <c r="H903" s="57"/>
      <c r="I903" s="57"/>
      <c r="J903" s="57"/>
      <c r="T903" s="57"/>
      <c r="U903" s="57"/>
      <c r="V903" s="57"/>
      <c r="W903" s="57"/>
      <c r="X903" s="57"/>
      <c r="Y903" s="2"/>
      <c r="Z903" s="2"/>
      <c r="AA903" s="2"/>
      <c r="AB903" s="2"/>
      <c r="AC903" s="2"/>
      <c r="AD903" s="2"/>
      <c r="AE903" s="2"/>
      <c r="AF903" s="2"/>
      <c r="AG903" s="2"/>
      <c r="AH903" s="2"/>
      <c r="AI903" s="2"/>
    </row>
    <row r="904" spans="6:35">
      <c r="F904" s="57"/>
      <c r="G904" s="57"/>
      <c r="H904" s="57"/>
      <c r="I904" s="57"/>
      <c r="J904" s="57"/>
      <c r="T904" s="57"/>
      <c r="U904" s="57"/>
      <c r="V904" s="57"/>
      <c r="W904" s="57"/>
      <c r="X904" s="57"/>
      <c r="Y904" s="2"/>
      <c r="Z904" s="2"/>
      <c r="AA904" s="2"/>
      <c r="AB904" s="2"/>
      <c r="AC904" s="2"/>
      <c r="AD904" s="2"/>
      <c r="AE904" s="2"/>
      <c r="AF904" s="2"/>
      <c r="AG904" s="2"/>
      <c r="AH904" s="2"/>
      <c r="AI904" s="2"/>
    </row>
    <row r="905" spans="6:35">
      <c r="F905" s="57"/>
      <c r="G905" s="57"/>
      <c r="H905" s="57"/>
      <c r="I905" s="57"/>
      <c r="J905" s="57"/>
      <c r="T905" s="57"/>
      <c r="U905" s="57"/>
      <c r="V905" s="57"/>
      <c r="W905" s="57"/>
      <c r="X905" s="57"/>
      <c r="Y905" s="2"/>
      <c r="Z905" s="2"/>
      <c r="AA905" s="2"/>
      <c r="AB905" s="2"/>
      <c r="AC905" s="2"/>
      <c r="AD905" s="2"/>
      <c r="AE905" s="2"/>
      <c r="AF905" s="2"/>
      <c r="AG905" s="2"/>
      <c r="AH905" s="2"/>
      <c r="AI905" s="2"/>
    </row>
    <row r="906" spans="6:35">
      <c r="F906" s="57"/>
      <c r="G906" s="57"/>
      <c r="H906" s="57"/>
      <c r="I906" s="57"/>
      <c r="J906" s="57"/>
      <c r="T906" s="57"/>
      <c r="U906" s="57"/>
      <c r="V906" s="57"/>
      <c r="W906" s="57"/>
      <c r="X906" s="57"/>
      <c r="Y906" s="2"/>
      <c r="Z906" s="2"/>
      <c r="AA906" s="2"/>
      <c r="AB906" s="2"/>
      <c r="AC906" s="2"/>
      <c r="AD906" s="2"/>
      <c r="AE906" s="2"/>
      <c r="AF906" s="2"/>
      <c r="AG906" s="2"/>
      <c r="AH906" s="2"/>
      <c r="AI906" s="2"/>
    </row>
    <row r="907" spans="6:35">
      <c r="F907" s="57"/>
      <c r="G907" s="57"/>
      <c r="H907" s="57"/>
      <c r="I907" s="57"/>
      <c r="J907" s="57"/>
      <c r="T907" s="57"/>
      <c r="U907" s="57"/>
      <c r="V907" s="57"/>
      <c r="W907" s="57"/>
      <c r="X907" s="57"/>
      <c r="Y907" s="2"/>
      <c r="Z907" s="2"/>
      <c r="AA907" s="2"/>
      <c r="AB907" s="2"/>
      <c r="AC907" s="2"/>
      <c r="AD907" s="2"/>
      <c r="AE907" s="2"/>
      <c r="AF907" s="2"/>
      <c r="AG907" s="2"/>
      <c r="AH907" s="2"/>
      <c r="AI907" s="2"/>
    </row>
    <row r="908" spans="6:35">
      <c r="F908" s="57"/>
      <c r="G908" s="57"/>
      <c r="H908" s="57"/>
      <c r="I908" s="57"/>
      <c r="J908" s="57"/>
      <c r="T908" s="57"/>
      <c r="U908" s="57"/>
      <c r="V908" s="57"/>
      <c r="W908" s="57"/>
      <c r="X908" s="57"/>
      <c r="Y908" s="2"/>
      <c r="Z908" s="2"/>
      <c r="AA908" s="2"/>
      <c r="AB908" s="2"/>
      <c r="AC908" s="2"/>
      <c r="AD908" s="2"/>
      <c r="AE908" s="2"/>
      <c r="AF908" s="2"/>
      <c r="AG908" s="2"/>
      <c r="AH908" s="2"/>
      <c r="AI908" s="2"/>
    </row>
    <row r="909" spans="6:35">
      <c r="F909" s="57"/>
      <c r="G909" s="57"/>
      <c r="H909" s="57"/>
      <c r="I909" s="57"/>
      <c r="J909" s="57"/>
      <c r="T909" s="57"/>
      <c r="U909" s="57"/>
      <c r="V909" s="57"/>
      <c r="W909" s="57"/>
      <c r="X909" s="57"/>
      <c r="Y909" s="2"/>
      <c r="Z909" s="2"/>
      <c r="AA909" s="2"/>
      <c r="AB909" s="2"/>
      <c r="AC909" s="2"/>
      <c r="AD909" s="2"/>
      <c r="AE909" s="2"/>
      <c r="AF909" s="2"/>
      <c r="AG909" s="2"/>
      <c r="AH909" s="2"/>
      <c r="AI909" s="2"/>
    </row>
    <row r="910" spans="6:35">
      <c r="F910" s="57"/>
      <c r="G910" s="57"/>
      <c r="H910" s="57"/>
      <c r="I910" s="57"/>
      <c r="J910" s="57"/>
      <c r="T910" s="57"/>
      <c r="U910" s="57"/>
      <c r="V910" s="57"/>
      <c r="W910" s="57"/>
      <c r="X910" s="57"/>
      <c r="Y910" s="2"/>
      <c r="Z910" s="2"/>
      <c r="AA910" s="2"/>
      <c r="AB910" s="2"/>
      <c r="AC910" s="2"/>
      <c r="AD910" s="2"/>
      <c r="AE910" s="2"/>
      <c r="AF910" s="2"/>
      <c r="AG910" s="2"/>
      <c r="AH910" s="2"/>
      <c r="AI910" s="2"/>
    </row>
    <row r="911" spans="6:35">
      <c r="F911" s="57"/>
      <c r="G911" s="57"/>
      <c r="H911" s="57"/>
      <c r="I911" s="57"/>
      <c r="J911" s="57"/>
      <c r="T911" s="57"/>
      <c r="U911" s="57"/>
      <c r="V911" s="57"/>
      <c r="W911" s="57"/>
      <c r="X911" s="57"/>
      <c r="Y911" s="2"/>
      <c r="Z911" s="2"/>
      <c r="AA911" s="2"/>
      <c r="AB911" s="2"/>
      <c r="AC911" s="2"/>
      <c r="AD911" s="2"/>
      <c r="AE911" s="2"/>
      <c r="AF911" s="2"/>
      <c r="AG911" s="2"/>
      <c r="AH911" s="2"/>
      <c r="AI911" s="2"/>
    </row>
    <row r="912" spans="6:35">
      <c r="F912" s="57"/>
      <c r="G912" s="57"/>
      <c r="H912" s="57"/>
      <c r="I912" s="57"/>
      <c r="J912" s="57"/>
      <c r="T912" s="57"/>
      <c r="U912" s="57"/>
      <c r="V912" s="57"/>
      <c r="W912" s="57"/>
      <c r="X912" s="57"/>
      <c r="Y912" s="2"/>
      <c r="Z912" s="2"/>
      <c r="AA912" s="2"/>
      <c r="AB912" s="2"/>
      <c r="AC912" s="2"/>
      <c r="AD912" s="2"/>
      <c r="AE912" s="2"/>
      <c r="AF912" s="2"/>
      <c r="AG912" s="2"/>
      <c r="AH912" s="2"/>
      <c r="AI912" s="2"/>
    </row>
    <row r="913" spans="6:35">
      <c r="F913" s="57"/>
      <c r="G913" s="57"/>
      <c r="H913" s="57"/>
      <c r="I913" s="57"/>
      <c r="J913" s="57"/>
      <c r="T913" s="57"/>
      <c r="U913" s="57"/>
      <c r="V913" s="57"/>
      <c r="W913" s="57"/>
      <c r="X913" s="57"/>
      <c r="Y913" s="2"/>
      <c r="Z913" s="2"/>
      <c r="AA913" s="2"/>
      <c r="AB913" s="2"/>
      <c r="AC913" s="2"/>
      <c r="AD913" s="2"/>
      <c r="AE913" s="2"/>
      <c r="AF913" s="2"/>
      <c r="AG913" s="2"/>
      <c r="AH913" s="2"/>
      <c r="AI913" s="2"/>
    </row>
    <row r="914" spans="6:35">
      <c r="F914" s="57"/>
      <c r="G914" s="57"/>
      <c r="H914" s="57"/>
      <c r="I914" s="57"/>
      <c r="J914" s="57"/>
      <c r="T914" s="57"/>
      <c r="U914" s="57"/>
      <c r="V914" s="57"/>
      <c r="W914" s="57"/>
      <c r="X914" s="57"/>
      <c r="Y914" s="2"/>
      <c r="Z914" s="2"/>
      <c r="AA914" s="2"/>
      <c r="AB914" s="2"/>
      <c r="AC914" s="2"/>
      <c r="AD914" s="2"/>
      <c r="AE914" s="2"/>
      <c r="AF914" s="2"/>
      <c r="AG914" s="2"/>
      <c r="AH914" s="2"/>
      <c r="AI914" s="2"/>
    </row>
    <row r="915" spans="6:35">
      <c r="F915" s="57"/>
      <c r="G915" s="57"/>
      <c r="H915" s="57"/>
      <c r="I915" s="57"/>
      <c r="J915" s="57"/>
      <c r="T915" s="57"/>
      <c r="U915" s="57"/>
      <c r="V915" s="57"/>
      <c r="W915" s="57"/>
      <c r="X915" s="57"/>
      <c r="Y915" s="2"/>
      <c r="Z915" s="2"/>
      <c r="AA915" s="2"/>
      <c r="AB915" s="2"/>
      <c r="AC915" s="2"/>
      <c r="AD915" s="2"/>
      <c r="AE915" s="2"/>
      <c r="AF915" s="2"/>
      <c r="AG915" s="2"/>
      <c r="AH915" s="2"/>
      <c r="AI915" s="2"/>
    </row>
    <row r="916" spans="6:35">
      <c r="F916" s="57"/>
      <c r="G916" s="57"/>
      <c r="H916" s="57"/>
      <c r="I916" s="57"/>
      <c r="J916" s="57"/>
      <c r="T916" s="57"/>
      <c r="U916" s="57"/>
      <c r="V916" s="57"/>
      <c r="W916" s="57"/>
      <c r="X916" s="57"/>
      <c r="Y916" s="2"/>
      <c r="Z916" s="2"/>
      <c r="AA916" s="2"/>
      <c r="AB916" s="2"/>
      <c r="AC916" s="2"/>
      <c r="AD916" s="2"/>
      <c r="AE916" s="2"/>
      <c r="AF916" s="2"/>
      <c r="AG916" s="2"/>
      <c r="AH916" s="2"/>
      <c r="AI916" s="2"/>
    </row>
    <row r="917" spans="6:35">
      <c r="F917" s="57"/>
      <c r="G917" s="57"/>
      <c r="H917" s="57"/>
      <c r="I917" s="57"/>
      <c r="J917" s="57"/>
      <c r="T917" s="57"/>
      <c r="U917" s="57"/>
      <c r="V917" s="57"/>
      <c r="W917" s="57"/>
      <c r="X917" s="57"/>
      <c r="Y917" s="2"/>
      <c r="Z917" s="2"/>
      <c r="AA917" s="2"/>
      <c r="AB917" s="2"/>
      <c r="AC917" s="2"/>
      <c r="AD917" s="2"/>
      <c r="AE917" s="2"/>
      <c r="AF917" s="2"/>
      <c r="AG917" s="2"/>
      <c r="AH917" s="2"/>
      <c r="AI917" s="2"/>
    </row>
    <row r="918" spans="6:35">
      <c r="F918" s="57"/>
      <c r="G918" s="57"/>
      <c r="H918" s="57"/>
      <c r="I918" s="57"/>
      <c r="J918" s="57"/>
      <c r="T918" s="57"/>
      <c r="U918" s="57"/>
      <c r="V918" s="57"/>
      <c r="W918" s="57"/>
      <c r="X918" s="57"/>
      <c r="Y918" s="2"/>
      <c r="Z918" s="2"/>
      <c r="AA918" s="2"/>
      <c r="AB918" s="2"/>
      <c r="AC918" s="2"/>
      <c r="AD918" s="2"/>
      <c r="AE918" s="2"/>
      <c r="AF918" s="2"/>
      <c r="AG918" s="2"/>
      <c r="AH918" s="2"/>
      <c r="AI918" s="2"/>
    </row>
    <row r="919" spans="6:35">
      <c r="F919" s="57"/>
      <c r="G919" s="57"/>
      <c r="H919" s="57"/>
      <c r="I919" s="57"/>
      <c r="J919" s="57"/>
      <c r="T919" s="57"/>
      <c r="U919" s="57"/>
      <c r="V919" s="57"/>
      <c r="W919" s="57"/>
      <c r="X919" s="57"/>
      <c r="Y919" s="2"/>
      <c r="Z919" s="2"/>
      <c r="AA919" s="2"/>
      <c r="AB919" s="2"/>
      <c r="AC919" s="2"/>
      <c r="AD919" s="2"/>
      <c r="AE919" s="2"/>
      <c r="AF919" s="2"/>
      <c r="AG919" s="2"/>
      <c r="AH919" s="2"/>
      <c r="AI919" s="2"/>
    </row>
    <row r="920" spans="6:35">
      <c r="F920" s="57"/>
      <c r="G920" s="57"/>
      <c r="H920" s="57"/>
      <c r="I920" s="57"/>
      <c r="J920" s="57"/>
      <c r="T920" s="57"/>
      <c r="U920" s="57"/>
      <c r="V920" s="57"/>
      <c r="W920" s="57"/>
      <c r="X920" s="57"/>
      <c r="Y920" s="2"/>
      <c r="Z920" s="2"/>
      <c r="AA920" s="2"/>
      <c r="AB920" s="2"/>
      <c r="AC920" s="2"/>
      <c r="AD920" s="2"/>
      <c r="AE920" s="2"/>
      <c r="AF920" s="2"/>
      <c r="AG920" s="2"/>
      <c r="AH920" s="2"/>
      <c r="AI920" s="2"/>
    </row>
    <row r="921" spans="6:35">
      <c r="F921" s="57"/>
      <c r="G921" s="57"/>
      <c r="H921" s="57"/>
      <c r="I921" s="57"/>
      <c r="J921" s="57"/>
      <c r="T921" s="57"/>
      <c r="U921" s="57"/>
      <c r="V921" s="57"/>
      <c r="W921" s="57"/>
      <c r="X921" s="57"/>
      <c r="Y921" s="2"/>
      <c r="Z921" s="2"/>
      <c r="AA921" s="2"/>
      <c r="AB921" s="2"/>
      <c r="AC921" s="2"/>
      <c r="AD921" s="2"/>
      <c r="AE921" s="2"/>
      <c r="AF921" s="2"/>
      <c r="AG921" s="2"/>
      <c r="AH921" s="2"/>
      <c r="AI921" s="2"/>
    </row>
    <row r="922" spans="6:35">
      <c r="F922" s="57"/>
      <c r="G922" s="57"/>
      <c r="H922" s="57"/>
      <c r="I922" s="57"/>
      <c r="J922" s="57"/>
      <c r="T922" s="57"/>
      <c r="U922" s="57"/>
      <c r="V922" s="57"/>
      <c r="W922" s="57"/>
      <c r="X922" s="57"/>
      <c r="Y922" s="2"/>
      <c r="Z922" s="2"/>
      <c r="AA922" s="2"/>
      <c r="AB922" s="2"/>
      <c r="AC922" s="2"/>
      <c r="AD922" s="2"/>
      <c r="AE922" s="2"/>
      <c r="AF922" s="2"/>
      <c r="AG922" s="2"/>
      <c r="AH922" s="2"/>
      <c r="AI922" s="2"/>
    </row>
    <row r="923" spans="6:35">
      <c r="F923" s="57"/>
      <c r="G923" s="57"/>
      <c r="H923" s="57"/>
      <c r="I923" s="57"/>
      <c r="J923" s="57"/>
      <c r="T923" s="57"/>
      <c r="U923" s="57"/>
      <c r="V923" s="57"/>
      <c r="W923" s="57"/>
      <c r="X923" s="57"/>
      <c r="Y923" s="2"/>
      <c r="Z923" s="2"/>
      <c r="AA923" s="2"/>
      <c r="AB923" s="2"/>
      <c r="AC923" s="2"/>
      <c r="AD923" s="2"/>
      <c r="AE923" s="2"/>
      <c r="AF923" s="2"/>
      <c r="AG923" s="2"/>
      <c r="AH923" s="2"/>
      <c r="AI923" s="2"/>
    </row>
    <row r="924" spans="6:35">
      <c r="F924" s="57"/>
      <c r="G924" s="57"/>
      <c r="H924" s="57"/>
      <c r="I924" s="57"/>
      <c r="J924" s="57"/>
      <c r="T924" s="57"/>
      <c r="U924" s="57"/>
      <c r="V924" s="57"/>
      <c r="W924" s="57"/>
      <c r="X924" s="57"/>
      <c r="Y924" s="2"/>
      <c r="Z924" s="2"/>
      <c r="AA924" s="2"/>
      <c r="AB924" s="2"/>
      <c r="AC924" s="2"/>
      <c r="AD924" s="2"/>
      <c r="AE924" s="2"/>
      <c r="AF924" s="2"/>
      <c r="AG924" s="2"/>
      <c r="AH924" s="2"/>
      <c r="AI924" s="2"/>
    </row>
    <row r="925" spans="6:35">
      <c r="F925" s="57"/>
      <c r="G925" s="57"/>
      <c r="H925" s="57"/>
      <c r="I925" s="57"/>
      <c r="J925" s="57"/>
      <c r="T925" s="57"/>
      <c r="U925" s="57"/>
      <c r="V925" s="57"/>
      <c r="W925" s="57"/>
      <c r="X925" s="57"/>
      <c r="Y925" s="2"/>
      <c r="Z925" s="2"/>
      <c r="AA925" s="2"/>
      <c r="AB925" s="2"/>
      <c r="AC925" s="2"/>
      <c r="AD925" s="2"/>
      <c r="AE925" s="2"/>
      <c r="AF925" s="2"/>
      <c r="AG925" s="2"/>
      <c r="AH925" s="2"/>
      <c r="AI925" s="2"/>
    </row>
    <row r="926" spans="6:35">
      <c r="F926" s="57"/>
      <c r="G926" s="57"/>
      <c r="H926" s="57"/>
      <c r="I926" s="57"/>
      <c r="J926" s="57"/>
      <c r="T926" s="57"/>
      <c r="U926" s="57"/>
      <c r="V926" s="57"/>
      <c r="W926" s="57"/>
      <c r="X926" s="57"/>
      <c r="Y926" s="2"/>
      <c r="Z926" s="2"/>
      <c r="AA926" s="2"/>
      <c r="AB926" s="2"/>
      <c r="AC926" s="2"/>
      <c r="AD926" s="2"/>
      <c r="AE926" s="2"/>
      <c r="AF926" s="2"/>
      <c r="AG926" s="2"/>
      <c r="AH926" s="2"/>
      <c r="AI926" s="2"/>
    </row>
    <row r="927" spans="6:35">
      <c r="F927" s="57"/>
      <c r="G927" s="57"/>
      <c r="H927" s="57"/>
      <c r="I927" s="57"/>
      <c r="J927" s="57"/>
      <c r="T927" s="57"/>
      <c r="U927" s="57"/>
      <c r="V927" s="57"/>
      <c r="W927" s="57"/>
      <c r="X927" s="57"/>
      <c r="Y927" s="2"/>
      <c r="Z927" s="2"/>
      <c r="AA927" s="2"/>
      <c r="AB927" s="2"/>
      <c r="AC927" s="2"/>
      <c r="AD927" s="2"/>
      <c r="AE927" s="2"/>
      <c r="AF927" s="2"/>
      <c r="AG927" s="2"/>
      <c r="AH927" s="2"/>
      <c r="AI927" s="2"/>
    </row>
    <row r="928" spans="6:35">
      <c r="F928" s="57"/>
      <c r="G928" s="57"/>
      <c r="H928" s="57"/>
      <c r="I928" s="57"/>
      <c r="J928" s="57"/>
      <c r="T928" s="57"/>
      <c r="U928" s="57"/>
      <c r="V928" s="57"/>
      <c r="W928" s="57"/>
      <c r="X928" s="57"/>
      <c r="Y928" s="2"/>
      <c r="Z928" s="2"/>
      <c r="AA928" s="2"/>
      <c r="AB928" s="2"/>
      <c r="AC928" s="2"/>
      <c r="AD928" s="2"/>
      <c r="AE928" s="2"/>
      <c r="AF928" s="2"/>
      <c r="AG928" s="2"/>
      <c r="AH928" s="2"/>
      <c r="AI928" s="2"/>
    </row>
    <row r="929" spans="6:35">
      <c r="F929" s="57"/>
      <c r="G929" s="57"/>
      <c r="H929" s="57"/>
      <c r="I929" s="57"/>
      <c r="J929" s="57"/>
      <c r="T929" s="57"/>
      <c r="U929" s="57"/>
      <c r="V929" s="57"/>
      <c r="W929" s="57"/>
      <c r="X929" s="57"/>
      <c r="Y929" s="2"/>
      <c r="Z929" s="2"/>
      <c r="AA929" s="2"/>
      <c r="AB929" s="2"/>
      <c r="AC929" s="2"/>
      <c r="AD929" s="2"/>
      <c r="AE929" s="2"/>
      <c r="AF929" s="2"/>
      <c r="AG929" s="2"/>
      <c r="AH929" s="2"/>
      <c r="AI929" s="2"/>
    </row>
    <row r="930" spans="6:35">
      <c r="F930" s="57"/>
      <c r="G930" s="57"/>
      <c r="H930" s="57"/>
      <c r="I930" s="57"/>
      <c r="J930" s="57"/>
      <c r="T930" s="57"/>
      <c r="U930" s="57"/>
      <c r="V930" s="57"/>
      <c r="W930" s="57"/>
      <c r="X930" s="57"/>
      <c r="Y930" s="2"/>
      <c r="Z930" s="2"/>
      <c r="AA930" s="2"/>
      <c r="AB930" s="2"/>
      <c r="AC930" s="2"/>
      <c r="AD930" s="2"/>
      <c r="AE930" s="2"/>
      <c r="AF930" s="2"/>
      <c r="AG930" s="2"/>
      <c r="AH930" s="2"/>
      <c r="AI930" s="2"/>
    </row>
    <row r="931" spans="6:35">
      <c r="F931" s="57"/>
      <c r="G931" s="57"/>
      <c r="H931" s="57"/>
      <c r="I931" s="57"/>
      <c r="J931" s="57"/>
      <c r="T931" s="57"/>
      <c r="U931" s="57"/>
      <c r="V931" s="57"/>
      <c r="W931" s="57"/>
      <c r="X931" s="57"/>
      <c r="Y931" s="2"/>
      <c r="Z931" s="2"/>
      <c r="AA931" s="2"/>
      <c r="AB931" s="2"/>
      <c r="AC931" s="2"/>
      <c r="AD931" s="2"/>
      <c r="AE931" s="2"/>
      <c r="AF931" s="2"/>
      <c r="AG931" s="2"/>
      <c r="AH931" s="2"/>
      <c r="AI931" s="2"/>
    </row>
    <row r="932" spans="6:35">
      <c r="F932" s="57"/>
      <c r="G932" s="57"/>
      <c r="H932" s="57"/>
      <c r="I932" s="57"/>
      <c r="J932" s="57"/>
      <c r="T932" s="57"/>
      <c r="U932" s="57"/>
      <c r="V932" s="57"/>
      <c r="W932" s="57"/>
      <c r="X932" s="57"/>
      <c r="Y932" s="2"/>
      <c r="Z932" s="2"/>
      <c r="AA932" s="2"/>
      <c r="AB932" s="2"/>
      <c r="AC932" s="2"/>
      <c r="AD932" s="2"/>
      <c r="AE932" s="2"/>
      <c r="AF932" s="2"/>
      <c r="AG932" s="2"/>
      <c r="AH932" s="2"/>
      <c r="AI932" s="2"/>
    </row>
    <row r="933" spans="6:35">
      <c r="F933" s="57"/>
      <c r="G933" s="57"/>
      <c r="H933" s="57"/>
      <c r="I933" s="57"/>
      <c r="J933" s="57"/>
      <c r="T933" s="57"/>
      <c r="U933" s="57"/>
      <c r="V933" s="57"/>
      <c r="W933" s="57"/>
      <c r="X933" s="57"/>
      <c r="Y933" s="2"/>
      <c r="Z933" s="2"/>
      <c r="AA933" s="2"/>
      <c r="AB933" s="2"/>
      <c r="AC933" s="2"/>
      <c r="AD933" s="2"/>
      <c r="AE933" s="2"/>
      <c r="AF933" s="2"/>
      <c r="AG933" s="2"/>
      <c r="AH933" s="2"/>
      <c r="AI933" s="2"/>
    </row>
    <row r="934" spans="6:35">
      <c r="F934" s="57"/>
      <c r="G934" s="57"/>
      <c r="H934" s="57"/>
      <c r="I934" s="57"/>
      <c r="J934" s="57"/>
      <c r="T934" s="57"/>
      <c r="U934" s="57"/>
      <c r="V934" s="57"/>
      <c r="W934" s="57"/>
      <c r="X934" s="57"/>
      <c r="Y934" s="2"/>
      <c r="Z934" s="2"/>
      <c r="AA934" s="2"/>
      <c r="AB934" s="2"/>
      <c r="AC934" s="2"/>
      <c r="AD934" s="2"/>
      <c r="AE934" s="2"/>
      <c r="AF934" s="2"/>
      <c r="AG934" s="2"/>
      <c r="AH934" s="2"/>
      <c r="AI934" s="2"/>
    </row>
    <row r="935" spans="6:35">
      <c r="F935" s="57"/>
      <c r="G935" s="57"/>
      <c r="H935" s="57"/>
      <c r="I935" s="57"/>
      <c r="J935" s="57"/>
      <c r="T935" s="57"/>
      <c r="U935" s="57"/>
      <c r="V935" s="57"/>
      <c r="W935" s="57"/>
      <c r="X935" s="57"/>
      <c r="Y935" s="2"/>
      <c r="Z935" s="2"/>
      <c r="AA935" s="2"/>
      <c r="AB935" s="2"/>
      <c r="AC935" s="2"/>
      <c r="AD935" s="2"/>
      <c r="AE935" s="2"/>
      <c r="AF935" s="2"/>
      <c r="AG935" s="2"/>
      <c r="AH935" s="2"/>
      <c r="AI935" s="2"/>
    </row>
    <row r="936" spans="6:35">
      <c r="F936" s="57"/>
      <c r="G936" s="57"/>
      <c r="H936" s="57"/>
      <c r="I936" s="57"/>
      <c r="J936" s="57"/>
      <c r="T936" s="57"/>
      <c r="U936" s="57"/>
      <c r="V936" s="57"/>
      <c r="W936" s="57"/>
      <c r="X936" s="57"/>
      <c r="Y936" s="2"/>
      <c r="Z936" s="2"/>
      <c r="AA936" s="2"/>
      <c r="AB936" s="2"/>
      <c r="AC936" s="2"/>
      <c r="AD936" s="2"/>
      <c r="AE936" s="2"/>
      <c r="AF936" s="2"/>
      <c r="AG936" s="2"/>
      <c r="AH936" s="2"/>
      <c r="AI936" s="2"/>
    </row>
    <row r="937" spans="6:35">
      <c r="F937" s="57"/>
      <c r="G937" s="57"/>
      <c r="H937" s="57"/>
      <c r="I937" s="57"/>
      <c r="J937" s="57"/>
      <c r="T937" s="57"/>
      <c r="U937" s="57"/>
      <c r="V937" s="57"/>
      <c r="W937" s="57"/>
      <c r="X937" s="57"/>
      <c r="Y937" s="2"/>
      <c r="Z937" s="2"/>
      <c r="AA937" s="2"/>
      <c r="AB937" s="2"/>
      <c r="AC937" s="2"/>
      <c r="AD937" s="2"/>
      <c r="AE937" s="2"/>
      <c r="AF937" s="2"/>
      <c r="AG937" s="2"/>
      <c r="AH937" s="2"/>
      <c r="AI937" s="2"/>
    </row>
    <row r="938" spans="6:35">
      <c r="F938" s="57"/>
      <c r="G938" s="57"/>
      <c r="H938" s="57"/>
      <c r="I938" s="57"/>
      <c r="J938" s="57"/>
      <c r="T938" s="57"/>
      <c r="U938" s="57"/>
      <c r="V938" s="57"/>
      <c r="W938" s="57"/>
      <c r="X938" s="57"/>
      <c r="Y938" s="2"/>
      <c r="Z938" s="2"/>
      <c r="AA938" s="2"/>
      <c r="AB938" s="2"/>
      <c r="AC938" s="2"/>
      <c r="AD938" s="2"/>
      <c r="AE938" s="2"/>
      <c r="AF938" s="2"/>
      <c r="AG938" s="2"/>
      <c r="AH938" s="2"/>
      <c r="AI938" s="2"/>
    </row>
    <row r="939" spans="6:35">
      <c r="F939" s="57"/>
      <c r="G939" s="57"/>
      <c r="H939" s="57"/>
      <c r="I939" s="57"/>
      <c r="J939" s="57"/>
      <c r="T939" s="57"/>
      <c r="U939" s="57"/>
      <c r="V939" s="57"/>
      <c r="W939" s="57"/>
      <c r="X939" s="57"/>
      <c r="Y939" s="2"/>
      <c r="Z939" s="2"/>
      <c r="AA939" s="2"/>
      <c r="AB939" s="2"/>
      <c r="AC939" s="2"/>
      <c r="AD939" s="2"/>
      <c r="AE939" s="2"/>
      <c r="AF939" s="2"/>
      <c r="AG939" s="2"/>
      <c r="AH939" s="2"/>
      <c r="AI939" s="2"/>
    </row>
    <row r="940" spans="6:35">
      <c r="F940" s="57"/>
      <c r="G940" s="57"/>
      <c r="H940" s="57"/>
      <c r="I940" s="57"/>
      <c r="J940" s="57"/>
      <c r="T940" s="57"/>
      <c r="U940" s="57"/>
      <c r="V940" s="57"/>
      <c r="W940" s="57"/>
      <c r="X940" s="57"/>
      <c r="Y940" s="2"/>
      <c r="Z940" s="2"/>
      <c r="AA940" s="2"/>
      <c r="AB940" s="2"/>
      <c r="AC940" s="2"/>
      <c r="AD940" s="2"/>
      <c r="AE940" s="2"/>
      <c r="AF940" s="2"/>
      <c r="AG940" s="2"/>
      <c r="AH940" s="2"/>
      <c r="AI940" s="2"/>
    </row>
    <row r="941" spans="6:35">
      <c r="F941" s="57"/>
      <c r="G941" s="57"/>
      <c r="H941" s="57"/>
      <c r="I941" s="57"/>
      <c r="J941" s="57"/>
      <c r="T941" s="57"/>
      <c r="U941" s="57"/>
      <c r="V941" s="57"/>
      <c r="W941" s="57"/>
      <c r="X941" s="57"/>
      <c r="Y941" s="2"/>
      <c r="Z941" s="2"/>
      <c r="AA941" s="2"/>
      <c r="AB941" s="2"/>
      <c r="AC941" s="2"/>
      <c r="AD941" s="2"/>
      <c r="AE941" s="2"/>
      <c r="AF941" s="2"/>
      <c r="AG941" s="2"/>
      <c r="AH941" s="2"/>
      <c r="AI941" s="2"/>
    </row>
    <row r="942" spans="6:35">
      <c r="F942" s="57"/>
      <c r="G942" s="57"/>
      <c r="H942" s="57"/>
      <c r="I942" s="57"/>
      <c r="J942" s="57"/>
      <c r="T942" s="57"/>
      <c r="U942" s="57"/>
      <c r="V942" s="57"/>
      <c r="W942" s="57"/>
      <c r="X942" s="57"/>
      <c r="Y942" s="2"/>
      <c r="Z942" s="2"/>
      <c r="AA942" s="2"/>
      <c r="AB942" s="2"/>
      <c r="AC942" s="2"/>
      <c r="AD942" s="2"/>
      <c r="AE942" s="2"/>
      <c r="AF942" s="2"/>
      <c r="AG942" s="2"/>
      <c r="AH942" s="2"/>
      <c r="AI942" s="2"/>
    </row>
    <row r="943" spans="6:35">
      <c r="F943" s="57"/>
      <c r="G943" s="57"/>
      <c r="H943" s="57"/>
      <c r="I943" s="57"/>
      <c r="J943" s="57"/>
      <c r="T943" s="57"/>
      <c r="U943" s="57"/>
      <c r="V943" s="57"/>
      <c r="W943" s="57"/>
      <c r="X943" s="57"/>
      <c r="Y943" s="2"/>
      <c r="Z943" s="2"/>
      <c r="AA943" s="2"/>
      <c r="AB943" s="2"/>
      <c r="AC943" s="2"/>
      <c r="AD943" s="2"/>
      <c r="AE943" s="2"/>
      <c r="AF943" s="2"/>
      <c r="AG943" s="2"/>
      <c r="AH943" s="2"/>
      <c r="AI943" s="2"/>
    </row>
    <row r="944" spans="6:35">
      <c r="F944" s="57"/>
      <c r="G944" s="57"/>
      <c r="H944" s="57"/>
      <c r="I944" s="57"/>
      <c r="J944" s="57"/>
      <c r="T944" s="57"/>
      <c r="U944" s="57"/>
      <c r="V944" s="57"/>
      <c r="W944" s="57"/>
      <c r="X944" s="57"/>
      <c r="Y944" s="2"/>
      <c r="Z944" s="2"/>
      <c r="AA944" s="2"/>
      <c r="AB944" s="2"/>
      <c r="AC944" s="2"/>
      <c r="AD944" s="2"/>
      <c r="AE944" s="2"/>
      <c r="AF944" s="2"/>
      <c r="AG944" s="2"/>
      <c r="AH944" s="2"/>
      <c r="AI944" s="2"/>
    </row>
    <row r="945" spans="6:35">
      <c r="F945" s="57"/>
      <c r="G945" s="57"/>
      <c r="H945" s="57"/>
      <c r="I945" s="57"/>
      <c r="J945" s="57"/>
      <c r="T945" s="57"/>
      <c r="U945" s="57"/>
      <c r="V945" s="57"/>
      <c r="W945" s="57"/>
      <c r="X945" s="57"/>
      <c r="Y945" s="2"/>
      <c r="Z945" s="2"/>
      <c r="AA945" s="2"/>
      <c r="AB945" s="2"/>
      <c r="AC945" s="2"/>
      <c r="AD945" s="2"/>
      <c r="AE945" s="2"/>
      <c r="AF945" s="2"/>
      <c r="AG945" s="2"/>
      <c r="AH945" s="2"/>
      <c r="AI945" s="2"/>
    </row>
    <row r="946" spans="6:35">
      <c r="F946" s="57"/>
      <c r="G946" s="57"/>
      <c r="H946" s="57"/>
      <c r="I946" s="57"/>
      <c r="J946" s="57"/>
      <c r="T946" s="57"/>
      <c r="U946" s="57"/>
      <c r="V946" s="57"/>
      <c r="W946" s="57"/>
      <c r="X946" s="57"/>
      <c r="Y946" s="2"/>
      <c r="Z946" s="2"/>
      <c r="AA946" s="2"/>
      <c r="AB946" s="2"/>
      <c r="AC946" s="2"/>
      <c r="AD946" s="2"/>
      <c r="AE946" s="2"/>
      <c r="AF946" s="2"/>
      <c r="AG946" s="2"/>
      <c r="AH946" s="2"/>
      <c r="AI946" s="2"/>
    </row>
    <row r="947" spans="6:35">
      <c r="F947" s="57"/>
      <c r="G947" s="57"/>
      <c r="H947" s="57"/>
      <c r="I947" s="57"/>
      <c r="J947" s="57"/>
      <c r="T947" s="57"/>
      <c r="U947" s="57"/>
      <c r="V947" s="57"/>
      <c r="W947" s="57"/>
      <c r="X947" s="57"/>
      <c r="Y947" s="2"/>
      <c r="Z947" s="2"/>
      <c r="AA947" s="2"/>
      <c r="AB947" s="2"/>
      <c r="AC947" s="2"/>
      <c r="AD947" s="2"/>
      <c r="AE947" s="2"/>
      <c r="AF947" s="2"/>
      <c r="AG947" s="2"/>
      <c r="AH947" s="2"/>
      <c r="AI947" s="2"/>
    </row>
    <row r="948" spans="6:35">
      <c r="F948" s="57"/>
      <c r="G948" s="57"/>
      <c r="H948" s="57"/>
      <c r="I948" s="57"/>
      <c r="J948" s="57"/>
      <c r="T948" s="57"/>
      <c r="U948" s="57"/>
      <c r="V948" s="57"/>
      <c r="W948" s="57"/>
      <c r="X948" s="57"/>
      <c r="Y948" s="2"/>
      <c r="Z948" s="2"/>
      <c r="AA948" s="2"/>
      <c r="AB948" s="2"/>
      <c r="AC948" s="2"/>
      <c r="AD948" s="2"/>
      <c r="AE948" s="2"/>
      <c r="AF948" s="2"/>
      <c r="AG948" s="2"/>
      <c r="AH948" s="2"/>
      <c r="AI948" s="2"/>
    </row>
    <row r="949" spans="6:35">
      <c r="F949" s="57"/>
      <c r="G949" s="57"/>
      <c r="H949" s="57"/>
      <c r="I949" s="57"/>
      <c r="J949" s="57"/>
      <c r="T949" s="57"/>
      <c r="U949" s="57"/>
      <c r="V949" s="57"/>
      <c r="W949" s="57"/>
      <c r="X949" s="57"/>
      <c r="Y949" s="2"/>
      <c r="Z949" s="2"/>
      <c r="AA949" s="2"/>
      <c r="AB949" s="2"/>
      <c r="AC949" s="2"/>
      <c r="AD949" s="2"/>
      <c r="AE949" s="2"/>
      <c r="AF949" s="2"/>
      <c r="AG949" s="2"/>
      <c r="AH949" s="2"/>
      <c r="AI949" s="2"/>
    </row>
    <row r="950" spans="6:35">
      <c r="F950" s="57"/>
      <c r="G950" s="57"/>
      <c r="H950" s="57"/>
      <c r="I950" s="57"/>
      <c r="J950" s="57"/>
      <c r="T950" s="57"/>
      <c r="U950" s="57"/>
      <c r="V950" s="57"/>
      <c r="W950" s="57"/>
      <c r="X950" s="57"/>
      <c r="Y950" s="2"/>
      <c r="Z950" s="2"/>
      <c r="AA950" s="2"/>
      <c r="AB950" s="2"/>
      <c r="AC950" s="2"/>
      <c r="AD950" s="2"/>
      <c r="AE950" s="2"/>
      <c r="AF950" s="2"/>
      <c r="AG950" s="2"/>
      <c r="AH950" s="2"/>
      <c r="AI950" s="2"/>
    </row>
    <row r="951" spans="6:35">
      <c r="F951" s="57"/>
      <c r="G951" s="57"/>
      <c r="H951" s="57"/>
      <c r="I951" s="57"/>
      <c r="J951" s="57"/>
      <c r="T951" s="57"/>
      <c r="U951" s="57"/>
      <c r="V951" s="57"/>
      <c r="W951" s="57"/>
      <c r="X951" s="57"/>
      <c r="Y951" s="2"/>
      <c r="Z951" s="2"/>
      <c r="AA951" s="2"/>
      <c r="AB951" s="2"/>
      <c r="AC951" s="2"/>
      <c r="AD951" s="2"/>
      <c r="AE951" s="2"/>
      <c r="AF951" s="2"/>
      <c r="AG951" s="2"/>
      <c r="AH951" s="2"/>
      <c r="AI951" s="2"/>
    </row>
    <row r="952" spans="6:35">
      <c r="F952" s="57"/>
      <c r="G952" s="57"/>
      <c r="H952" s="57"/>
      <c r="I952" s="57"/>
      <c r="J952" s="57"/>
      <c r="T952" s="57"/>
      <c r="U952" s="57"/>
      <c r="V952" s="57"/>
      <c r="W952" s="57"/>
      <c r="X952" s="57"/>
      <c r="Y952" s="2"/>
      <c r="Z952" s="2"/>
      <c r="AA952" s="2"/>
      <c r="AB952" s="2"/>
      <c r="AC952" s="2"/>
      <c r="AD952" s="2"/>
      <c r="AE952" s="2"/>
      <c r="AF952" s="2"/>
      <c r="AG952" s="2"/>
      <c r="AH952" s="2"/>
      <c r="AI952" s="2"/>
    </row>
    <row r="953" spans="6:35">
      <c r="F953" s="57"/>
      <c r="G953" s="57"/>
      <c r="H953" s="57"/>
      <c r="I953" s="57"/>
      <c r="J953" s="57"/>
      <c r="T953" s="57"/>
      <c r="U953" s="57"/>
      <c r="V953" s="57"/>
      <c r="W953" s="57"/>
      <c r="X953" s="57"/>
      <c r="Y953" s="2"/>
      <c r="Z953" s="2"/>
      <c r="AA953" s="2"/>
      <c r="AB953" s="2"/>
      <c r="AC953" s="2"/>
      <c r="AD953" s="2"/>
      <c r="AE953" s="2"/>
      <c r="AF953" s="2"/>
      <c r="AG953" s="2"/>
      <c r="AH953" s="2"/>
      <c r="AI953" s="2"/>
    </row>
    <row r="954" spans="6:35">
      <c r="F954" s="57"/>
      <c r="G954" s="57"/>
      <c r="H954" s="57"/>
      <c r="I954" s="57"/>
      <c r="J954" s="57"/>
      <c r="T954" s="57"/>
      <c r="U954" s="57"/>
      <c r="V954" s="57"/>
      <c r="W954" s="57"/>
      <c r="X954" s="57"/>
      <c r="Y954" s="2"/>
      <c r="Z954" s="2"/>
      <c r="AA954" s="2"/>
      <c r="AB954" s="2"/>
      <c r="AC954" s="2"/>
      <c r="AD954" s="2"/>
      <c r="AE954" s="2"/>
      <c r="AF954" s="2"/>
      <c r="AG954" s="2"/>
      <c r="AH954" s="2"/>
      <c r="AI954" s="2"/>
    </row>
    <row r="955" spans="6:35">
      <c r="F955" s="57"/>
      <c r="G955" s="57"/>
      <c r="H955" s="57"/>
      <c r="I955" s="57"/>
      <c r="J955" s="57"/>
      <c r="T955" s="57"/>
      <c r="U955" s="57"/>
      <c r="V955" s="57"/>
      <c r="W955" s="57"/>
      <c r="X955" s="57"/>
      <c r="Y955" s="2"/>
      <c r="Z955" s="2"/>
      <c r="AA955" s="2"/>
      <c r="AB955" s="2"/>
      <c r="AC955" s="2"/>
      <c r="AD955" s="2"/>
      <c r="AE955" s="2"/>
      <c r="AF955" s="2"/>
      <c r="AG955" s="2"/>
      <c r="AH955" s="2"/>
      <c r="AI955" s="2"/>
    </row>
    <row r="956" spans="6:35">
      <c r="F956" s="57"/>
      <c r="G956" s="57"/>
      <c r="H956" s="57"/>
      <c r="I956" s="57"/>
      <c r="J956" s="57"/>
      <c r="T956" s="57"/>
      <c r="U956" s="57"/>
      <c r="V956" s="57"/>
      <c r="W956" s="57"/>
      <c r="X956" s="57"/>
      <c r="Y956" s="2"/>
      <c r="Z956" s="2"/>
      <c r="AA956" s="2"/>
      <c r="AB956" s="2"/>
      <c r="AC956" s="2"/>
      <c r="AD956" s="2"/>
      <c r="AE956" s="2"/>
      <c r="AF956" s="2"/>
      <c r="AG956" s="2"/>
      <c r="AH956" s="2"/>
      <c r="AI956" s="2"/>
    </row>
    <row r="957" spans="6:35">
      <c r="F957" s="57"/>
      <c r="G957" s="57"/>
      <c r="H957" s="57"/>
      <c r="I957" s="57"/>
      <c r="J957" s="57"/>
      <c r="T957" s="57"/>
      <c r="U957" s="57"/>
      <c r="V957" s="57"/>
      <c r="W957" s="57"/>
      <c r="X957" s="57"/>
      <c r="Y957" s="2"/>
      <c r="Z957" s="2"/>
      <c r="AA957" s="2"/>
      <c r="AB957" s="2"/>
      <c r="AC957" s="2"/>
      <c r="AD957" s="2"/>
      <c r="AE957" s="2"/>
      <c r="AF957" s="2"/>
      <c r="AG957" s="2"/>
      <c r="AH957" s="2"/>
      <c r="AI957" s="2"/>
    </row>
    <row r="958" spans="6:35">
      <c r="F958" s="57"/>
      <c r="G958" s="57"/>
      <c r="H958" s="57"/>
      <c r="I958" s="57"/>
      <c r="J958" s="57"/>
      <c r="T958" s="57"/>
      <c r="U958" s="57"/>
      <c r="V958" s="57"/>
      <c r="W958" s="57"/>
      <c r="X958" s="57"/>
      <c r="Y958" s="2"/>
      <c r="Z958" s="2"/>
      <c r="AA958" s="2"/>
      <c r="AB958" s="2"/>
      <c r="AC958" s="2"/>
      <c r="AD958" s="2"/>
      <c r="AE958" s="2"/>
      <c r="AF958" s="2"/>
      <c r="AG958" s="2"/>
      <c r="AH958" s="2"/>
      <c r="AI958" s="2"/>
    </row>
    <row r="959" spans="6:35">
      <c r="F959" s="57"/>
      <c r="G959" s="57"/>
      <c r="H959" s="57"/>
      <c r="I959" s="57"/>
      <c r="J959" s="57"/>
      <c r="T959" s="57"/>
      <c r="U959" s="57"/>
      <c r="V959" s="57"/>
      <c r="W959" s="57"/>
      <c r="X959" s="57"/>
      <c r="Y959" s="2"/>
      <c r="Z959" s="2"/>
      <c r="AA959" s="2"/>
      <c r="AB959" s="2"/>
      <c r="AC959" s="2"/>
      <c r="AD959" s="2"/>
      <c r="AE959" s="2"/>
      <c r="AF959" s="2"/>
      <c r="AG959" s="2"/>
      <c r="AH959" s="2"/>
      <c r="AI959" s="2"/>
    </row>
    <row r="960" spans="6:35">
      <c r="F960" s="57"/>
      <c r="G960" s="57"/>
      <c r="H960" s="57"/>
      <c r="I960" s="57"/>
      <c r="J960" s="57"/>
      <c r="T960" s="57"/>
      <c r="U960" s="57"/>
      <c r="V960" s="57"/>
      <c r="W960" s="57"/>
      <c r="X960" s="57"/>
      <c r="Y960" s="2"/>
      <c r="Z960" s="2"/>
      <c r="AA960" s="2"/>
      <c r="AB960" s="2"/>
      <c r="AC960" s="2"/>
      <c r="AD960" s="2"/>
      <c r="AE960" s="2"/>
      <c r="AF960" s="2"/>
      <c r="AG960" s="2"/>
      <c r="AH960" s="2"/>
      <c r="AI960" s="2"/>
    </row>
    <row r="961" spans="6:35">
      <c r="F961" s="57"/>
      <c r="G961" s="57"/>
      <c r="H961" s="57"/>
      <c r="I961" s="57"/>
      <c r="J961" s="57"/>
      <c r="T961" s="57"/>
      <c r="U961" s="57"/>
      <c r="V961" s="57"/>
      <c r="W961" s="57"/>
      <c r="X961" s="57"/>
      <c r="Y961" s="2"/>
      <c r="Z961" s="2"/>
      <c r="AA961" s="2"/>
      <c r="AB961" s="2"/>
      <c r="AC961" s="2"/>
      <c r="AD961" s="2"/>
      <c r="AE961" s="2"/>
      <c r="AF961" s="2"/>
      <c r="AG961" s="2"/>
      <c r="AH961" s="2"/>
      <c r="AI961" s="2"/>
    </row>
    <row r="962" spans="6:35">
      <c r="F962" s="57"/>
      <c r="G962" s="57"/>
      <c r="H962" s="57"/>
      <c r="I962" s="57"/>
      <c r="J962" s="57"/>
      <c r="T962" s="57"/>
      <c r="U962" s="57"/>
      <c r="V962" s="57"/>
      <c r="W962" s="57"/>
      <c r="X962" s="57"/>
      <c r="Y962" s="2"/>
      <c r="Z962" s="2"/>
      <c r="AA962" s="2"/>
      <c r="AB962" s="2"/>
      <c r="AC962" s="2"/>
      <c r="AD962" s="2"/>
      <c r="AE962" s="2"/>
      <c r="AF962" s="2"/>
      <c r="AG962" s="2"/>
      <c r="AH962" s="2"/>
      <c r="AI962" s="2"/>
    </row>
    <row r="963" spans="6:35">
      <c r="F963" s="57"/>
      <c r="G963" s="57"/>
      <c r="H963" s="57"/>
      <c r="I963" s="57"/>
      <c r="J963" s="57"/>
      <c r="T963" s="57"/>
      <c r="U963" s="57"/>
      <c r="V963" s="57"/>
      <c r="W963" s="57"/>
      <c r="X963" s="57"/>
      <c r="Y963" s="2"/>
      <c r="Z963" s="2"/>
      <c r="AA963" s="2"/>
      <c r="AB963" s="2"/>
      <c r="AC963" s="2"/>
      <c r="AD963" s="2"/>
      <c r="AE963" s="2"/>
      <c r="AF963" s="2"/>
      <c r="AG963" s="2"/>
      <c r="AH963" s="2"/>
      <c r="AI963" s="2"/>
    </row>
    <row r="964" spans="6:35">
      <c r="F964" s="57"/>
      <c r="G964" s="57"/>
      <c r="H964" s="57"/>
      <c r="I964" s="57"/>
      <c r="J964" s="57"/>
      <c r="T964" s="57"/>
      <c r="U964" s="57"/>
      <c r="V964" s="57"/>
      <c r="W964" s="57"/>
      <c r="X964" s="57"/>
      <c r="Y964" s="2"/>
      <c r="Z964" s="2"/>
      <c r="AA964" s="2"/>
      <c r="AB964" s="2"/>
      <c r="AC964" s="2"/>
      <c r="AD964" s="2"/>
      <c r="AE964" s="2"/>
      <c r="AF964" s="2"/>
      <c r="AG964" s="2"/>
      <c r="AH964" s="2"/>
      <c r="AI964" s="2"/>
    </row>
    <row r="965" spans="6:35">
      <c r="F965" s="57"/>
      <c r="G965" s="57"/>
      <c r="H965" s="57"/>
      <c r="I965" s="57"/>
      <c r="J965" s="57"/>
      <c r="T965" s="57"/>
      <c r="U965" s="57"/>
      <c r="V965" s="57"/>
      <c r="W965" s="57"/>
      <c r="X965" s="57"/>
      <c r="Y965" s="2"/>
      <c r="Z965" s="2"/>
      <c r="AA965" s="2"/>
      <c r="AB965" s="2"/>
      <c r="AC965" s="2"/>
      <c r="AD965" s="2"/>
      <c r="AE965" s="2"/>
      <c r="AF965" s="2"/>
      <c r="AG965" s="2"/>
      <c r="AH965" s="2"/>
      <c r="AI965" s="2"/>
    </row>
    <row r="966" spans="6:35">
      <c r="F966" s="57"/>
      <c r="G966" s="57"/>
      <c r="H966" s="57"/>
      <c r="I966" s="57"/>
      <c r="J966" s="57"/>
      <c r="T966" s="57"/>
      <c r="U966" s="57"/>
      <c r="V966" s="57"/>
      <c r="W966" s="57"/>
      <c r="X966" s="57"/>
      <c r="Y966" s="2"/>
      <c r="Z966" s="2"/>
      <c r="AA966" s="2"/>
      <c r="AB966" s="2"/>
      <c r="AC966" s="2"/>
      <c r="AD966" s="2"/>
      <c r="AE966" s="2"/>
      <c r="AF966" s="2"/>
      <c r="AG966" s="2"/>
      <c r="AH966" s="2"/>
      <c r="AI966" s="2"/>
    </row>
    <row r="967" spans="6:35">
      <c r="F967" s="57"/>
      <c r="G967" s="57"/>
      <c r="H967" s="57"/>
      <c r="I967" s="57"/>
      <c r="J967" s="57"/>
      <c r="T967" s="57"/>
      <c r="U967" s="57"/>
      <c r="V967" s="57"/>
      <c r="W967" s="57"/>
      <c r="X967" s="57"/>
      <c r="Y967" s="2"/>
      <c r="Z967" s="2"/>
      <c r="AA967" s="2"/>
      <c r="AB967" s="2"/>
      <c r="AC967" s="2"/>
      <c r="AD967" s="2"/>
      <c r="AE967" s="2"/>
      <c r="AF967" s="2"/>
      <c r="AG967" s="2"/>
      <c r="AH967" s="2"/>
      <c r="AI967" s="2"/>
    </row>
    <row r="968" spans="6:35">
      <c r="F968" s="57"/>
      <c r="G968" s="57"/>
      <c r="H968" s="57"/>
      <c r="I968" s="57"/>
      <c r="J968" s="57"/>
      <c r="T968" s="57"/>
      <c r="U968" s="57"/>
      <c r="V968" s="57"/>
      <c r="W968" s="57"/>
      <c r="X968" s="57"/>
      <c r="Y968" s="2"/>
      <c r="Z968" s="2"/>
      <c r="AA968" s="2"/>
      <c r="AB968" s="2"/>
      <c r="AC968" s="2"/>
      <c r="AD968" s="2"/>
      <c r="AE968" s="2"/>
      <c r="AF968" s="2"/>
      <c r="AG968" s="2"/>
      <c r="AH968" s="2"/>
      <c r="AI968" s="2"/>
    </row>
    <row r="969" spans="6:35">
      <c r="F969" s="57"/>
      <c r="G969" s="57"/>
      <c r="H969" s="57"/>
      <c r="I969" s="57"/>
      <c r="J969" s="57"/>
      <c r="T969" s="57"/>
      <c r="U969" s="57"/>
      <c r="V969" s="57"/>
      <c r="W969" s="57"/>
      <c r="X969" s="57"/>
      <c r="Y969" s="2"/>
      <c r="Z969" s="2"/>
      <c r="AA969" s="2"/>
      <c r="AB969" s="2"/>
      <c r="AC969" s="2"/>
      <c r="AD969" s="2"/>
      <c r="AE969" s="2"/>
      <c r="AF969" s="2"/>
      <c r="AG969" s="2"/>
      <c r="AH969" s="2"/>
      <c r="AI969" s="2"/>
    </row>
    <row r="970" spans="6:35">
      <c r="F970" s="57"/>
      <c r="G970" s="57"/>
      <c r="H970" s="57"/>
      <c r="I970" s="57"/>
      <c r="J970" s="57"/>
      <c r="T970" s="57"/>
      <c r="U970" s="57"/>
      <c r="V970" s="57"/>
      <c r="W970" s="57"/>
      <c r="X970" s="57"/>
      <c r="Y970" s="2"/>
      <c r="Z970" s="2"/>
      <c r="AA970" s="2"/>
      <c r="AB970" s="2"/>
      <c r="AC970" s="2"/>
      <c r="AD970" s="2"/>
      <c r="AE970" s="2"/>
      <c r="AF970" s="2"/>
      <c r="AG970" s="2"/>
      <c r="AH970" s="2"/>
      <c r="AI970" s="2"/>
    </row>
    <row r="971" spans="6:35">
      <c r="F971" s="57"/>
      <c r="G971" s="57"/>
      <c r="H971" s="57"/>
      <c r="I971" s="57"/>
      <c r="J971" s="57"/>
      <c r="T971" s="57"/>
      <c r="U971" s="57"/>
      <c r="V971" s="57"/>
      <c r="W971" s="57"/>
      <c r="X971" s="57"/>
      <c r="Y971" s="2"/>
      <c r="Z971" s="2"/>
      <c r="AA971" s="2"/>
      <c r="AB971" s="2"/>
      <c r="AC971" s="2"/>
      <c r="AD971" s="2"/>
      <c r="AE971" s="2"/>
      <c r="AF971" s="2"/>
      <c r="AG971" s="2"/>
      <c r="AH971" s="2"/>
      <c r="AI971" s="2"/>
    </row>
    <row r="972" spans="6:35">
      <c r="F972" s="57"/>
      <c r="G972" s="57"/>
      <c r="H972" s="57"/>
      <c r="I972" s="57"/>
      <c r="J972" s="57"/>
      <c r="T972" s="57"/>
      <c r="U972" s="57"/>
      <c r="V972" s="57"/>
      <c r="W972" s="57"/>
      <c r="X972" s="57"/>
      <c r="Y972" s="2"/>
      <c r="Z972" s="2"/>
      <c r="AA972" s="2"/>
      <c r="AB972" s="2"/>
      <c r="AC972" s="2"/>
      <c r="AD972" s="2"/>
      <c r="AE972" s="2"/>
      <c r="AF972" s="2"/>
      <c r="AG972" s="2"/>
      <c r="AH972" s="2"/>
      <c r="AI972" s="2"/>
    </row>
    <row r="973" spans="6:35">
      <c r="F973" s="57"/>
      <c r="G973" s="57"/>
      <c r="H973" s="57"/>
      <c r="I973" s="57"/>
      <c r="J973" s="57"/>
      <c r="T973" s="57"/>
      <c r="U973" s="57"/>
      <c r="V973" s="57"/>
      <c r="W973" s="57"/>
      <c r="X973" s="57"/>
      <c r="Y973" s="2"/>
      <c r="Z973" s="2"/>
      <c r="AA973" s="2"/>
      <c r="AB973" s="2"/>
      <c r="AC973" s="2"/>
      <c r="AD973" s="2"/>
      <c r="AE973" s="2"/>
      <c r="AF973" s="2"/>
      <c r="AG973" s="2"/>
      <c r="AH973" s="2"/>
      <c r="AI973" s="2"/>
    </row>
    <row r="974" spans="6:35">
      <c r="F974" s="57"/>
      <c r="G974" s="57"/>
      <c r="H974" s="57"/>
      <c r="I974" s="57"/>
      <c r="J974" s="57"/>
      <c r="T974" s="57"/>
      <c r="U974" s="57"/>
      <c r="V974" s="57"/>
      <c r="W974" s="57"/>
      <c r="X974" s="57"/>
      <c r="Y974" s="2"/>
      <c r="Z974" s="2"/>
      <c r="AA974" s="2"/>
      <c r="AB974" s="2"/>
      <c r="AC974" s="2"/>
      <c r="AD974" s="2"/>
      <c r="AE974" s="2"/>
      <c r="AF974" s="2"/>
      <c r="AG974" s="2"/>
      <c r="AH974" s="2"/>
      <c r="AI974" s="2"/>
    </row>
    <row r="975" spans="6:35">
      <c r="F975" s="57"/>
      <c r="G975" s="57"/>
      <c r="H975" s="57"/>
      <c r="I975" s="57"/>
      <c r="J975" s="57"/>
      <c r="T975" s="57"/>
      <c r="U975" s="57"/>
      <c r="V975" s="57"/>
      <c r="W975" s="57"/>
      <c r="X975" s="57"/>
      <c r="Y975" s="2"/>
      <c r="Z975" s="2"/>
      <c r="AA975" s="2"/>
      <c r="AB975" s="2"/>
      <c r="AC975" s="2"/>
      <c r="AD975" s="2"/>
      <c r="AE975" s="2"/>
      <c r="AF975" s="2"/>
      <c r="AG975" s="2"/>
      <c r="AH975" s="2"/>
      <c r="AI975" s="2"/>
    </row>
    <row r="976" spans="6:35">
      <c r="F976" s="57"/>
      <c r="G976" s="57"/>
      <c r="H976" s="57"/>
      <c r="I976" s="57"/>
      <c r="J976" s="57"/>
      <c r="T976" s="57"/>
      <c r="U976" s="57"/>
      <c r="V976" s="57"/>
      <c r="W976" s="57"/>
      <c r="X976" s="57"/>
      <c r="Y976" s="2"/>
      <c r="Z976" s="2"/>
      <c r="AA976" s="2"/>
      <c r="AB976" s="2"/>
      <c r="AC976" s="2"/>
      <c r="AD976" s="2"/>
      <c r="AE976" s="2"/>
      <c r="AF976" s="2"/>
      <c r="AG976" s="2"/>
      <c r="AH976" s="2"/>
      <c r="AI976" s="2"/>
    </row>
    <row r="977" spans="6:35">
      <c r="F977" s="57"/>
      <c r="G977" s="57"/>
      <c r="H977" s="57"/>
      <c r="I977" s="57"/>
      <c r="J977" s="57"/>
      <c r="T977" s="57"/>
      <c r="U977" s="57"/>
      <c r="V977" s="57"/>
      <c r="W977" s="57"/>
      <c r="X977" s="57"/>
      <c r="Y977" s="2"/>
      <c r="Z977" s="2"/>
      <c r="AA977" s="2"/>
      <c r="AB977" s="2"/>
      <c r="AC977" s="2"/>
      <c r="AD977" s="2"/>
      <c r="AE977" s="2"/>
      <c r="AF977" s="2"/>
      <c r="AG977" s="2"/>
      <c r="AH977" s="2"/>
      <c r="AI977" s="2"/>
    </row>
    <row r="978" spans="6:35">
      <c r="F978" s="57"/>
      <c r="G978" s="57"/>
      <c r="H978" s="57"/>
      <c r="I978" s="57"/>
      <c r="J978" s="57"/>
      <c r="T978" s="57"/>
      <c r="U978" s="57"/>
      <c r="V978" s="57"/>
      <c r="W978" s="57"/>
      <c r="X978" s="57"/>
      <c r="Y978" s="2"/>
      <c r="Z978" s="2"/>
      <c r="AA978" s="2"/>
      <c r="AB978" s="2"/>
      <c r="AC978" s="2"/>
      <c r="AD978" s="2"/>
      <c r="AE978" s="2"/>
      <c r="AF978" s="2"/>
      <c r="AG978" s="2"/>
      <c r="AH978" s="2"/>
      <c r="AI978" s="2"/>
    </row>
    <row r="979" spans="6:35">
      <c r="F979" s="57"/>
      <c r="G979" s="57"/>
      <c r="H979" s="57"/>
      <c r="I979" s="57"/>
      <c r="J979" s="57"/>
      <c r="T979" s="57"/>
      <c r="U979" s="57"/>
      <c r="V979" s="57"/>
      <c r="W979" s="57"/>
      <c r="X979" s="57"/>
      <c r="Y979" s="2"/>
      <c r="Z979" s="2"/>
      <c r="AA979" s="2"/>
      <c r="AB979" s="2"/>
      <c r="AC979" s="2"/>
      <c r="AD979" s="2"/>
      <c r="AE979" s="2"/>
      <c r="AF979" s="2"/>
      <c r="AG979" s="2"/>
      <c r="AH979" s="2"/>
      <c r="AI979" s="2"/>
    </row>
    <row r="980" spans="6:35">
      <c r="F980" s="57"/>
      <c r="G980" s="57"/>
      <c r="H980" s="57"/>
      <c r="I980" s="57"/>
      <c r="J980" s="57"/>
      <c r="T980" s="57"/>
      <c r="U980" s="57"/>
      <c r="V980" s="57"/>
      <c r="W980" s="57"/>
      <c r="X980" s="57"/>
      <c r="Y980" s="2"/>
      <c r="Z980" s="2"/>
      <c r="AA980" s="2"/>
      <c r="AB980" s="2"/>
      <c r="AC980" s="2"/>
      <c r="AD980" s="2"/>
      <c r="AE980" s="2"/>
      <c r="AF980" s="2"/>
      <c r="AG980" s="2"/>
      <c r="AH980" s="2"/>
      <c r="AI980" s="2"/>
    </row>
    <row r="981" spans="6:35">
      <c r="F981" s="57"/>
      <c r="G981" s="57"/>
      <c r="H981" s="57"/>
      <c r="I981" s="57"/>
      <c r="J981" s="57"/>
      <c r="T981" s="57"/>
      <c r="U981" s="57"/>
      <c r="V981" s="57"/>
      <c r="W981" s="57"/>
      <c r="X981" s="57"/>
      <c r="Y981" s="2"/>
      <c r="Z981" s="2"/>
      <c r="AA981" s="2"/>
      <c r="AB981" s="2"/>
      <c r="AC981" s="2"/>
      <c r="AD981" s="2"/>
      <c r="AE981" s="2"/>
      <c r="AF981" s="2"/>
      <c r="AG981" s="2"/>
      <c r="AH981" s="2"/>
      <c r="AI981" s="2"/>
    </row>
    <row r="982" spans="6:35">
      <c r="F982" s="57"/>
      <c r="G982" s="57"/>
      <c r="H982" s="57"/>
      <c r="I982" s="57"/>
      <c r="J982" s="57"/>
      <c r="T982" s="57"/>
      <c r="U982" s="57"/>
      <c r="V982" s="57"/>
      <c r="W982" s="57"/>
      <c r="X982" s="57"/>
      <c r="Y982" s="2"/>
      <c r="Z982" s="2"/>
      <c r="AA982" s="2"/>
      <c r="AB982" s="2"/>
      <c r="AC982" s="2"/>
      <c r="AD982" s="2"/>
      <c r="AE982" s="2"/>
      <c r="AF982" s="2"/>
      <c r="AG982" s="2"/>
      <c r="AH982" s="2"/>
      <c r="AI982" s="2"/>
    </row>
    <row r="983" spans="6:35">
      <c r="F983" s="57"/>
      <c r="G983" s="57"/>
      <c r="H983" s="57"/>
      <c r="I983" s="57"/>
      <c r="J983" s="57"/>
      <c r="T983" s="57"/>
      <c r="U983" s="57"/>
      <c r="V983" s="57"/>
      <c r="W983" s="57"/>
      <c r="X983" s="57"/>
      <c r="Y983" s="2"/>
      <c r="Z983" s="2"/>
      <c r="AA983" s="2"/>
      <c r="AB983" s="2"/>
      <c r="AC983" s="2"/>
      <c r="AD983" s="2"/>
      <c r="AE983" s="2"/>
      <c r="AF983" s="2"/>
      <c r="AG983" s="2"/>
      <c r="AH983" s="2"/>
      <c r="AI983" s="2"/>
    </row>
    <row r="984" spans="6:35">
      <c r="F984" s="57"/>
      <c r="G984" s="57"/>
      <c r="H984" s="57"/>
      <c r="I984" s="57"/>
      <c r="J984" s="57"/>
      <c r="T984" s="57"/>
      <c r="U984" s="57"/>
      <c r="V984" s="57"/>
      <c r="W984" s="57"/>
      <c r="X984" s="57"/>
      <c r="Y984" s="2"/>
      <c r="Z984" s="2"/>
      <c r="AA984" s="2"/>
      <c r="AB984" s="2"/>
      <c r="AC984" s="2"/>
      <c r="AD984" s="2"/>
      <c r="AE984" s="2"/>
      <c r="AF984" s="2"/>
      <c r="AG984" s="2"/>
      <c r="AH984" s="2"/>
      <c r="AI984" s="2"/>
    </row>
    <row r="985" spans="6:35">
      <c r="F985" s="57"/>
      <c r="G985" s="57"/>
      <c r="H985" s="57"/>
      <c r="I985" s="57"/>
      <c r="J985" s="57"/>
      <c r="T985" s="57"/>
      <c r="U985" s="57"/>
      <c r="V985" s="57"/>
      <c r="W985" s="57"/>
      <c r="X985" s="57"/>
      <c r="Y985" s="2"/>
      <c r="Z985" s="2"/>
      <c r="AA985" s="2"/>
      <c r="AB985" s="2"/>
      <c r="AC985" s="2"/>
      <c r="AD985" s="2"/>
      <c r="AE985" s="2"/>
      <c r="AF985" s="2"/>
      <c r="AG985" s="2"/>
      <c r="AH985" s="2"/>
      <c r="AI985" s="2"/>
    </row>
    <row r="986" spans="6:35">
      <c r="F986" s="57"/>
      <c r="G986" s="57"/>
      <c r="H986" s="57"/>
      <c r="I986" s="57"/>
      <c r="J986" s="57"/>
      <c r="T986" s="57"/>
      <c r="U986" s="57"/>
      <c r="V986" s="57"/>
      <c r="W986" s="57"/>
      <c r="X986" s="57"/>
      <c r="Y986" s="2"/>
      <c r="Z986" s="2"/>
      <c r="AA986" s="2"/>
      <c r="AB986" s="2"/>
      <c r="AC986" s="2"/>
      <c r="AD986" s="2"/>
      <c r="AE986" s="2"/>
      <c r="AF986" s="2"/>
      <c r="AG986" s="2"/>
      <c r="AH986" s="2"/>
      <c r="AI986" s="2"/>
    </row>
    <row r="987" spans="6:35">
      <c r="F987" s="57"/>
      <c r="G987" s="57"/>
      <c r="H987" s="57"/>
      <c r="I987" s="57"/>
      <c r="J987" s="57"/>
      <c r="T987" s="57"/>
      <c r="U987" s="57"/>
      <c r="V987" s="57"/>
      <c r="W987" s="57"/>
      <c r="X987" s="57"/>
      <c r="Y987" s="2"/>
      <c r="Z987" s="2"/>
      <c r="AA987" s="2"/>
      <c r="AB987" s="2"/>
      <c r="AC987" s="2"/>
      <c r="AD987" s="2"/>
      <c r="AE987" s="2"/>
      <c r="AF987" s="2"/>
      <c r="AG987" s="2"/>
      <c r="AH987" s="2"/>
      <c r="AI987" s="2"/>
    </row>
    <row r="988" spans="6:35">
      <c r="F988" s="57"/>
      <c r="G988" s="57"/>
      <c r="H988" s="57"/>
      <c r="I988" s="57"/>
      <c r="J988" s="57"/>
      <c r="T988" s="57"/>
      <c r="U988" s="57"/>
      <c r="V988" s="57"/>
      <c r="W988" s="57"/>
      <c r="X988" s="57"/>
      <c r="Y988" s="2"/>
      <c r="Z988" s="2"/>
      <c r="AA988" s="2"/>
      <c r="AB988" s="2"/>
      <c r="AC988" s="2"/>
      <c r="AD988" s="2"/>
      <c r="AE988" s="2"/>
      <c r="AF988" s="2"/>
      <c r="AG988" s="2"/>
      <c r="AH988" s="2"/>
      <c r="AI988" s="2"/>
    </row>
    <row r="989" spans="6:35">
      <c r="F989" s="57"/>
      <c r="G989" s="57"/>
      <c r="H989" s="57"/>
      <c r="I989" s="57"/>
      <c r="J989" s="57"/>
      <c r="T989" s="57"/>
      <c r="U989" s="57"/>
      <c r="V989" s="57"/>
      <c r="W989" s="57"/>
      <c r="X989" s="57"/>
      <c r="Y989" s="2"/>
      <c r="Z989" s="2"/>
      <c r="AA989" s="2"/>
      <c r="AB989" s="2"/>
      <c r="AC989" s="2"/>
      <c r="AD989" s="2"/>
      <c r="AE989" s="2"/>
      <c r="AF989" s="2"/>
      <c r="AG989" s="2"/>
      <c r="AH989" s="2"/>
      <c r="AI989" s="2"/>
    </row>
    <row r="990" spans="6:35">
      <c r="F990" s="57"/>
      <c r="G990" s="57"/>
      <c r="H990" s="57"/>
      <c r="I990" s="57"/>
      <c r="J990" s="57"/>
      <c r="T990" s="57"/>
      <c r="U990" s="57"/>
      <c r="V990" s="57"/>
      <c r="W990" s="57"/>
      <c r="X990" s="57"/>
      <c r="Y990" s="2"/>
      <c r="Z990" s="2"/>
      <c r="AA990" s="2"/>
      <c r="AB990" s="2"/>
      <c r="AC990" s="2"/>
      <c r="AD990" s="2"/>
      <c r="AE990" s="2"/>
      <c r="AF990" s="2"/>
      <c r="AG990" s="2"/>
      <c r="AH990" s="2"/>
      <c r="AI990" s="2"/>
    </row>
    <row r="991" spans="6:35">
      <c r="F991" s="57"/>
      <c r="G991" s="57"/>
      <c r="H991" s="57"/>
      <c r="I991" s="57"/>
      <c r="J991" s="57"/>
      <c r="T991" s="57"/>
      <c r="U991" s="57"/>
      <c r="V991" s="57"/>
      <c r="W991" s="57"/>
      <c r="X991" s="57"/>
      <c r="Y991" s="2"/>
      <c r="Z991" s="2"/>
      <c r="AA991" s="2"/>
      <c r="AB991" s="2"/>
      <c r="AC991" s="2"/>
      <c r="AD991" s="2"/>
      <c r="AE991" s="2"/>
      <c r="AF991" s="2"/>
      <c r="AG991" s="2"/>
      <c r="AH991" s="2"/>
      <c r="AI991" s="2"/>
    </row>
    <row r="992" spans="6:35">
      <c r="F992" s="57"/>
      <c r="G992" s="57"/>
      <c r="H992" s="57"/>
      <c r="I992" s="57"/>
      <c r="J992" s="57"/>
      <c r="T992" s="57"/>
      <c r="U992" s="57"/>
      <c r="V992" s="57"/>
      <c r="W992" s="57"/>
      <c r="X992" s="57"/>
      <c r="Y992" s="2"/>
      <c r="Z992" s="2"/>
      <c r="AA992" s="2"/>
      <c r="AB992" s="2"/>
      <c r="AC992" s="2"/>
      <c r="AD992" s="2"/>
      <c r="AE992" s="2"/>
      <c r="AF992" s="2"/>
      <c r="AG992" s="2"/>
      <c r="AH992" s="2"/>
      <c r="AI992" s="2"/>
    </row>
    <row r="993" spans="6:35">
      <c r="F993" s="57"/>
      <c r="G993" s="57"/>
      <c r="H993" s="57"/>
      <c r="I993" s="57"/>
      <c r="J993" s="57"/>
      <c r="T993" s="57"/>
      <c r="U993" s="57"/>
      <c r="V993" s="57"/>
      <c r="W993" s="57"/>
      <c r="X993" s="57"/>
      <c r="Y993" s="2"/>
      <c r="Z993" s="2"/>
      <c r="AA993" s="2"/>
      <c r="AB993" s="2"/>
      <c r="AC993" s="2"/>
      <c r="AD993" s="2"/>
      <c r="AE993" s="2"/>
      <c r="AF993" s="2"/>
      <c r="AG993" s="2"/>
      <c r="AH993" s="2"/>
      <c r="AI993" s="2"/>
    </row>
    <row r="994" spans="6:35">
      <c r="F994" s="57"/>
      <c r="G994" s="57"/>
      <c r="H994" s="57"/>
      <c r="I994" s="57"/>
      <c r="J994" s="57"/>
      <c r="T994" s="57"/>
      <c r="U994" s="57"/>
      <c r="V994" s="57"/>
      <c r="W994" s="57"/>
      <c r="X994" s="57"/>
      <c r="Y994" s="2"/>
      <c r="Z994" s="2"/>
      <c r="AA994" s="2"/>
      <c r="AB994" s="2"/>
      <c r="AC994" s="2"/>
      <c r="AD994" s="2"/>
      <c r="AE994" s="2"/>
      <c r="AF994" s="2"/>
      <c r="AG994" s="2"/>
      <c r="AH994" s="2"/>
      <c r="AI994" s="2"/>
    </row>
    <row r="995" spans="6:35">
      <c r="F995" s="57"/>
      <c r="G995" s="57"/>
      <c r="H995" s="57"/>
      <c r="I995" s="57"/>
      <c r="J995" s="57"/>
      <c r="T995" s="57"/>
      <c r="U995" s="57"/>
      <c r="V995" s="57"/>
      <c r="W995" s="57"/>
      <c r="X995" s="57"/>
      <c r="Y995" s="2"/>
      <c r="Z995" s="2"/>
      <c r="AA995" s="2"/>
      <c r="AB995" s="2"/>
      <c r="AC995" s="2"/>
      <c r="AD995" s="2"/>
      <c r="AE995" s="2"/>
      <c r="AF995" s="2"/>
      <c r="AG995" s="2"/>
      <c r="AH995" s="2"/>
      <c r="AI995" s="2"/>
    </row>
    <row r="996" spans="6:35">
      <c r="F996" s="57"/>
      <c r="G996" s="57"/>
      <c r="H996" s="57"/>
      <c r="I996" s="57"/>
      <c r="J996" s="57"/>
      <c r="T996" s="57"/>
      <c r="U996" s="57"/>
      <c r="V996" s="57"/>
      <c r="W996" s="57"/>
      <c r="X996" s="57"/>
      <c r="Y996" s="2"/>
      <c r="Z996" s="2"/>
      <c r="AA996" s="2"/>
      <c r="AB996" s="2"/>
      <c r="AC996" s="2"/>
      <c r="AD996" s="2"/>
      <c r="AE996" s="2"/>
      <c r="AF996" s="2"/>
      <c r="AG996" s="2"/>
      <c r="AH996" s="2"/>
      <c r="AI996" s="2"/>
    </row>
    <row r="997" spans="6:35">
      <c r="F997" s="57"/>
      <c r="G997" s="57"/>
      <c r="H997" s="57"/>
      <c r="I997" s="57"/>
      <c r="J997" s="57"/>
      <c r="T997" s="57"/>
      <c r="U997" s="57"/>
      <c r="V997" s="57"/>
      <c r="W997" s="57"/>
      <c r="X997" s="57"/>
      <c r="Y997" s="2"/>
      <c r="Z997" s="2"/>
      <c r="AA997" s="2"/>
      <c r="AB997" s="2"/>
      <c r="AC997" s="2"/>
      <c r="AD997" s="2"/>
      <c r="AE997" s="2"/>
      <c r="AF997" s="2"/>
      <c r="AG997" s="2"/>
      <c r="AH997" s="2"/>
      <c r="AI997" s="2"/>
    </row>
    <row r="998" spans="6:35">
      <c r="F998" s="57"/>
      <c r="G998" s="57"/>
      <c r="H998" s="57"/>
      <c r="I998" s="57"/>
      <c r="J998" s="57"/>
      <c r="T998" s="57"/>
      <c r="U998" s="57"/>
      <c r="V998" s="57"/>
      <c r="W998" s="57"/>
      <c r="X998" s="57"/>
      <c r="Y998" s="2"/>
      <c r="Z998" s="2"/>
      <c r="AA998" s="2"/>
      <c r="AB998" s="2"/>
      <c r="AC998" s="2"/>
      <c r="AD998" s="2"/>
      <c r="AE998" s="2"/>
      <c r="AF998" s="2"/>
      <c r="AG998" s="2"/>
      <c r="AH998" s="2"/>
      <c r="AI998" s="2"/>
    </row>
    <row r="999" spans="6:35">
      <c r="F999" s="57"/>
      <c r="G999" s="57"/>
      <c r="H999" s="57"/>
      <c r="I999" s="57"/>
      <c r="J999" s="57"/>
      <c r="T999" s="57"/>
      <c r="U999" s="57"/>
      <c r="V999" s="57"/>
      <c r="W999" s="57"/>
      <c r="X999" s="57"/>
      <c r="Y999" s="2"/>
      <c r="Z999" s="2"/>
      <c r="AA999" s="2"/>
      <c r="AB999" s="2"/>
      <c r="AC999" s="2"/>
      <c r="AD999" s="2"/>
      <c r="AE999" s="2"/>
      <c r="AF999" s="2"/>
      <c r="AG999" s="2"/>
      <c r="AH999" s="2"/>
      <c r="AI999" s="2"/>
    </row>
    <row r="1000" spans="6:35">
      <c r="F1000" s="57"/>
      <c r="G1000" s="57"/>
      <c r="H1000" s="57"/>
      <c r="I1000" s="57"/>
      <c r="J1000" s="57"/>
      <c r="T1000" s="57"/>
      <c r="U1000" s="57"/>
      <c r="V1000" s="57"/>
      <c r="W1000" s="57"/>
      <c r="X1000" s="57"/>
      <c r="Y1000" s="2"/>
      <c r="Z1000" s="2"/>
      <c r="AA1000" s="2"/>
      <c r="AB1000" s="2"/>
      <c r="AC1000" s="2"/>
      <c r="AD1000" s="2"/>
      <c r="AE1000" s="2"/>
      <c r="AF1000" s="2"/>
      <c r="AG1000" s="2"/>
      <c r="AH1000" s="2"/>
      <c r="AI1000" s="2"/>
    </row>
  </sheetData>
  <mergeCells count="95">
    <mergeCell ref="A81:A115"/>
    <mergeCell ref="A116:A122"/>
    <mergeCell ref="A123:A128"/>
    <mergeCell ref="A129:A138"/>
    <mergeCell ref="F9:G9"/>
    <mergeCell ref="H9:H10"/>
    <mergeCell ref="A11:A32"/>
    <mergeCell ref="A33:A54"/>
    <mergeCell ref="A55:A80"/>
    <mergeCell ref="A9:A10"/>
    <mergeCell ref="B9:B10"/>
    <mergeCell ref="C9:C10"/>
    <mergeCell ref="D9:D10"/>
    <mergeCell ref="E9:E10"/>
    <mergeCell ref="AF9:AF10"/>
    <mergeCell ref="AG9:AG10"/>
    <mergeCell ref="AH9:AH10"/>
    <mergeCell ref="AI9:AI10"/>
    <mergeCell ref="X9:X10"/>
    <mergeCell ref="Y9:Y10"/>
    <mergeCell ref="Z9:Z10"/>
    <mergeCell ref="AA9:AA10"/>
    <mergeCell ref="AB9:AB10"/>
    <mergeCell ref="AC9:AC10"/>
    <mergeCell ref="AD9:AD10"/>
    <mergeCell ref="T9:T10"/>
    <mergeCell ref="U9:U10"/>
    <mergeCell ref="V9:V10"/>
    <mergeCell ref="W9:W10"/>
    <mergeCell ref="AE9:AE10"/>
    <mergeCell ref="O9:O10"/>
    <mergeCell ref="P9:P10"/>
    <mergeCell ref="Q9:Q10"/>
    <mergeCell ref="R9:R10"/>
    <mergeCell ref="S9:S10"/>
    <mergeCell ref="I9:I10"/>
    <mergeCell ref="J9:J10"/>
    <mergeCell ref="K9:L9"/>
    <mergeCell ref="M9:M10"/>
    <mergeCell ref="N9:N10"/>
    <mergeCell ref="A1:AI1"/>
    <mergeCell ref="A2:AI2"/>
    <mergeCell ref="B4:G4"/>
    <mergeCell ref="B6:C6"/>
    <mergeCell ref="A8:M8"/>
    <mergeCell ref="N8:X8"/>
    <mergeCell ref="Y8:AI8"/>
    <mergeCell ref="I223:I224"/>
    <mergeCell ref="J223:J224"/>
    <mergeCell ref="K223:L223"/>
    <mergeCell ref="M223:M224"/>
    <mergeCell ref="A223:A224"/>
    <mergeCell ref="B223:B224"/>
    <mergeCell ref="C223:C224"/>
    <mergeCell ref="D223:D224"/>
    <mergeCell ref="E223:E224"/>
    <mergeCell ref="F223:G223"/>
    <mergeCell ref="H223:H224"/>
    <mergeCell ref="I211:I212"/>
    <mergeCell ref="J211:J212"/>
    <mergeCell ref="K211:L211"/>
    <mergeCell ref="M211:M212"/>
    <mergeCell ref="A211:A212"/>
    <mergeCell ref="B211:B212"/>
    <mergeCell ref="C211:C212"/>
    <mergeCell ref="D211:D212"/>
    <mergeCell ref="E211:E212"/>
    <mergeCell ref="F211:G211"/>
    <mergeCell ref="H211:H212"/>
    <mergeCell ref="F199:G199"/>
    <mergeCell ref="H199:H200"/>
    <mergeCell ref="A139:A143"/>
    <mergeCell ref="A144:A150"/>
    <mergeCell ref="A151:A164"/>
    <mergeCell ref="A165:A181"/>
    <mergeCell ref="A187:A188"/>
    <mergeCell ref="B187:B188"/>
    <mergeCell ref="C187:C188"/>
    <mergeCell ref="A199:A200"/>
    <mergeCell ref="B199:B200"/>
    <mergeCell ref="C199:C200"/>
    <mergeCell ref="D199:D200"/>
    <mergeCell ref="E199:E200"/>
    <mergeCell ref="D187:D188"/>
    <mergeCell ref="E187:E188"/>
    <mergeCell ref="M187:M188"/>
    <mergeCell ref="I199:I200"/>
    <mergeCell ref="J199:J200"/>
    <mergeCell ref="K199:L199"/>
    <mergeCell ref="M199:M200"/>
    <mergeCell ref="F187:G187"/>
    <mergeCell ref="H187:H188"/>
    <mergeCell ref="I187:I188"/>
    <mergeCell ref="J187:J188"/>
    <mergeCell ref="K187:L187"/>
  </mergeCells>
  <conditionalFormatting sqref="AN6:AN7">
    <cfRule type="cellIs" dxfId="336" priority="1" stopIfTrue="1" operator="equal">
      <formula>$AN$6</formula>
    </cfRule>
  </conditionalFormatting>
  <conditionalFormatting sqref="N11:N166 N169:N177 N180:N182">
    <cfRule type="cellIs" dxfId="335" priority="2" stopIfTrue="1" operator="equal">
      <formula>"x"</formula>
    </cfRule>
  </conditionalFormatting>
  <conditionalFormatting sqref="O11:O166 O169:O177 O180:O182">
    <cfRule type="cellIs" dxfId="334" priority="3" operator="equal">
      <formula>"x"</formula>
    </cfRule>
  </conditionalFormatting>
  <conditionalFormatting sqref="P11:P166 P169:P177 P180:P182">
    <cfRule type="cellIs" dxfId="333" priority="4" operator="equal">
      <formula>"x"</formula>
    </cfRule>
  </conditionalFormatting>
  <conditionalFormatting sqref="Q11:Q166 Q169:Q177 Q180:Q182">
    <cfRule type="cellIs" dxfId="332" priority="5" stopIfTrue="1" operator="equal">
      <formula>"x"</formula>
    </cfRule>
  </conditionalFormatting>
  <conditionalFormatting sqref="R11:R166 R169:R177 R180:R182">
    <cfRule type="cellIs" dxfId="331" priority="6" operator="equal">
      <formula>"x"</formula>
    </cfRule>
  </conditionalFormatting>
  <conditionalFormatting sqref="N11:N12 N14:N15">
    <cfRule type="cellIs" dxfId="330" priority="7" stopIfTrue="1" operator="equal">
      <formula>"x"</formula>
    </cfRule>
  </conditionalFormatting>
  <conditionalFormatting sqref="O11:O15">
    <cfRule type="cellIs" dxfId="329" priority="8" operator="equal">
      <formula>"x"</formula>
    </cfRule>
  </conditionalFormatting>
  <conditionalFormatting sqref="P11:P15">
    <cfRule type="cellIs" dxfId="328" priority="9" operator="equal">
      <formula>"x"</formula>
    </cfRule>
  </conditionalFormatting>
  <conditionalFormatting sqref="Q11:Q15">
    <cfRule type="cellIs" dxfId="327" priority="10" stopIfTrue="1" operator="equal">
      <formula>"x"</formula>
    </cfRule>
  </conditionalFormatting>
  <conditionalFormatting sqref="R11:R15">
    <cfRule type="cellIs" dxfId="326" priority="11" operator="equal">
      <formula>"x"</formula>
    </cfRule>
  </conditionalFormatting>
  <conditionalFormatting sqref="N16:N20">
    <cfRule type="cellIs" dxfId="325" priority="12" stopIfTrue="1" operator="equal">
      <formula>"x"</formula>
    </cfRule>
  </conditionalFormatting>
  <conditionalFormatting sqref="O16:O20">
    <cfRule type="cellIs" dxfId="324" priority="13" operator="equal">
      <formula>"x"</formula>
    </cfRule>
  </conditionalFormatting>
  <conditionalFormatting sqref="P16:P20">
    <cfRule type="cellIs" dxfId="323" priority="14" operator="equal">
      <formula>"x"</formula>
    </cfRule>
  </conditionalFormatting>
  <conditionalFormatting sqref="Q16:Q20">
    <cfRule type="cellIs" dxfId="322" priority="15" stopIfTrue="1" operator="equal">
      <formula>"x"</formula>
    </cfRule>
  </conditionalFormatting>
  <conditionalFormatting sqref="R16:R20">
    <cfRule type="cellIs" dxfId="321" priority="16" operator="equal">
      <formula>"x"</formula>
    </cfRule>
  </conditionalFormatting>
  <conditionalFormatting sqref="N21:N26">
    <cfRule type="cellIs" dxfId="320" priority="17" stopIfTrue="1" operator="equal">
      <formula>"x"</formula>
    </cfRule>
  </conditionalFormatting>
  <conditionalFormatting sqref="O21:O26">
    <cfRule type="cellIs" dxfId="319" priority="18" operator="equal">
      <formula>"x"</formula>
    </cfRule>
  </conditionalFormatting>
  <conditionalFormatting sqref="P21:P26">
    <cfRule type="cellIs" dxfId="318" priority="19" operator="equal">
      <formula>"x"</formula>
    </cfRule>
  </conditionalFormatting>
  <conditionalFormatting sqref="Q21:Q26">
    <cfRule type="cellIs" dxfId="317" priority="20" stopIfTrue="1" operator="equal">
      <formula>"x"</formula>
    </cfRule>
  </conditionalFormatting>
  <conditionalFormatting sqref="R21:R26">
    <cfRule type="cellIs" dxfId="316" priority="21" operator="equal">
      <formula>"x"</formula>
    </cfRule>
  </conditionalFormatting>
  <conditionalFormatting sqref="N27:N32">
    <cfRule type="cellIs" dxfId="315" priority="22" stopIfTrue="1" operator="equal">
      <formula>"x"</formula>
    </cfRule>
  </conditionalFormatting>
  <conditionalFormatting sqref="O27:O32">
    <cfRule type="cellIs" dxfId="314" priority="23" operator="equal">
      <formula>"x"</formula>
    </cfRule>
  </conditionalFormatting>
  <conditionalFormatting sqref="P27:P32">
    <cfRule type="cellIs" dxfId="313" priority="24" operator="equal">
      <formula>"x"</formula>
    </cfRule>
  </conditionalFormatting>
  <conditionalFormatting sqref="Q27:Q32">
    <cfRule type="cellIs" dxfId="312" priority="25" stopIfTrue="1" operator="equal">
      <formula>"x"</formula>
    </cfRule>
  </conditionalFormatting>
  <conditionalFormatting sqref="R27:R32">
    <cfRule type="cellIs" dxfId="311" priority="26" operator="equal">
      <formula>"x"</formula>
    </cfRule>
  </conditionalFormatting>
  <conditionalFormatting sqref="N33:N38">
    <cfRule type="cellIs" dxfId="310" priority="27" stopIfTrue="1" operator="equal">
      <formula>"x"</formula>
    </cfRule>
  </conditionalFormatting>
  <conditionalFormatting sqref="O33:O38">
    <cfRule type="cellIs" dxfId="309" priority="28" operator="equal">
      <formula>"x"</formula>
    </cfRule>
  </conditionalFormatting>
  <conditionalFormatting sqref="P33:P38">
    <cfRule type="cellIs" dxfId="308" priority="29" operator="equal">
      <formula>"x"</formula>
    </cfRule>
  </conditionalFormatting>
  <conditionalFormatting sqref="Q33:Q38">
    <cfRule type="cellIs" dxfId="307" priority="30" stopIfTrue="1" operator="equal">
      <formula>"x"</formula>
    </cfRule>
  </conditionalFormatting>
  <conditionalFormatting sqref="R33:R38">
    <cfRule type="cellIs" dxfId="306" priority="31" operator="equal">
      <formula>"x"</formula>
    </cfRule>
  </conditionalFormatting>
  <conditionalFormatting sqref="N39:N43">
    <cfRule type="cellIs" dxfId="305" priority="32" stopIfTrue="1" operator="equal">
      <formula>"x"</formula>
    </cfRule>
  </conditionalFormatting>
  <conditionalFormatting sqref="O39:O43">
    <cfRule type="cellIs" dxfId="304" priority="33" operator="equal">
      <formula>"x"</formula>
    </cfRule>
  </conditionalFormatting>
  <conditionalFormatting sqref="P39:P43">
    <cfRule type="cellIs" dxfId="303" priority="34" operator="equal">
      <formula>"x"</formula>
    </cfRule>
  </conditionalFormatting>
  <conditionalFormatting sqref="Q39:Q43">
    <cfRule type="cellIs" dxfId="302" priority="35" stopIfTrue="1" operator="equal">
      <formula>"x"</formula>
    </cfRule>
  </conditionalFormatting>
  <conditionalFormatting sqref="R39:R43">
    <cfRule type="cellIs" dxfId="301" priority="36" operator="equal">
      <formula>"x"</formula>
    </cfRule>
  </conditionalFormatting>
  <conditionalFormatting sqref="N44:N46">
    <cfRule type="cellIs" dxfId="300" priority="37" stopIfTrue="1" operator="equal">
      <formula>"x"</formula>
    </cfRule>
  </conditionalFormatting>
  <conditionalFormatting sqref="O44:O46">
    <cfRule type="cellIs" dxfId="299" priority="38" operator="equal">
      <formula>"x"</formula>
    </cfRule>
  </conditionalFormatting>
  <conditionalFormatting sqref="P44:P46">
    <cfRule type="cellIs" dxfId="298" priority="39" operator="equal">
      <formula>"x"</formula>
    </cfRule>
  </conditionalFormatting>
  <conditionalFormatting sqref="Q44:Q46">
    <cfRule type="cellIs" dxfId="297" priority="40" stopIfTrue="1" operator="equal">
      <formula>"x"</formula>
    </cfRule>
  </conditionalFormatting>
  <conditionalFormatting sqref="R44:R46">
    <cfRule type="cellIs" dxfId="296" priority="41" operator="equal">
      <formula>"x"</formula>
    </cfRule>
  </conditionalFormatting>
  <conditionalFormatting sqref="N47:N51">
    <cfRule type="cellIs" dxfId="295" priority="42" stopIfTrue="1" operator="equal">
      <formula>"x"</formula>
    </cfRule>
  </conditionalFormatting>
  <conditionalFormatting sqref="O47:O51">
    <cfRule type="cellIs" dxfId="294" priority="43" operator="equal">
      <formula>"x"</formula>
    </cfRule>
  </conditionalFormatting>
  <conditionalFormatting sqref="P47:P51">
    <cfRule type="cellIs" dxfId="293" priority="44" operator="equal">
      <formula>"x"</formula>
    </cfRule>
  </conditionalFormatting>
  <conditionalFormatting sqref="Q47:Q51">
    <cfRule type="cellIs" dxfId="292" priority="45" stopIfTrue="1" operator="equal">
      <formula>"x"</formula>
    </cfRule>
  </conditionalFormatting>
  <conditionalFormatting sqref="R47:R51">
    <cfRule type="cellIs" dxfId="291" priority="46" operator="equal">
      <formula>"x"</formula>
    </cfRule>
  </conditionalFormatting>
  <conditionalFormatting sqref="N52:N54">
    <cfRule type="cellIs" dxfId="290" priority="47" stopIfTrue="1" operator="equal">
      <formula>"x"</formula>
    </cfRule>
  </conditionalFormatting>
  <conditionalFormatting sqref="O52:O54">
    <cfRule type="cellIs" dxfId="289" priority="48" operator="equal">
      <formula>"x"</formula>
    </cfRule>
  </conditionalFormatting>
  <conditionalFormatting sqref="P52:P54">
    <cfRule type="cellIs" dxfId="288" priority="49" operator="equal">
      <formula>"x"</formula>
    </cfRule>
  </conditionalFormatting>
  <conditionalFormatting sqref="Q52:Q54">
    <cfRule type="cellIs" dxfId="287" priority="50" stopIfTrue="1" operator="equal">
      <formula>"x"</formula>
    </cfRule>
  </conditionalFormatting>
  <conditionalFormatting sqref="R52:R54">
    <cfRule type="cellIs" dxfId="286" priority="51" operator="equal">
      <formula>"x"</formula>
    </cfRule>
  </conditionalFormatting>
  <conditionalFormatting sqref="N59:N62">
    <cfRule type="cellIs" dxfId="285" priority="52" stopIfTrue="1" operator="equal">
      <formula>"x"</formula>
    </cfRule>
  </conditionalFormatting>
  <conditionalFormatting sqref="O59:O62">
    <cfRule type="cellIs" dxfId="284" priority="53" operator="equal">
      <formula>"x"</formula>
    </cfRule>
  </conditionalFormatting>
  <conditionalFormatting sqref="P59:P62">
    <cfRule type="cellIs" dxfId="283" priority="54" operator="equal">
      <formula>"x"</formula>
    </cfRule>
  </conditionalFormatting>
  <conditionalFormatting sqref="Q59:Q62">
    <cfRule type="cellIs" dxfId="282" priority="55" stopIfTrue="1" operator="equal">
      <formula>"x"</formula>
    </cfRule>
  </conditionalFormatting>
  <conditionalFormatting sqref="R59:R62">
    <cfRule type="cellIs" dxfId="281" priority="56" operator="equal">
      <formula>"x"</formula>
    </cfRule>
  </conditionalFormatting>
  <conditionalFormatting sqref="N74:N80">
    <cfRule type="cellIs" dxfId="280" priority="57" stopIfTrue="1" operator="equal">
      <formula>"x"</formula>
    </cfRule>
  </conditionalFormatting>
  <conditionalFormatting sqref="O74:O80">
    <cfRule type="cellIs" dxfId="279" priority="58" operator="equal">
      <formula>"x"</formula>
    </cfRule>
  </conditionalFormatting>
  <conditionalFormatting sqref="P74:P80">
    <cfRule type="cellIs" dxfId="278" priority="59" operator="equal">
      <formula>"x"</formula>
    </cfRule>
  </conditionalFormatting>
  <conditionalFormatting sqref="Q74:Q80">
    <cfRule type="cellIs" dxfId="277" priority="60" stopIfTrue="1" operator="equal">
      <formula>"x"</formula>
    </cfRule>
  </conditionalFormatting>
  <conditionalFormatting sqref="R74:R80">
    <cfRule type="cellIs" dxfId="276" priority="61" operator="equal">
      <formula>"x"</formula>
    </cfRule>
  </conditionalFormatting>
  <conditionalFormatting sqref="N63:N67">
    <cfRule type="cellIs" dxfId="275" priority="62" stopIfTrue="1" operator="equal">
      <formula>"x"</formula>
    </cfRule>
  </conditionalFormatting>
  <conditionalFormatting sqref="O63:O67">
    <cfRule type="cellIs" dxfId="274" priority="63" operator="equal">
      <formula>"x"</formula>
    </cfRule>
  </conditionalFormatting>
  <conditionalFormatting sqref="P63:P67">
    <cfRule type="cellIs" dxfId="273" priority="64" operator="equal">
      <formula>"x"</formula>
    </cfRule>
  </conditionalFormatting>
  <conditionalFormatting sqref="Q63:Q67">
    <cfRule type="cellIs" dxfId="272" priority="65" stopIfTrue="1" operator="equal">
      <formula>"x"</formula>
    </cfRule>
  </conditionalFormatting>
  <conditionalFormatting sqref="R63:R67">
    <cfRule type="cellIs" dxfId="271" priority="66" operator="equal">
      <formula>"x"</formula>
    </cfRule>
  </conditionalFormatting>
  <conditionalFormatting sqref="N68:N70 N72:N73">
    <cfRule type="cellIs" dxfId="270" priority="67" stopIfTrue="1" operator="equal">
      <formula>"x"</formula>
    </cfRule>
  </conditionalFormatting>
  <conditionalFormatting sqref="O68:O73">
    <cfRule type="cellIs" dxfId="269" priority="68" operator="equal">
      <formula>"x"</formula>
    </cfRule>
  </conditionalFormatting>
  <conditionalFormatting sqref="P68:P73">
    <cfRule type="cellIs" dxfId="268" priority="69" operator="equal">
      <formula>"x"</formula>
    </cfRule>
  </conditionalFormatting>
  <conditionalFormatting sqref="Q68:Q73">
    <cfRule type="cellIs" dxfId="267" priority="70" stopIfTrue="1" operator="equal">
      <formula>"x"</formula>
    </cfRule>
  </conditionalFormatting>
  <conditionalFormatting sqref="R68:R73">
    <cfRule type="cellIs" dxfId="266" priority="71" operator="equal">
      <formula>"x"</formula>
    </cfRule>
  </conditionalFormatting>
  <conditionalFormatting sqref="N55:N57">
    <cfRule type="cellIs" dxfId="265" priority="72" stopIfTrue="1" operator="equal">
      <formula>"x"</formula>
    </cfRule>
  </conditionalFormatting>
  <conditionalFormatting sqref="O55:O57">
    <cfRule type="cellIs" dxfId="264" priority="73" operator="equal">
      <formula>"x"</formula>
    </cfRule>
  </conditionalFormatting>
  <conditionalFormatting sqref="P55:P57">
    <cfRule type="cellIs" dxfId="263" priority="74" operator="equal">
      <formula>"x"</formula>
    </cfRule>
  </conditionalFormatting>
  <conditionalFormatting sqref="Q55:Q57">
    <cfRule type="cellIs" dxfId="262" priority="75" stopIfTrue="1" operator="equal">
      <formula>"x"</formula>
    </cfRule>
  </conditionalFormatting>
  <conditionalFormatting sqref="R55:R57">
    <cfRule type="cellIs" dxfId="261" priority="76" operator="equal">
      <formula>"x"</formula>
    </cfRule>
  </conditionalFormatting>
  <conditionalFormatting sqref="N58">
    <cfRule type="cellIs" dxfId="260" priority="77" stopIfTrue="1" operator="equal">
      <formula>"x"</formula>
    </cfRule>
  </conditionalFormatting>
  <conditionalFormatting sqref="O58">
    <cfRule type="cellIs" dxfId="259" priority="78" operator="equal">
      <formula>"x"</formula>
    </cfRule>
  </conditionalFormatting>
  <conditionalFormatting sqref="P58">
    <cfRule type="cellIs" dxfId="258" priority="79" operator="equal">
      <formula>"x"</formula>
    </cfRule>
  </conditionalFormatting>
  <conditionalFormatting sqref="Q58">
    <cfRule type="cellIs" dxfId="257" priority="80" stopIfTrue="1" operator="equal">
      <formula>"x"</formula>
    </cfRule>
  </conditionalFormatting>
  <conditionalFormatting sqref="R58">
    <cfRule type="cellIs" dxfId="256" priority="81" operator="equal">
      <formula>"x"</formula>
    </cfRule>
  </conditionalFormatting>
  <conditionalFormatting sqref="N81:N82 N103:N108">
    <cfRule type="cellIs" dxfId="255" priority="82" stopIfTrue="1" operator="equal">
      <formula>"x"</formula>
    </cfRule>
  </conditionalFormatting>
  <conditionalFormatting sqref="O81:O82 O103:O108">
    <cfRule type="cellIs" dxfId="254" priority="83" operator="equal">
      <formula>"x"</formula>
    </cfRule>
  </conditionalFormatting>
  <conditionalFormatting sqref="P81:P82 P103:P108">
    <cfRule type="cellIs" dxfId="253" priority="84" operator="equal">
      <formula>"x"</formula>
    </cfRule>
  </conditionalFormatting>
  <conditionalFormatting sqref="Q81:Q82 Q103:Q108">
    <cfRule type="cellIs" dxfId="252" priority="85" stopIfTrue="1" operator="equal">
      <formula>"x"</formula>
    </cfRule>
  </conditionalFormatting>
  <conditionalFormatting sqref="R81:R82 R103:R108">
    <cfRule type="cellIs" dxfId="251" priority="86" operator="equal">
      <formula>"x"</formula>
    </cfRule>
  </conditionalFormatting>
  <conditionalFormatting sqref="N109:N115">
    <cfRule type="cellIs" dxfId="250" priority="87" stopIfTrue="1" operator="equal">
      <formula>"x"</formula>
    </cfRule>
  </conditionalFormatting>
  <conditionalFormatting sqref="O109:O115">
    <cfRule type="cellIs" dxfId="249" priority="88" operator="equal">
      <formula>"x"</formula>
    </cfRule>
  </conditionalFormatting>
  <conditionalFormatting sqref="P109:P115">
    <cfRule type="cellIs" dxfId="248" priority="89" operator="equal">
      <formula>"x"</formula>
    </cfRule>
  </conditionalFormatting>
  <conditionalFormatting sqref="Q109:Q115">
    <cfRule type="cellIs" dxfId="247" priority="90" stopIfTrue="1" operator="equal">
      <formula>"x"</formula>
    </cfRule>
  </conditionalFormatting>
  <conditionalFormatting sqref="R109:R115">
    <cfRule type="cellIs" dxfId="246" priority="91" operator="equal">
      <formula>"x"</formula>
    </cfRule>
  </conditionalFormatting>
  <conditionalFormatting sqref="N93:N98">
    <cfRule type="cellIs" dxfId="245" priority="92" stopIfTrue="1" operator="equal">
      <formula>"x"</formula>
    </cfRule>
  </conditionalFormatting>
  <conditionalFormatting sqref="O93:O98">
    <cfRule type="cellIs" dxfId="244" priority="93" operator="equal">
      <formula>"x"</formula>
    </cfRule>
  </conditionalFormatting>
  <conditionalFormatting sqref="P93:P98">
    <cfRule type="cellIs" dxfId="243" priority="94" operator="equal">
      <formula>"x"</formula>
    </cfRule>
  </conditionalFormatting>
  <conditionalFormatting sqref="Q93:Q98">
    <cfRule type="cellIs" dxfId="242" priority="95" stopIfTrue="1" operator="equal">
      <formula>"x"</formula>
    </cfRule>
  </conditionalFormatting>
  <conditionalFormatting sqref="R93:R98">
    <cfRule type="cellIs" dxfId="241" priority="96" operator="equal">
      <formula>"x"</formula>
    </cfRule>
  </conditionalFormatting>
  <conditionalFormatting sqref="N99:N102">
    <cfRule type="cellIs" dxfId="240" priority="97" stopIfTrue="1" operator="equal">
      <formula>"x"</formula>
    </cfRule>
  </conditionalFormatting>
  <conditionalFormatting sqref="O99:O102">
    <cfRule type="cellIs" dxfId="239" priority="98" operator="equal">
      <formula>"x"</formula>
    </cfRule>
  </conditionalFormatting>
  <conditionalFormatting sqref="P99:P102">
    <cfRule type="cellIs" dxfId="238" priority="99" operator="equal">
      <formula>"x"</formula>
    </cfRule>
  </conditionalFormatting>
  <conditionalFormatting sqref="Q99:Q102">
    <cfRule type="cellIs" dxfId="237" priority="100" stopIfTrue="1" operator="equal">
      <formula>"x"</formula>
    </cfRule>
  </conditionalFormatting>
  <conditionalFormatting sqref="R99:R102">
    <cfRule type="cellIs" dxfId="236" priority="101" operator="equal">
      <formula>"x"</formula>
    </cfRule>
  </conditionalFormatting>
  <conditionalFormatting sqref="N83:N88">
    <cfRule type="cellIs" dxfId="235" priority="102" stopIfTrue="1" operator="equal">
      <formula>"x"</formula>
    </cfRule>
  </conditionalFormatting>
  <conditionalFormatting sqref="O83:O88">
    <cfRule type="cellIs" dxfId="234" priority="103" operator="equal">
      <formula>"x"</formula>
    </cfRule>
  </conditionalFormatting>
  <conditionalFormatting sqref="P83:P88">
    <cfRule type="cellIs" dxfId="233" priority="104" operator="equal">
      <formula>"x"</formula>
    </cfRule>
  </conditionalFormatting>
  <conditionalFormatting sqref="Q83:Q88">
    <cfRule type="cellIs" dxfId="232" priority="105" stopIfTrue="1" operator="equal">
      <formula>"x"</formula>
    </cfRule>
  </conditionalFormatting>
  <conditionalFormatting sqref="R83:R88">
    <cfRule type="cellIs" dxfId="231" priority="106" operator="equal">
      <formula>"x"</formula>
    </cfRule>
  </conditionalFormatting>
  <conditionalFormatting sqref="N89:N92">
    <cfRule type="cellIs" dxfId="230" priority="107" stopIfTrue="1" operator="equal">
      <formula>"x"</formula>
    </cfRule>
  </conditionalFormatting>
  <conditionalFormatting sqref="O89:O92">
    <cfRule type="cellIs" dxfId="229" priority="108" operator="equal">
      <formula>"x"</formula>
    </cfRule>
  </conditionalFormatting>
  <conditionalFormatting sqref="P89:P92">
    <cfRule type="cellIs" dxfId="228" priority="109" operator="equal">
      <formula>"x"</formula>
    </cfRule>
  </conditionalFormatting>
  <conditionalFormatting sqref="Q89:Q92">
    <cfRule type="cellIs" dxfId="227" priority="110" stopIfTrue="1" operator="equal">
      <formula>"x"</formula>
    </cfRule>
  </conditionalFormatting>
  <conditionalFormatting sqref="R89:R92">
    <cfRule type="cellIs" dxfId="226" priority="111" operator="equal">
      <formula>"x"</formula>
    </cfRule>
  </conditionalFormatting>
  <conditionalFormatting sqref="N116:N118">
    <cfRule type="cellIs" dxfId="225" priority="112" stopIfTrue="1" operator="equal">
      <formula>"x"</formula>
    </cfRule>
  </conditionalFormatting>
  <conditionalFormatting sqref="O116:O118">
    <cfRule type="cellIs" dxfId="224" priority="113" operator="equal">
      <formula>"x"</formula>
    </cfRule>
  </conditionalFormatting>
  <conditionalFormatting sqref="P116:P118">
    <cfRule type="cellIs" dxfId="223" priority="114" operator="equal">
      <formula>"x"</formula>
    </cfRule>
  </conditionalFormatting>
  <conditionalFormatting sqref="Q116:Q118">
    <cfRule type="cellIs" dxfId="222" priority="115" stopIfTrue="1" operator="equal">
      <formula>"x"</formula>
    </cfRule>
  </conditionalFormatting>
  <conditionalFormatting sqref="R116:R118">
    <cfRule type="cellIs" dxfId="221" priority="116" operator="equal">
      <formula>"x"</formula>
    </cfRule>
  </conditionalFormatting>
  <conditionalFormatting sqref="N119:N122">
    <cfRule type="cellIs" dxfId="220" priority="117" stopIfTrue="1" operator="equal">
      <formula>"x"</formula>
    </cfRule>
  </conditionalFormatting>
  <conditionalFormatting sqref="O119:O122">
    <cfRule type="cellIs" dxfId="219" priority="118" operator="equal">
      <formula>"x"</formula>
    </cfRule>
  </conditionalFormatting>
  <conditionalFormatting sqref="P119:P122">
    <cfRule type="cellIs" dxfId="218" priority="119" operator="equal">
      <formula>"x"</formula>
    </cfRule>
  </conditionalFormatting>
  <conditionalFormatting sqref="Q119:Q122">
    <cfRule type="cellIs" dxfId="217" priority="120" stopIfTrue="1" operator="equal">
      <formula>"x"</formula>
    </cfRule>
  </conditionalFormatting>
  <conditionalFormatting sqref="R119:R122">
    <cfRule type="cellIs" dxfId="216" priority="121" operator="equal">
      <formula>"x"</formula>
    </cfRule>
  </conditionalFormatting>
  <conditionalFormatting sqref="N123:N125">
    <cfRule type="cellIs" dxfId="215" priority="122" stopIfTrue="1" operator="equal">
      <formula>"x"</formula>
    </cfRule>
  </conditionalFormatting>
  <conditionalFormatting sqref="O123:O125">
    <cfRule type="cellIs" dxfId="214" priority="123" operator="equal">
      <formula>"x"</formula>
    </cfRule>
  </conditionalFormatting>
  <conditionalFormatting sqref="P123:P125">
    <cfRule type="cellIs" dxfId="213" priority="124" operator="equal">
      <formula>"x"</formula>
    </cfRule>
  </conditionalFormatting>
  <conditionalFormatting sqref="Q123:Q125">
    <cfRule type="cellIs" dxfId="212" priority="125" stopIfTrue="1" operator="equal">
      <formula>"x"</formula>
    </cfRule>
  </conditionalFormatting>
  <conditionalFormatting sqref="R123:R125">
    <cfRule type="cellIs" dxfId="211" priority="126" operator="equal">
      <formula>"x"</formula>
    </cfRule>
  </conditionalFormatting>
  <conditionalFormatting sqref="N126:N128">
    <cfRule type="cellIs" dxfId="210" priority="127" stopIfTrue="1" operator="equal">
      <formula>"x"</formula>
    </cfRule>
  </conditionalFormatting>
  <conditionalFormatting sqref="O126:O128">
    <cfRule type="cellIs" dxfId="209" priority="128" operator="equal">
      <formula>"x"</formula>
    </cfRule>
  </conditionalFormatting>
  <conditionalFormatting sqref="P126:P128">
    <cfRule type="cellIs" dxfId="208" priority="129" operator="equal">
      <formula>"x"</formula>
    </cfRule>
  </conditionalFormatting>
  <conditionalFormatting sqref="Q126:Q128">
    <cfRule type="cellIs" dxfId="207" priority="130" stopIfTrue="1" operator="equal">
      <formula>"x"</formula>
    </cfRule>
  </conditionalFormatting>
  <conditionalFormatting sqref="R126:R128">
    <cfRule type="cellIs" dxfId="206" priority="131" operator="equal">
      <formula>"x"</formula>
    </cfRule>
  </conditionalFormatting>
  <conditionalFormatting sqref="N129:N131">
    <cfRule type="cellIs" dxfId="205" priority="132" stopIfTrue="1" operator="equal">
      <formula>"x"</formula>
    </cfRule>
  </conditionalFormatting>
  <conditionalFormatting sqref="O129:O131">
    <cfRule type="cellIs" dxfId="204" priority="133" operator="equal">
      <formula>"x"</formula>
    </cfRule>
  </conditionalFormatting>
  <conditionalFormatting sqref="P129:P131">
    <cfRule type="cellIs" dxfId="203" priority="134" operator="equal">
      <formula>"x"</formula>
    </cfRule>
  </conditionalFormatting>
  <conditionalFormatting sqref="Q129:Q131">
    <cfRule type="cellIs" dxfId="202" priority="135" stopIfTrue="1" operator="equal">
      <formula>"x"</formula>
    </cfRule>
  </conditionalFormatting>
  <conditionalFormatting sqref="R129:R131">
    <cfRule type="cellIs" dxfId="201" priority="136" operator="equal">
      <formula>"x"</formula>
    </cfRule>
  </conditionalFormatting>
  <conditionalFormatting sqref="N132">
    <cfRule type="cellIs" dxfId="200" priority="137" stopIfTrue="1" operator="equal">
      <formula>"x"</formula>
    </cfRule>
  </conditionalFormatting>
  <conditionalFormatting sqref="O132">
    <cfRule type="cellIs" dxfId="199" priority="138" operator="equal">
      <formula>"x"</formula>
    </cfRule>
  </conditionalFormatting>
  <conditionalFormatting sqref="P132">
    <cfRule type="cellIs" dxfId="198" priority="139" operator="equal">
      <formula>"x"</formula>
    </cfRule>
  </conditionalFormatting>
  <conditionalFormatting sqref="Q132">
    <cfRule type="cellIs" dxfId="197" priority="140" stopIfTrue="1" operator="equal">
      <formula>"x"</formula>
    </cfRule>
  </conditionalFormatting>
  <conditionalFormatting sqref="R132">
    <cfRule type="cellIs" dxfId="196" priority="141" operator="equal">
      <formula>"x"</formula>
    </cfRule>
  </conditionalFormatting>
  <conditionalFormatting sqref="N133:N138">
    <cfRule type="cellIs" dxfId="195" priority="142" stopIfTrue="1" operator="equal">
      <formula>"x"</formula>
    </cfRule>
  </conditionalFormatting>
  <conditionalFormatting sqref="O133:O138">
    <cfRule type="cellIs" dxfId="194" priority="143" operator="equal">
      <formula>"x"</formula>
    </cfRule>
  </conditionalFormatting>
  <conditionalFormatting sqref="P133:P138">
    <cfRule type="cellIs" dxfId="193" priority="144" operator="equal">
      <formula>"x"</formula>
    </cfRule>
  </conditionalFormatting>
  <conditionalFormatting sqref="Q133:Q138">
    <cfRule type="cellIs" dxfId="192" priority="145" stopIfTrue="1" operator="equal">
      <formula>"x"</formula>
    </cfRule>
  </conditionalFormatting>
  <conditionalFormatting sqref="R133:R138">
    <cfRule type="cellIs" dxfId="191" priority="146" operator="equal">
      <formula>"x"</formula>
    </cfRule>
  </conditionalFormatting>
  <conditionalFormatting sqref="N139:N141">
    <cfRule type="cellIs" dxfId="190" priority="147" stopIfTrue="1" operator="equal">
      <formula>"x"</formula>
    </cfRule>
  </conditionalFormatting>
  <conditionalFormatting sqref="O139:O141">
    <cfRule type="cellIs" dxfId="189" priority="148" operator="equal">
      <formula>"x"</formula>
    </cfRule>
  </conditionalFormatting>
  <conditionalFormatting sqref="P139:P141">
    <cfRule type="cellIs" dxfId="188" priority="149" operator="equal">
      <formula>"x"</formula>
    </cfRule>
  </conditionalFormatting>
  <conditionalFormatting sqref="Q139:Q141">
    <cfRule type="cellIs" dxfId="187" priority="150" stopIfTrue="1" operator="equal">
      <formula>"x"</formula>
    </cfRule>
  </conditionalFormatting>
  <conditionalFormatting sqref="R139:R141">
    <cfRule type="cellIs" dxfId="186" priority="151" operator="equal">
      <formula>"x"</formula>
    </cfRule>
  </conditionalFormatting>
  <conditionalFormatting sqref="N142">
    <cfRule type="cellIs" dxfId="185" priority="152" stopIfTrue="1" operator="equal">
      <formula>"x"</formula>
    </cfRule>
  </conditionalFormatting>
  <conditionalFormatting sqref="O142">
    <cfRule type="cellIs" dxfId="184" priority="153" operator="equal">
      <formula>"x"</formula>
    </cfRule>
  </conditionalFormatting>
  <conditionalFormatting sqref="P142">
    <cfRule type="cellIs" dxfId="183" priority="154" operator="equal">
      <formula>"x"</formula>
    </cfRule>
  </conditionalFormatting>
  <conditionalFormatting sqref="Q142">
    <cfRule type="cellIs" dxfId="182" priority="155" stopIfTrue="1" operator="equal">
      <formula>"x"</formula>
    </cfRule>
  </conditionalFormatting>
  <conditionalFormatting sqref="R142">
    <cfRule type="cellIs" dxfId="181" priority="156" operator="equal">
      <formula>"x"</formula>
    </cfRule>
  </conditionalFormatting>
  <conditionalFormatting sqref="N143">
    <cfRule type="cellIs" dxfId="180" priority="157" stopIfTrue="1" operator="equal">
      <formula>"x"</formula>
    </cfRule>
  </conditionalFormatting>
  <conditionalFormatting sqref="O143">
    <cfRule type="cellIs" dxfId="179" priority="158" operator="equal">
      <formula>"x"</formula>
    </cfRule>
  </conditionalFormatting>
  <conditionalFormatting sqref="P143">
    <cfRule type="cellIs" dxfId="178" priority="159" operator="equal">
      <formula>"x"</formula>
    </cfRule>
  </conditionalFormatting>
  <conditionalFormatting sqref="Q143">
    <cfRule type="cellIs" dxfId="177" priority="160" stopIfTrue="1" operator="equal">
      <formula>"x"</formula>
    </cfRule>
  </conditionalFormatting>
  <conditionalFormatting sqref="R143">
    <cfRule type="cellIs" dxfId="176" priority="161" operator="equal">
      <formula>"x"</formula>
    </cfRule>
  </conditionalFormatting>
  <conditionalFormatting sqref="N144:N146">
    <cfRule type="cellIs" dxfId="175" priority="162" stopIfTrue="1" operator="equal">
      <formula>"x"</formula>
    </cfRule>
  </conditionalFormatting>
  <conditionalFormatting sqref="O144:O146">
    <cfRule type="cellIs" dxfId="174" priority="163" operator="equal">
      <formula>"x"</formula>
    </cfRule>
  </conditionalFormatting>
  <conditionalFormatting sqref="P144:P146">
    <cfRule type="cellIs" dxfId="173" priority="164" operator="equal">
      <formula>"x"</formula>
    </cfRule>
  </conditionalFormatting>
  <conditionalFormatting sqref="Q144:Q146">
    <cfRule type="cellIs" dxfId="172" priority="165" stopIfTrue="1" operator="equal">
      <formula>"x"</formula>
    </cfRule>
  </conditionalFormatting>
  <conditionalFormatting sqref="R144:R146">
    <cfRule type="cellIs" dxfId="171" priority="166" operator="equal">
      <formula>"x"</formula>
    </cfRule>
  </conditionalFormatting>
  <conditionalFormatting sqref="N147">
    <cfRule type="cellIs" dxfId="170" priority="167" stopIfTrue="1" operator="equal">
      <formula>"x"</formula>
    </cfRule>
  </conditionalFormatting>
  <conditionalFormatting sqref="O147">
    <cfRule type="cellIs" dxfId="169" priority="168" operator="equal">
      <formula>"x"</formula>
    </cfRule>
  </conditionalFormatting>
  <conditionalFormatting sqref="P147">
    <cfRule type="cellIs" dxfId="168" priority="169" operator="equal">
      <formula>"x"</formula>
    </cfRule>
  </conditionalFormatting>
  <conditionalFormatting sqref="Q147">
    <cfRule type="cellIs" dxfId="167" priority="170" stopIfTrue="1" operator="equal">
      <formula>"x"</formula>
    </cfRule>
  </conditionalFormatting>
  <conditionalFormatting sqref="R147">
    <cfRule type="cellIs" dxfId="166" priority="171" operator="equal">
      <formula>"x"</formula>
    </cfRule>
  </conditionalFormatting>
  <conditionalFormatting sqref="N148:N150">
    <cfRule type="cellIs" dxfId="165" priority="172" stopIfTrue="1" operator="equal">
      <formula>"x"</formula>
    </cfRule>
  </conditionalFormatting>
  <conditionalFormatting sqref="O148:O150">
    <cfRule type="cellIs" dxfId="164" priority="173" operator="equal">
      <formula>"x"</formula>
    </cfRule>
  </conditionalFormatting>
  <conditionalFormatting sqref="P148:P150">
    <cfRule type="cellIs" dxfId="163" priority="174" operator="equal">
      <formula>"x"</formula>
    </cfRule>
  </conditionalFormatting>
  <conditionalFormatting sqref="Q148:Q150">
    <cfRule type="cellIs" dxfId="162" priority="175" stopIfTrue="1" operator="equal">
      <formula>"x"</formula>
    </cfRule>
  </conditionalFormatting>
  <conditionalFormatting sqref="R148:R150">
    <cfRule type="cellIs" dxfId="161" priority="176" operator="equal">
      <formula>"x"</formula>
    </cfRule>
  </conditionalFormatting>
  <conditionalFormatting sqref="N151:N153">
    <cfRule type="cellIs" dxfId="160" priority="177" stopIfTrue="1" operator="equal">
      <formula>"x"</formula>
    </cfRule>
  </conditionalFormatting>
  <conditionalFormatting sqref="O151:O153">
    <cfRule type="cellIs" dxfId="159" priority="178" operator="equal">
      <formula>"x"</formula>
    </cfRule>
  </conditionalFormatting>
  <conditionalFormatting sqref="P151:P153">
    <cfRule type="cellIs" dxfId="158" priority="179" operator="equal">
      <formula>"x"</formula>
    </cfRule>
  </conditionalFormatting>
  <conditionalFormatting sqref="Q151:Q153">
    <cfRule type="cellIs" dxfId="157" priority="180" stopIfTrue="1" operator="equal">
      <formula>"x"</formula>
    </cfRule>
  </conditionalFormatting>
  <conditionalFormatting sqref="R151:R153">
    <cfRule type="cellIs" dxfId="156" priority="181" operator="equal">
      <formula>"x"</formula>
    </cfRule>
  </conditionalFormatting>
  <conditionalFormatting sqref="N154">
    <cfRule type="cellIs" dxfId="155" priority="182" stopIfTrue="1" operator="equal">
      <formula>"x"</formula>
    </cfRule>
  </conditionalFormatting>
  <conditionalFormatting sqref="O154">
    <cfRule type="cellIs" dxfId="154" priority="183" operator="equal">
      <formula>"x"</formula>
    </cfRule>
  </conditionalFormatting>
  <conditionalFormatting sqref="P154">
    <cfRule type="cellIs" dxfId="153" priority="184" operator="equal">
      <formula>"x"</formula>
    </cfRule>
  </conditionalFormatting>
  <conditionalFormatting sqref="Q154">
    <cfRule type="cellIs" dxfId="152" priority="185" stopIfTrue="1" operator="equal">
      <formula>"x"</formula>
    </cfRule>
  </conditionalFormatting>
  <conditionalFormatting sqref="R154">
    <cfRule type="cellIs" dxfId="151" priority="186" operator="equal">
      <formula>"x"</formula>
    </cfRule>
  </conditionalFormatting>
  <conditionalFormatting sqref="N155:N160">
    <cfRule type="cellIs" dxfId="150" priority="187" stopIfTrue="1" operator="equal">
      <formula>"x"</formula>
    </cfRule>
  </conditionalFormatting>
  <conditionalFormatting sqref="O155:O160">
    <cfRule type="cellIs" dxfId="149" priority="188" operator="equal">
      <formula>"x"</formula>
    </cfRule>
  </conditionalFormatting>
  <conditionalFormatting sqref="P155:P160">
    <cfRule type="cellIs" dxfId="148" priority="189" operator="equal">
      <formula>"x"</formula>
    </cfRule>
  </conditionalFormatting>
  <conditionalFormatting sqref="Q155:Q160">
    <cfRule type="cellIs" dxfId="147" priority="190" stopIfTrue="1" operator="equal">
      <formula>"x"</formula>
    </cfRule>
  </conditionalFormatting>
  <conditionalFormatting sqref="R155:R160">
    <cfRule type="cellIs" dxfId="146" priority="191" operator="equal">
      <formula>"x"</formula>
    </cfRule>
  </conditionalFormatting>
  <conditionalFormatting sqref="N161">
    <cfRule type="cellIs" dxfId="145" priority="192" stopIfTrue="1" operator="equal">
      <formula>"x"</formula>
    </cfRule>
  </conditionalFormatting>
  <conditionalFormatting sqref="O161">
    <cfRule type="cellIs" dxfId="144" priority="193" operator="equal">
      <formula>"x"</formula>
    </cfRule>
  </conditionalFormatting>
  <conditionalFormatting sqref="P161">
    <cfRule type="cellIs" dxfId="143" priority="194" operator="equal">
      <formula>"x"</formula>
    </cfRule>
  </conditionalFormatting>
  <conditionalFormatting sqref="Q161">
    <cfRule type="cellIs" dxfId="142" priority="195" stopIfTrue="1" operator="equal">
      <formula>"x"</formula>
    </cfRule>
  </conditionalFormatting>
  <conditionalFormatting sqref="R161">
    <cfRule type="cellIs" dxfId="141" priority="196" operator="equal">
      <formula>"x"</formula>
    </cfRule>
  </conditionalFormatting>
  <conditionalFormatting sqref="N162">
    <cfRule type="cellIs" dxfId="140" priority="197" stopIfTrue="1" operator="equal">
      <formula>"x"</formula>
    </cfRule>
  </conditionalFormatting>
  <conditionalFormatting sqref="O162">
    <cfRule type="cellIs" dxfId="139" priority="198" operator="equal">
      <formula>"x"</formula>
    </cfRule>
  </conditionalFormatting>
  <conditionalFormatting sqref="P162">
    <cfRule type="cellIs" dxfId="138" priority="199" operator="equal">
      <formula>"x"</formula>
    </cfRule>
  </conditionalFormatting>
  <conditionalFormatting sqref="Q162">
    <cfRule type="cellIs" dxfId="137" priority="200" stopIfTrue="1" operator="equal">
      <formula>"x"</formula>
    </cfRule>
  </conditionalFormatting>
  <conditionalFormatting sqref="R162">
    <cfRule type="cellIs" dxfId="136" priority="201" operator="equal">
      <formula>"x"</formula>
    </cfRule>
  </conditionalFormatting>
  <conditionalFormatting sqref="N163">
    <cfRule type="cellIs" dxfId="135" priority="202" stopIfTrue="1" operator="equal">
      <formula>"x"</formula>
    </cfRule>
  </conditionalFormatting>
  <conditionalFormatting sqref="O163">
    <cfRule type="cellIs" dxfId="134" priority="203" operator="equal">
      <formula>"x"</formula>
    </cfRule>
  </conditionalFormatting>
  <conditionalFormatting sqref="P163">
    <cfRule type="cellIs" dxfId="133" priority="204" operator="equal">
      <formula>"x"</formula>
    </cfRule>
  </conditionalFormatting>
  <conditionalFormatting sqref="Q163">
    <cfRule type="cellIs" dxfId="132" priority="205" stopIfTrue="1" operator="equal">
      <formula>"x"</formula>
    </cfRule>
  </conditionalFormatting>
  <conditionalFormatting sqref="R163">
    <cfRule type="cellIs" dxfId="131" priority="206" operator="equal">
      <formula>"x"</formula>
    </cfRule>
  </conditionalFormatting>
  <conditionalFormatting sqref="N164">
    <cfRule type="cellIs" dxfId="130" priority="207" stopIfTrue="1" operator="equal">
      <formula>"x"</formula>
    </cfRule>
  </conditionalFormatting>
  <conditionalFormatting sqref="O164">
    <cfRule type="cellIs" dxfId="129" priority="208" operator="equal">
      <formula>"x"</formula>
    </cfRule>
  </conditionalFormatting>
  <conditionalFormatting sqref="P164">
    <cfRule type="cellIs" dxfId="128" priority="209" operator="equal">
      <formula>"x"</formula>
    </cfRule>
  </conditionalFormatting>
  <conditionalFormatting sqref="Q164">
    <cfRule type="cellIs" dxfId="127" priority="210" stopIfTrue="1" operator="equal">
      <formula>"x"</formula>
    </cfRule>
  </conditionalFormatting>
  <conditionalFormatting sqref="R164">
    <cfRule type="cellIs" dxfId="126" priority="211" operator="equal">
      <formula>"x"</formula>
    </cfRule>
  </conditionalFormatting>
  <conditionalFormatting sqref="N165">
    <cfRule type="cellIs" dxfId="125" priority="212" stopIfTrue="1" operator="equal">
      <formula>"x"</formula>
    </cfRule>
  </conditionalFormatting>
  <conditionalFormatting sqref="O165">
    <cfRule type="cellIs" dxfId="124" priority="213" operator="equal">
      <formula>"x"</formula>
    </cfRule>
  </conditionalFormatting>
  <conditionalFormatting sqref="P165">
    <cfRule type="cellIs" dxfId="123" priority="214" operator="equal">
      <formula>"x"</formula>
    </cfRule>
  </conditionalFormatting>
  <conditionalFormatting sqref="Q165">
    <cfRule type="cellIs" dxfId="122" priority="215" stopIfTrue="1" operator="equal">
      <formula>"x"</formula>
    </cfRule>
  </conditionalFormatting>
  <conditionalFormatting sqref="R165">
    <cfRule type="cellIs" dxfId="121" priority="216" operator="equal">
      <formula>"x"</formula>
    </cfRule>
  </conditionalFormatting>
  <conditionalFormatting sqref="N181">
    <cfRule type="cellIs" dxfId="120" priority="217" stopIfTrue="1" operator="equal">
      <formula>"x"</formula>
    </cfRule>
  </conditionalFormatting>
  <conditionalFormatting sqref="O181">
    <cfRule type="cellIs" dxfId="119" priority="218" operator="equal">
      <formula>"x"</formula>
    </cfRule>
  </conditionalFormatting>
  <conditionalFormatting sqref="P181">
    <cfRule type="cellIs" dxfId="118" priority="219" operator="equal">
      <formula>"x"</formula>
    </cfRule>
  </conditionalFormatting>
  <conditionalFormatting sqref="Q181">
    <cfRule type="cellIs" dxfId="117" priority="220" stopIfTrue="1" operator="equal">
      <formula>"x"</formula>
    </cfRule>
  </conditionalFormatting>
  <conditionalFormatting sqref="R181">
    <cfRule type="cellIs" dxfId="116" priority="221" operator="equal">
      <formula>"x"</formula>
    </cfRule>
  </conditionalFormatting>
  <conditionalFormatting sqref="N178">
    <cfRule type="cellIs" dxfId="115" priority="222" stopIfTrue="1" operator="equal">
      <formula>"x"</formula>
    </cfRule>
  </conditionalFormatting>
  <conditionalFormatting sqref="O178">
    <cfRule type="cellIs" dxfId="114" priority="223" operator="equal">
      <formula>"x"</formula>
    </cfRule>
  </conditionalFormatting>
  <conditionalFormatting sqref="P178">
    <cfRule type="cellIs" dxfId="113" priority="224" operator="equal">
      <formula>"x"</formula>
    </cfRule>
  </conditionalFormatting>
  <conditionalFormatting sqref="Q178">
    <cfRule type="cellIs" dxfId="112" priority="225" stopIfTrue="1" operator="equal">
      <formula>"x"</formula>
    </cfRule>
  </conditionalFormatting>
  <conditionalFormatting sqref="R178">
    <cfRule type="cellIs" dxfId="111" priority="226" operator="equal">
      <formula>"x"</formula>
    </cfRule>
  </conditionalFormatting>
  <conditionalFormatting sqref="N179">
    <cfRule type="cellIs" dxfId="110" priority="227" stopIfTrue="1" operator="equal">
      <formula>"x"</formula>
    </cfRule>
  </conditionalFormatting>
  <conditionalFormatting sqref="O179">
    <cfRule type="cellIs" dxfId="109" priority="228" operator="equal">
      <formula>"x"</formula>
    </cfRule>
  </conditionalFormatting>
  <conditionalFormatting sqref="P179">
    <cfRule type="cellIs" dxfId="108" priority="229" operator="equal">
      <formula>"x"</formula>
    </cfRule>
  </conditionalFormatting>
  <conditionalFormatting sqref="Q179">
    <cfRule type="cellIs" dxfId="107" priority="230" stopIfTrue="1" operator="equal">
      <formula>"x"</formula>
    </cfRule>
  </conditionalFormatting>
  <conditionalFormatting sqref="R179">
    <cfRule type="cellIs" dxfId="106" priority="231" operator="equal">
      <formula>"x"</formula>
    </cfRule>
  </conditionalFormatting>
  <conditionalFormatting sqref="N176">
    <cfRule type="cellIs" dxfId="105" priority="232" stopIfTrue="1" operator="equal">
      <formula>"x"</formula>
    </cfRule>
  </conditionalFormatting>
  <conditionalFormatting sqref="O176">
    <cfRule type="cellIs" dxfId="104" priority="233" operator="equal">
      <formula>"x"</formula>
    </cfRule>
  </conditionalFormatting>
  <conditionalFormatting sqref="P176">
    <cfRule type="cellIs" dxfId="103" priority="234" operator="equal">
      <formula>"x"</formula>
    </cfRule>
  </conditionalFormatting>
  <conditionalFormatting sqref="Q176">
    <cfRule type="cellIs" dxfId="102" priority="235" stopIfTrue="1" operator="equal">
      <formula>"x"</formula>
    </cfRule>
  </conditionalFormatting>
  <conditionalFormatting sqref="R176">
    <cfRule type="cellIs" dxfId="101" priority="236" operator="equal">
      <formula>"x"</formula>
    </cfRule>
  </conditionalFormatting>
  <conditionalFormatting sqref="N177">
    <cfRule type="cellIs" dxfId="100" priority="237" stopIfTrue="1" operator="equal">
      <formula>"x"</formula>
    </cfRule>
  </conditionalFormatting>
  <conditionalFormatting sqref="O177">
    <cfRule type="cellIs" dxfId="99" priority="238" operator="equal">
      <formula>"x"</formula>
    </cfRule>
  </conditionalFormatting>
  <conditionalFormatting sqref="P177">
    <cfRule type="cellIs" dxfId="98" priority="239" operator="equal">
      <formula>"x"</formula>
    </cfRule>
  </conditionalFormatting>
  <conditionalFormatting sqref="Q177">
    <cfRule type="cellIs" dxfId="97" priority="240" stopIfTrue="1" operator="equal">
      <formula>"x"</formula>
    </cfRule>
  </conditionalFormatting>
  <conditionalFormatting sqref="R177">
    <cfRule type="cellIs" dxfId="96" priority="241" operator="equal">
      <formula>"x"</formula>
    </cfRule>
  </conditionalFormatting>
  <conditionalFormatting sqref="N174">
    <cfRule type="cellIs" dxfId="95" priority="242" stopIfTrue="1" operator="equal">
      <formula>"x"</formula>
    </cfRule>
  </conditionalFormatting>
  <conditionalFormatting sqref="O174">
    <cfRule type="cellIs" dxfId="94" priority="243" operator="equal">
      <formula>"x"</formula>
    </cfRule>
  </conditionalFormatting>
  <conditionalFormatting sqref="P174">
    <cfRule type="cellIs" dxfId="93" priority="244" operator="equal">
      <formula>"x"</formula>
    </cfRule>
  </conditionalFormatting>
  <conditionalFormatting sqref="Q174">
    <cfRule type="cellIs" dxfId="92" priority="245" stopIfTrue="1" operator="equal">
      <formula>"x"</formula>
    </cfRule>
  </conditionalFormatting>
  <conditionalFormatting sqref="R174">
    <cfRule type="cellIs" dxfId="91" priority="246" operator="equal">
      <formula>"x"</formula>
    </cfRule>
  </conditionalFormatting>
  <conditionalFormatting sqref="N175">
    <cfRule type="cellIs" dxfId="90" priority="247" stopIfTrue="1" operator="equal">
      <formula>"x"</formula>
    </cfRule>
  </conditionalFormatting>
  <conditionalFormatting sqref="O175">
    <cfRule type="cellIs" dxfId="89" priority="248" operator="equal">
      <formula>"x"</formula>
    </cfRule>
  </conditionalFormatting>
  <conditionalFormatting sqref="P175">
    <cfRule type="cellIs" dxfId="88" priority="249" operator="equal">
      <formula>"x"</formula>
    </cfRule>
  </conditionalFormatting>
  <conditionalFormatting sqref="Q175">
    <cfRule type="cellIs" dxfId="87" priority="250" stopIfTrue="1" operator="equal">
      <formula>"x"</formula>
    </cfRule>
  </conditionalFormatting>
  <conditionalFormatting sqref="R175">
    <cfRule type="cellIs" dxfId="86" priority="251" operator="equal">
      <formula>"x"</formula>
    </cfRule>
  </conditionalFormatting>
  <conditionalFormatting sqref="N172">
    <cfRule type="cellIs" dxfId="85" priority="252" stopIfTrue="1" operator="equal">
      <formula>"x"</formula>
    </cfRule>
  </conditionalFormatting>
  <conditionalFormatting sqref="O172">
    <cfRule type="cellIs" dxfId="84" priority="253" operator="equal">
      <formula>"x"</formula>
    </cfRule>
  </conditionalFormatting>
  <conditionalFormatting sqref="P172">
    <cfRule type="cellIs" dxfId="83" priority="254" operator="equal">
      <formula>"x"</formula>
    </cfRule>
  </conditionalFormatting>
  <conditionalFormatting sqref="Q172">
    <cfRule type="cellIs" dxfId="82" priority="255" stopIfTrue="1" operator="equal">
      <formula>"x"</formula>
    </cfRule>
  </conditionalFormatting>
  <conditionalFormatting sqref="R172">
    <cfRule type="cellIs" dxfId="81" priority="256" operator="equal">
      <formula>"x"</formula>
    </cfRule>
  </conditionalFormatting>
  <conditionalFormatting sqref="N173">
    <cfRule type="cellIs" dxfId="80" priority="257" stopIfTrue="1" operator="equal">
      <formula>"x"</formula>
    </cfRule>
  </conditionalFormatting>
  <conditionalFormatting sqref="O173">
    <cfRule type="cellIs" dxfId="79" priority="258" operator="equal">
      <formula>"x"</formula>
    </cfRule>
  </conditionalFormatting>
  <conditionalFormatting sqref="P173">
    <cfRule type="cellIs" dxfId="78" priority="259" operator="equal">
      <formula>"x"</formula>
    </cfRule>
  </conditionalFormatting>
  <conditionalFormatting sqref="Q173">
    <cfRule type="cellIs" dxfId="77" priority="260" stopIfTrue="1" operator="equal">
      <formula>"x"</formula>
    </cfRule>
  </conditionalFormatting>
  <conditionalFormatting sqref="R173">
    <cfRule type="cellIs" dxfId="76" priority="261" operator="equal">
      <formula>"x"</formula>
    </cfRule>
  </conditionalFormatting>
  <conditionalFormatting sqref="N170">
    <cfRule type="cellIs" dxfId="75" priority="262" stopIfTrue="1" operator="equal">
      <formula>"x"</formula>
    </cfRule>
  </conditionalFormatting>
  <conditionalFormatting sqref="O170">
    <cfRule type="cellIs" dxfId="74" priority="263" operator="equal">
      <formula>"x"</formula>
    </cfRule>
  </conditionalFormatting>
  <conditionalFormatting sqref="P170">
    <cfRule type="cellIs" dxfId="73" priority="264" operator="equal">
      <formula>"x"</formula>
    </cfRule>
  </conditionalFormatting>
  <conditionalFormatting sqref="Q170">
    <cfRule type="cellIs" dxfId="72" priority="265" stopIfTrue="1" operator="equal">
      <formula>"x"</formula>
    </cfRule>
  </conditionalFormatting>
  <conditionalFormatting sqref="R170">
    <cfRule type="cellIs" dxfId="71" priority="266" operator="equal">
      <formula>"x"</formula>
    </cfRule>
  </conditionalFormatting>
  <conditionalFormatting sqref="N171">
    <cfRule type="cellIs" dxfId="70" priority="267" stopIfTrue="1" operator="equal">
      <formula>"x"</formula>
    </cfRule>
  </conditionalFormatting>
  <conditionalFormatting sqref="O171">
    <cfRule type="cellIs" dxfId="69" priority="268" operator="equal">
      <formula>"x"</formula>
    </cfRule>
  </conditionalFormatting>
  <conditionalFormatting sqref="P171">
    <cfRule type="cellIs" dxfId="68" priority="269" operator="equal">
      <formula>"x"</formula>
    </cfRule>
  </conditionalFormatting>
  <conditionalFormatting sqref="Q171">
    <cfRule type="cellIs" dxfId="67" priority="270" stopIfTrue="1" operator="equal">
      <formula>"x"</formula>
    </cfRule>
  </conditionalFormatting>
  <conditionalFormatting sqref="R171">
    <cfRule type="cellIs" dxfId="66" priority="271" operator="equal">
      <formula>"x"</formula>
    </cfRule>
  </conditionalFormatting>
  <conditionalFormatting sqref="N169">
    <cfRule type="cellIs" dxfId="65" priority="272" stopIfTrue="1" operator="equal">
      <formula>"x"</formula>
    </cfRule>
  </conditionalFormatting>
  <conditionalFormatting sqref="O169">
    <cfRule type="cellIs" dxfId="64" priority="273" operator="equal">
      <formula>"x"</formula>
    </cfRule>
  </conditionalFormatting>
  <conditionalFormatting sqref="P169">
    <cfRule type="cellIs" dxfId="63" priority="274" operator="equal">
      <formula>"x"</formula>
    </cfRule>
  </conditionalFormatting>
  <conditionalFormatting sqref="Q169">
    <cfRule type="cellIs" dxfId="62" priority="275" stopIfTrue="1" operator="equal">
      <formula>"x"</formula>
    </cfRule>
  </conditionalFormatting>
  <conditionalFormatting sqref="R169">
    <cfRule type="cellIs" dxfId="61" priority="276" operator="equal">
      <formula>"x"</formula>
    </cfRule>
  </conditionalFormatting>
  <conditionalFormatting sqref="N166">
    <cfRule type="cellIs" dxfId="60" priority="277" stopIfTrue="1" operator="equal">
      <formula>"x"</formula>
    </cfRule>
  </conditionalFormatting>
  <conditionalFormatting sqref="O166">
    <cfRule type="cellIs" dxfId="59" priority="278" operator="equal">
      <formula>"x"</formula>
    </cfRule>
  </conditionalFormatting>
  <conditionalFormatting sqref="P166">
    <cfRule type="cellIs" dxfId="58" priority="279" operator="equal">
      <formula>"x"</formula>
    </cfRule>
  </conditionalFormatting>
  <conditionalFormatting sqref="Q166">
    <cfRule type="cellIs" dxfId="57" priority="280" stopIfTrue="1" operator="equal">
      <formula>"x"</formula>
    </cfRule>
  </conditionalFormatting>
  <conditionalFormatting sqref="R166">
    <cfRule type="cellIs" dxfId="56" priority="281" operator="equal">
      <formula>"x"</formula>
    </cfRule>
  </conditionalFormatting>
  <conditionalFormatting sqref="N167">
    <cfRule type="cellIs" dxfId="55" priority="282" stopIfTrue="1" operator="equal">
      <formula>"x"</formula>
    </cfRule>
  </conditionalFormatting>
  <conditionalFormatting sqref="O167">
    <cfRule type="cellIs" dxfId="54" priority="283" operator="equal">
      <formula>"x"</formula>
    </cfRule>
  </conditionalFormatting>
  <conditionalFormatting sqref="P167">
    <cfRule type="cellIs" dxfId="53" priority="284" operator="equal">
      <formula>"x"</formula>
    </cfRule>
  </conditionalFormatting>
  <conditionalFormatting sqref="Q167">
    <cfRule type="cellIs" dxfId="52" priority="285" stopIfTrue="1" operator="equal">
      <formula>"x"</formula>
    </cfRule>
  </conditionalFormatting>
  <conditionalFormatting sqref="R167">
    <cfRule type="cellIs" dxfId="51" priority="286" operator="equal">
      <formula>"x"</formula>
    </cfRule>
  </conditionalFormatting>
  <conditionalFormatting sqref="N168">
    <cfRule type="cellIs" dxfId="50" priority="287" stopIfTrue="1" operator="equal">
      <formula>"x"</formula>
    </cfRule>
  </conditionalFormatting>
  <conditionalFormatting sqref="O168">
    <cfRule type="cellIs" dxfId="49" priority="288" operator="equal">
      <formula>"x"</formula>
    </cfRule>
  </conditionalFormatting>
  <conditionalFormatting sqref="P168">
    <cfRule type="cellIs" dxfId="48" priority="289" operator="equal">
      <formula>"x"</formula>
    </cfRule>
  </conditionalFormatting>
  <conditionalFormatting sqref="Q168">
    <cfRule type="cellIs" dxfId="47" priority="290" stopIfTrue="1" operator="equal">
      <formula>"x"</formula>
    </cfRule>
  </conditionalFormatting>
  <conditionalFormatting sqref="R168">
    <cfRule type="cellIs" dxfId="46" priority="291" operator="equal">
      <formula>"x"</formula>
    </cfRule>
  </conditionalFormatting>
  <conditionalFormatting sqref="N180">
    <cfRule type="cellIs" dxfId="45" priority="292" stopIfTrue="1" operator="equal">
      <formula>"x"</formula>
    </cfRule>
  </conditionalFormatting>
  <conditionalFormatting sqref="O180">
    <cfRule type="cellIs" dxfId="44" priority="293" operator="equal">
      <formula>"x"</formula>
    </cfRule>
  </conditionalFormatting>
  <conditionalFormatting sqref="P180">
    <cfRule type="cellIs" dxfId="43" priority="294" operator="equal">
      <formula>"x"</formula>
    </cfRule>
  </conditionalFormatting>
  <conditionalFormatting sqref="Q180">
    <cfRule type="cellIs" dxfId="42" priority="295" stopIfTrue="1" operator="equal">
      <formula>"x"</formula>
    </cfRule>
  </conditionalFormatting>
  <conditionalFormatting sqref="R180">
    <cfRule type="cellIs" dxfId="41" priority="296" operator="equal">
      <formula>"x"</formula>
    </cfRule>
  </conditionalFormatting>
  <conditionalFormatting sqref="S11:S181">
    <cfRule type="cellIs" dxfId="40" priority="297" operator="equal">
      <formula>$AN$7</formula>
    </cfRule>
  </conditionalFormatting>
  <conditionalFormatting sqref="S11:S181">
    <cfRule type="cellIs" dxfId="39" priority="298" operator="equal">
      <formula>$AN$6</formula>
    </cfRule>
  </conditionalFormatting>
  <dataValidations count="1">
    <dataValidation type="list" allowBlank="1" showErrorMessage="1" sqref="S11:S182" xr:uid="{00000000-0002-0000-0000-000000000000}">
      <formula1>$AN$6:$AN$7</formula1>
    </dataValidation>
  </dataValidations>
  <pageMargins left="0.511811024" right="0.511811024" top="0.78740157499999996" bottom="0.78740157499999996"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1000"/>
  <sheetViews>
    <sheetView showGridLines="0" topLeftCell="A4" workbookViewId="0">
      <selection activeCell="D7" sqref="D7:I7"/>
    </sheetView>
  </sheetViews>
  <sheetFormatPr defaultColWidth="14.42578125" defaultRowHeight="15" customHeight="1"/>
  <cols>
    <col min="1" max="1" width="2.85546875" customWidth="1"/>
    <col min="2" max="2" width="3.85546875" customWidth="1"/>
    <col min="3" max="3" width="49.5703125" customWidth="1"/>
    <col min="4" max="4" width="14.28515625" customWidth="1"/>
    <col min="5" max="5" width="9.5703125" customWidth="1"/>
    <col min="6" max="6" width="9.42578125" customWidth="1"/>
    <col min="7" max="7" width="9.5703125" customWidth="1"/>
    <col min="8" max="13" width="8.7109375" customWidth="1"/>
    <col min="14" max="14" width="11.28515625" customWidth="1"/>
    <col min="15" max="15" width="11.5703125" customWidth="1"/>
    <col min="16" max="16" width="14.140625" customWidth="1"/>
    <col min="17" max="17" width="20.85546875" customWidth="1"/>
    <col min="18" max="18" width="2.7109375" customWidth="1"/>
  </cols>
  <sheetData>
    <row r="1" spans="1:18">
      <c r="A1" s="419"/>
      <c r="B1" s="419"/>
      <c r="C1" s="419"/>
      <c r="D1" s="419"/>
      <c r="E1" s="419"/>
      <c r="F1" s="419"/>
      <c r="G1" s="419"/>
      <c r="H1" s="419"/>
      <c r="I1" s="419"/>
      <c r="J1" s="419"/>
      <c r="K1" s="419"/>
      <c r="L1" s="419"/>
      <c r="M1" s="419"/>
      <c r="N1" s="419"/>
      <c r="O1" s="419"/>
      <c r="P1" s="419"/>
      <c r="Q1" s="419"/>
      <c r="R1" s="419"/>
    </row>
    <row r="2" spans="1:18" ht="33.75" customHeight="1">
      <c r="A2" s="420"/>
      <c r="B2" s="636" t="s">
        <v>0</v>
      </c>
      <c r="C2" s="597"/>
      <c r="D2" s="597"/>
      <c r="E2" s="597"/>
      <c r="F2" s="597"/>
      <c r="G2" s="597"/>
      <c r="H2" s="597"/>
      <c r="I2" s="597"/>
      <c r="J2" s="597"/>
      <c r="K2" s="597"/>
      <c r="L2" s="597"/>
      <c r="M2" s="597"/>
      <c r="N2" s="597"/>
      <c r="O2" s="597"/>
      <c r="P2" s="597"/>
      <c r="Q2" s="597"/>
      <c r="R2" s="420"/>
    </row>
    <row r="3" spans="1:18" ht="33.75" customHeight="1">
      <c r="A3" s="419"/>
      <c r="B3" s="637" t="str">
        <f>'Monitoria Anual - 1'!A2</f>
        <v>"Plano de Ação Nacional para a Conservação das Espécies Ameaçadas e de Importância Socioeconômica do Ecossistema Manguezal - PAN Manguezal"</v>
      </c>
      <c r="C3" s="638"/>
      <c r="D3" s="638"/>
      <c r="E3" s="638"/>
      <c r="F3" s="638"/>
      <c r="G3" s="638"/>
      <c r="H3" s="638"/>
      <c r="I3" s="638"/>
      <c r="J3" s="638"/>
      <c r="K3" s="638"/>
      <c r="L3" s="638"/>
      <c r="M3" s="638"/>
      <c r="N3" s="638"/>
      <c r="O3" s="638"/>
      <c r="P3" s="638"/>
      <c r="Q3" s="638"/>
      <c r="R3" s="419"/>
    </row>
    <row r="4" spans="1:18">
      <c r="A4" s="419"/>
      <c r="H4" s="59"/>
      <c r="I4" s="59"/>
      <c r="J4" s="59"/>
      <c r="K4" s="59"/>
      <c r="R4" s="419"/>
    </row>
    <row r="5" spans="1:18" ht="57.75" customHeight="1">
      <c r="A5" s="401"/>
      <c r="B5" s="639" t="s">
        <v>1091</v>
      </c>
      <c r="C5" s="597"/>
      <c r="D5" s="640" t="str">
        <f>'Monitoria Anual - 1'!B4</f>
        <v>Conservar os manguezais brasileiros, reduzindo a degradação e protegendo as espécies focais do PAN, mantendo suas áreas e usos tradicionais, a partir da integração entre as diferentes instâncias do poder público e da sociedade, incorporando os saberes acadêmicos e tradicionais.</v>
      </c>
      <c r="E5" s="601"/>
      <c r="F5" s="601"/>
      <c r="G5" s="601"/>
      <c r="H5" s="601"/>
      <c r="I5" s="601"/>
      <c r="J5" s="601"/>
      <c r="K5" s="601"/>
      <c r="L5" s="601"/>
      <c r="M5" s="601"/>
      <c r="N5" s="601"/>
      <c r="O5" s="601"/>
      <c r="P5" s="585"/>
      <c r="Q5" s="1"/>
      <c r="R5" s="401"/>
    </row>
    <row r="6" spans="1:18" ht="15" customHeight="1">
      <c r="A6" s="419"/>
      <c r="H6" s="59"/>
      <c r="I6" s="59"/>
      <c r="J6" s="59"/>
      <c r="K6" s="59"/>
      <c r="R6" s="419"/>
    </row>
    <row r="7" spans="1:18" ht="26.25" customHeight="1">
      <c r="A7" s="419"/>
      <c r="B7" s="639" t="s">
        <v>4</v>
      </c>
      <c r="C7" s="597"/>
      <c r="D7" s="707">
        <f>'Monitoria Final'!C6</f>
        <v>44317</v>
      </c>
      <c r="E7" s="638"/>
      <c r="F7" s="638"/>
      <c r="G7" s="638"/>
      <c r="H7" s="638"/>
      <c r="I7" s="634"/>
      <c r="J7" s="62"/>
      <c r="K7" s="62"/>
      <c r="L7" s="62"/>
      <c r="M7" s="62"/>
      <c r="N7" s="62"/>
      <c r="O7" s="62"/>
      <c r="P7" s="62"/>
      <c r="Q7" s="62"/>
      <c r="R7" s="419"/>
    </row>
    <row r="8" spans="1:18">
      <c r="A8" s="419"/>
      <c r="R8" s="419"/>
    </row>
    <row r="9" spans="1:18" ht="31.5" customHeight="1">
      <c r="A9" s="419"/>
      <c r="B9" s="636" t="s">
        <v>1092</v>
      </c>
      <c r="C9" s="597"/>
      <c r="D9" s="597"/>
      <c r="E9" s="597"/>
      <c r="F9" s="597"/>
      <c r="G9" s="597"/>
      <c r="H9" s="597"/>
      <c r="I9" s="597"/>
      <c r="J9" s="597"/>
      <c r="K9" s="597"/>
      <c r="L9" s="597"/>
      <c r="M9" s="597"/>
      <c r="N9" s="597"/>
      <c r="O9" s="597"/>
      <c r="P9" s="597"/>
      <c r="Q9" s="597"/>
      <c r="R9" s="419"/>
    </row>
    <row r="10" spans="1:18">
      <c r="A10" s="419"/>
      <c r="F10" s="61"/>
      <c r="G10" s="61"/>
      <c r="R10" s="419"/>
    </row>
    <row r="11" spans="1:18" ht="18" customHeight="1">
      <c r="A11" s="419"/>
      <c r="B11" s="635" t="s">
        <v>1093</v>
      </c>
      <c r="C11" s="634"/>
      <c r="D11" s="62"/>
      <c r="E11" s="62"/>
      <c r="F11" s="62"/>
      <c r="G11" s="62"/>
      <c r="H11" s="62"/>
      <c r="I11" s="62"/>
      <c r="J11" s="62"/>
      <c r="K11" s="62"/>
      <c r="L11" s="62"/>
      <c r="M11" s="62"/>
      <c r="N11" s="62"/>
      <c r="O11" s="62"/>
      <c r="P11" s="62"/>
      <c r="Q11" s="62"/>
      <c r="R11" s="419"/>
    </row>
    <row r="12" spans="1:18">
      <c r="A12" s="419"/>
      <c r="F12" s="63"/>
      <c r="R12" s="419"/>
    </row>
    <row r="13" spans="1:18" ht="60.75" customHeight="1">
      <c r="A13" s="419"/>
      <c r="C13" s="643" t="s">
        <v>2628</v>
      </c>
      <c r="D13" s="604"/>
      <c r="E13" s="605"/>
      <c r="F13" s="64"/>
      <c r="R13" s="419"/>
    </row>
    <row r="14" spans="1:18" ht="31.5" customHeight="1">
      <c r="A14" s="401"/>
      <c r="B14" s="1"/>
      <c r="C14" s="65" t="s">
        <v>1095</v>
      </c>
      <c r="D14" s="66" t="s">
        <v>1096</v>
      </c>
      <c r="E14" s="68" t="s">
        <v>1097</v>
      </c>
      <c r="F14" s="69"/>
      <c r="G14" s="1"/>
      <c r="H14" s="1"/>
      <c r="I14" s="1"/>
      <c r="J14" s="1"/>
      <c r="K14" s="1"/>
      <c r="L14" s="1"/>
      <c r="M14" s="1"/>
      <c r="N14" s="1"/>
      <c r="O14" s="1"/>
      <c r="P14" s="1"/>
      <c r="Q14" s="1"/>
      <c r="R14" s="401"/>
    </row>
    <row r="15" spans="1:18" ht="15.75">
      <c r="A15" s="419"/>
      <c r="C15" s="384" t="s">
        <v>2629</v>
      </c>
      <c r="D15" s="385">
        <f>COUNTA('Monitoria Final'!N11:N151)</f>
        <v>15</v>
      </c>
      <c r="E15" s="77">
        <f t="shared" ref="E15:E17" si="0">D15/$D$18</f>
        <v>0.24193548387096775</v>
      </c>
      <c r="F15" s="74"/>
      <c r="R15" s="419"/>
    </row>
    <row r="16" spans="1:18" ht="15.75">
      <c r="A16" s="419"/>
      <c r="C16" s="386" t="s">
        <v>2630</v>
      </c>
      <c r="D16" s="385">
        <f>COUNTA('Monitoria Final'!O11:O151)</f>
        <v>28</v>
      </c>
      <c r="E16" s="77">
        <f t="shared" si="0"/>
        <v>0.45161290322580644</v>
      </c>
      <c r="F16" s="74"/>
      <c r="R16" s="419"/>
    </row>
    <row r="17" spans="1:18" ht="15.75">
      <c r="A17" s="419"/>
      <c r="C17" s="387" t="s">
        <v>2631</v>
      </c>
      <c r="D17" s="385">
        <f>COUNTA('Monitoria Final'!P11:P151)</f>
        <v>19</v>
      </c>
      <c r="E17" s="77">
        <f t="shared" si="0"/>
        <v>0.30645161290322581</v>
      </c>
      <c r="F17" s="74"/>
      <c r="R17" s="419"/>
    </row>
    <row r="18" spans="1:18">
      <c r="A18" s="419"/>
      <c r="C18" s="388" t="s">
        <v>2632</v>
      </c>
      <c r="D18" s="389">
        <f t="shared" ref="D18:E18" si="1">SUM(D15:D17)</f>
        <v>62</v>
      </c>
      <c r="E18" s="89">
        <f t="shared" si="1"/>
        <v>1</v>
      </c>
      <c r="F18" s="92"/>
      <c r="R18" s="419"/>
    </row>
    <row r="19" spans="1:18">
      <c r="A19" s="419"/>
      <c r="R19" s="419"/>
    </row>
    <row r="20" spans="1:18" ht="15.75">
      <c r="A20" s="419"/>
      <c r="B20" s="390" t="s">
        <v>1109</v>
      </c>
      <c r="C20" s="391"/>
      <c r="D20" s="62"/>
      <c r="E20" s="62"/>
      <c r="F20" s="62"/>
      <c r="G20" s="62"/>
      <c r="H20" s="62"/>
      <c r="I20" s="62"/>
      <c r="J20" s="62"/>
      <c r="K20" s="62"/>
      <c r="L20" s="62"/>
      <c r="M20" s="62"/>
      <c r="N20" s="62"/>
      <c r="O20" s="62"/>
      <c r="P20" s="62"/>
      <c r="Q20" s="62"/>
      <c r="R20" s="419"/>
    </row>
    <row r="21" spans="1:18" ht="15.75" customHeight="1">
      <c r="A21" s="419"/>
      <c r="B21" s="94"/>
      <c r="C21" s="94"/>
      <c r="D21" s="94"/>
      <c r="E21" s="94"/>
      <c r="F21" s="94"/>
      <c r="G21" s="94"/>
      <c r="H21" s="94"/>
      <c r="I21" s="94"/>
      <c r="J21" s="94"/>
      <c r="K21" s="94"/>
      <c r="L21" s="94"/>
      <c r="M21" s="94"/>
      <c r="N21" s="94"/>
      <c r="O21" s="94"/>
      <c r="P21" s="94"/>
      <c r="Q21" s="94"/>
      <c r="R21" s="419"/>
    </row>
    <row r="22" spans="1:18" ht="36" customHeight="1">
      <c r="A22" s="419"/>
      <c r="C22" s="95" t="s">
        <v>1110</v>
      </c>
      <c r="D22" s="96">
        <f>COUNTA('Monitoria Final'!A11:A151)</f>
        <v>11</v>
      </c>
      <c r="R22" s="419"/>
    </row>
    <row r="23" spans="1:18" ht="15.75" customHeight="1">
      <c r="A23" s="419"/>
      <c r="R23" s="419"/>
    </row>
    <row r="24" spans="1:18" ht="15.75" customHeight="1">
      <c r="A24" s="419"/>
      <c r="C24" s="392" t="s">
        <v>1111</v>
      </c>
      <c r="D24" s="393" t="s">
        <v>1112</v>
      </c>
      <c r="E24" s="394"/>
      <c r="F24" s="395"/>
      <c r="G24" s="396"/>
      <c r="R24" s="419"/>
    </row>
    <row r="25" spans="1:18" ht="15.75" customHeight="1">
      <c r="A25" s="419"/>
      <c r="C25" s="397" t="s">
        <v>1113</v>
      </c>
      <c r="D25" s="109">
        <f t="shared" ref="D25:D35" si="2">SUM(E25:G25)</f>
        <v>9</v>
      </c>
      <c r="E25" s="109">
        <f>COUNTA('Monitoria Final'!N11:N28)</f>
        <v>1</v>
      </c>
      <c r="F25" s="109">
        <f>COUNTA('Monitoria Final'!O11:O28)</f>
        <v>5</v>
      </c>
      <c r="G25" s="110">
        <f>COUNTA('Monitoria Final'!P11:P28)</f>
        <v>3</v>
      </c>
      <c r="R25" s="419"/>
    </row>
    <row r="26" spans="1:18" ht="15.75" customHeight="1">
      <c r="A26" s="419"/>
      <c r="C26" s="397" t="s">
        <v>1114</v>
      </c>
      <c r="D26" s="109">
        <f t="shared" si="2"/>
        <v>7</v>
      </c>
      <c r="E26" s="109">
        <f>COUNTA('Monitoria Final'!N28:N43)</f>
        <v>0</v>
      </c>
      <c r="F26" s="109">
        <f>COUNTA('Monitoria Final'!O28:O43)</f>
        <v>4</v>
      </c>
      <c r="G26" s="110">
        <f>COUNTA('Monitoria Final'!P28:P43)</f>
        <v>3</v>
      </c>
      <c r="R26" s="419"/>
    </row>
    <row r="27" spans="1:18" ht="15.75" customHeight="1">
      <c r="A27" s="419"/>
      <c r="C27" s="397" t="s">
        <v>1115</v>
      </c>
      <c r="D27" s="109">
        <f t="shared" si="2"/>
        <v>18</v>
      </c>
      <c r="E27" s="109">
        <f>COUNTA('Monitoria Final'!N44:N64)</f>
        <v>2</v>
      </c>
      <c r="F27" s="109">
        <f>COUNTA('Monitoria Final'!O44:O64)</f>
        <v>8</v>
      </c>
      <c r="G27" s="110">
        <f>COUNTA('Monitoria Final'!P44:P64)</f>
        <v>8</v>
      </c>
      <c r="R27" s="419"/>
    </row>
    <row r="28" spans="1:18" ht="15.75" customHeight="1">
      <c r="A28" s="419"/>
      <c r="C28" s="397" t="s">
        <v>1116</v>
      </c>
      <c r="D28" s="109">
        <f t="shared" si="2"/>
        <v>14</v>
      </c>
      <c r="E28" s="109">
        <f>COUNTA('Monitoria Final'!N65:N94)</f>
        <v>5</v>
      </c>
      <c r="F28" s="109">
        <f>COUNTA('Monitoria Final'!O65:O94)</f>
        <v>7</v>
      </c>
      <c r="G28" s="110">
        <f>COUNTA('Monitoria Final'!P65:P94)</f>
        <v>2</v>
      </c>
      <c r="R28" s="419"/>
    </row>
    <row r="29" spans="1:18" ht="15.75" customHeight="1">
      <c r="A29" s="419"/>
      <c r="C29" s="397" t="s">
        <v>1117</v>
      </c>
      <c r="D29" s="109">
        <f t="shared" si="2"/>
        <v>5</v>
      </c>
      <c r="E29" s="109">
        <f>COUNTA('Monitoria Final'!N95:N101)</f>
        <v>1</v>
      </c>
      <c r="F29" s="109">
        <f>COUNTA('Monitoria Final'!O95:O101)</f>
        <v>1</v>
      </c>
      <c r="G29" s="110">
        <f>COUNTA('Monitoria Final'!P95:P101)</f>
        <v>3</v>
      </c>
      <c r="R29" s="419"/>
    </row>
    <row r="30" spans="1:18" ht="15.75" customHeight="1">
      <c r="A30" s="419"/>
      <c r="C30" s="397" t="s">
        <v>1118</v>
      </c>
      <c r="D30" s="109">
        <f t="shared" si="2"/>
        <v>0</v>
      </c>
      <c r="E30" s="109">
        <f>COUNTA('Monitoria Final'!N102:N107)</f>
        <v>0</v>
      </c>
      <c r="F30" s="109">
        <f>COUNTA('Monitoria Final'!O102:O107)</f>
        <v>0</v>
      </c>
      <c r="G30" s="110">
        <f>COUNTA('Monitoria Final'!P102:P107)</f>
        <v>0</v>
      </c>
      <c r="R30" s="419"/>
    </row>
    <row r="31" spans="1:18" ht="15.75" customHeight="1">
      <c r="A31" s="419"/>
      <c r="C31" s="397" t="s">
        <v>1119</v>
      </c>
      <c r="D31" s="109">
        <f t="shared" si="2"/>
        <v>3</v>
      </c>
      <c r="E31" s="109">
        <f>COUNTA('Monitoria Final'!N108:N117)</f>
        <v>2</v>
      </c>
      <c r="F31" s="109">
        <f>COUNTA('Monitoria Final'!O108:O117)</f>
        <v>1</v>
      </c>
      <c r="G31" s="110">
        <f>COUNTA('Monitoria Final'!P108:P117)</f>
        <v>0</v>
      </c>
      <c r="R31" s="419"/>
    </row>
    <row r="32" spans="1:18" ht="15.75" customHeight="1">
      <c r="A32" s="419"/>
      <c r="C32" s="397" t="s">
        <v>1120</v>
      </c>
      <c r="D32" s="109">
        <f t="shared" si="2"/>
        <v>0</v>
      </c>
      <c r="E32" s="109">
        <f>COUNTA('Monitoria Final'!N118:N122)</f>
        <v>0</v>
      </c>
      <c r="F32" s="109">
        <f>COUNTA('Monitoria Final'!O118:O122)</f>
        <v>0</v>
      </c>
      <c r="G32" s="110">
        <f>COUNTA('Monitoria Final'!P118:P122)</f>
        <v>0</v>
      </c>
      <c r="R32" s="419"/>
    </row>
    <row r="33" spans="1:18" ht="15.75" customHeight="1">
      <c r="A33" s="419"/>
      <c r="C33" s="397" t="s">
        <v>1121</v>
      </c>
      <c r="D33" s="109">
        <f t="shared" si="2"/>
        <v>0</v>
      </c>
      <c r="E33" s="109">
        <f>COUNTA('Monitoria Final'!N123:N129)</f>
        <v>0</v>
      </c>
      <c r="F33" s="109">
        <f>COUNTA('Monitoria Final'!O123:O129)</f>
        <v>0</v>
      </c>
      <c r="G33" s="110">
        <f>COUNTA('Monitoria Final'!P123:P129)</f>
        <v>0</v>
      </c>
      <c r="R33" s="419"/>
    </row>
    <row r="34" spans="1:18" ht="15.75" customHeight="1">
      <c r="A34" s="419"/>
      <c r="C34" s="397" t="s">
        <v>1122</v>
      </c>
      <c r="D34" s="109">
        <f t="shared" si="2"/>
        <v>2</v>
      </c>
      <c r="E34" s="109">
        <f>COUNTA('Monitoria Final'!N130:N140)</f>
        <v>0</v>
      </c>
      <c r="F34" s="109">
        <f>COUNTA('Monitoria Final'!O130:O140)</f>
        <v>2</v>
      </c>
      <c r="G34" s="110">
        <f>COUNTA('Monitoria Final'!P130:P140)</f>
        <v>0</v>
      </c>
      <c r="R34" s="419"/>
    </row>
    <row r="35" spans="1:18" ht="15.75" customHeight="1">
      <c r="A35" s="419"/>
      <c r="C35" s="398" t="s">
        <v>1123</v>
      </c>
      <c r="D35" s="114">
        <f t="shared" si="2"/>
        <v>5</v>
      </c>
      <c r="E35" s="114">
        <f>COUNTA('Monitoria Final'!N141:N151)</f>
        <v>4</v>
      </c>
      <c r="F35" s="114">
        <f>COUNTA('Monitoria Final'!O141:O151)</f>
        <v>0</v>
      </c>
      <c r="G35" s="115">
        <f>COUNTA('Monitoria Final'!P141:P151)</f>
        <v>1</v>
      </c>
      <c r="R35" s="419"/>
    </row>
    <row r="36" spans="1:18" ht="15.75" customHeight="1">
      <c r="A36" s="419"/>
      <c r="R36" s="419"/>
    </row>
    <row r="37" spans="1:18" ht="15.75" customHeight="1">
      <c r="A37" s="419"/>
      <c r="B37" s="419"/>
      <c r="C37" s="419"/>
      <c r="D37" s="419"/>
      <c r="E37" s="419"/>
      <c r="F37" s="419"/>
      <c r="G37" s="419"/>
      <c r="H37" s="419"/>
      <c r="I37" s="419"/>
      <c r="J37" s="419"/>
      <c r="K37" s="419"/>
      <c r="L37" s="419"/>
      <c r="M37" s="419"/>
      <c r="N37" s="419"/>
      <c r="O37" s="419"/>
      <c r="P37" s="419"/>
      <c r="Q37" s="419"/>
      <c r="R37" s="419"/>
    </row>
    <row r="38" spans="1:18" ht="15.75" customHeight="1"/>
    <row r="39" spans="1:18" ht="15.75" customHeight="1"/>
    <row r="40" spans="1:18" ht="15.75" customHeight="1"/>
    <row r="41" spans="1:18" ht="15.75" customHeight="1"/>
    <row r="42" spans="1:18" ht="15.75" customHeight="1"/>
    <row r="43" spans="1:18" ht="15.75" customHeight="1"/>
    <row r="44" spans="1:18" ht="15.75" customHeight="1"/>
    <row r="45" spans="1:18" ht="15.75" customHeight="1"/>
    <row r="46" spans="1:18" ht="15.75" customHeight="1"/>
    <row r="47" spans="1:18" ht="15.75" customHeight="1"/>
    <row r="48" spans="1:1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dDPfNeonfIQ2QZ31qTISGasj5zlSeiNIRgCXp1S2cX1yf5IaKLDN6StuvfYKh4rDW01wKV2Zi02UPgkwX71t6Q==" saltValue="sOnZ5nQYyfpYgaW07wZKYg==" spinCount="100000" sheet="1" objects="1" scenarios="1"/>
  <mergeCells count="9">
    <mergeCell ref="B11:C11"/>
    <mergeCell ref="C13:E13"/>
    <mergeCell ref="B2:Q2"/>
    <mergeCell ref="B3:Q3"/>
    <mergeCell ref="B5:C5"/>
    <mergeCell ref="D5:P5"/>
    <mergeCell ref="B7:C7"/>
    <mergeCell ref="D7:I7"/>
    <mergeCell ref="B9:Q9"/>
  </mergeCells>
  <conditionalFormatting sqref="E25:G25">
    <cfRule type="cellIs" dxfId="0" priority="1" stopIfTrue="1" operator="equal">
      <formula>0</formula>
    </cfRule>
  </conditionalFormatting>
  <pageMargins left="0.25" right="0.25" top="0.75" bottom="0.75" header="0" footer="0"/>
  <pageSetup paperSize="9" fitToHeight="0"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E1000"/>
  <sheetViews>
    <sheetView showGridLines="0" workbookViewId="0"/>
  </sheetViews>
  <sheetFormatPr defaultColWidth="14.42578125" defaultRowHeight="15" customHeight="1"/>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7109375" customWidth="1"/>
    <col min="24" max="24" width="2.85546875" customWidth="1"/>
    <col min="25" max="25" width="8.7109375" customWidth="1"/>
    <col min="26" max="26" width="8.7109375" hidden="1" customWidth="1"/>
    <col min="27" max="28" width="4.140625" hidden="1" customWidth="1"/>
    <col min="29" max="29" width="4.140625" customWidth="1"/>
    <col min="30" max="31" width="8.7109375" customWidth="1"/>
  </cols>
  <sheetData>
    <row r="1" spans="1:31">
      <c r="A1" s="419"/>
      <c r="B1" s="636" t="s">
        <v>0</v>
      </c>
      <c r="C1" s="597"/>
      <c r="D1" s="597"/>
      <c r="E1" s="597"/>
      <c r="F1" s="597"/>
      <c r="G1" s="597"/>
      <c r="H1" s="597"/>
      <c r="I1" s="597"/>
      <c r="J1" s="597"/>
      <c r="K1" s="597"/>
      <c r="L1" s="597"/>
      <c r="M1" s="597"/>
      <c r="N1" s="597"/>
      <c r="O1" s="597"/>
      <c r="P1" s="597"/>
      <c r="Q1" s="597"/>
      <c r="R1" s="597"/>
      <c r="S1" s="597"/>
      <c r="T1" s="597"/>
      <c r="U1" s="597"/>
      <c r="V1" s="597"/>
      <c r="W1" s="597"/>
      <c r="X1" s="419"/>
    </row>
    <row r="2" spans="1:31" ht="21" customHeight="1">
      <c r="A2" s="420"/>
      <c r="B2" s="597"/>
      <c r="C2" s="597"/>
      <c r="D2" s="597"/>
      <c r="E2" s="597"/>
      <c r="F2" s="597"/>
      <c r="G2" s="597"/>
      <c r="H2" s="597"/>
      <c r="I2" s="597"/>
      <c r="J2" s="597"/>
      <c r="K2" s="597"/>
      <c r="L2" s="597"/>
      <c r="M2" s="597"/>
      <c r="N2" s="597"/>
      <c r="O2" s="597"/>
      <c r="P2" s="597"/>
      <c r="Q2" s="597"/>
      <c r="R2" s="597"/>
      <c r="S2" s="597"/>
      <c r="T2" s="597"/>
      <c r="U2" s="597"/>
      <c r="V2" s="597"/>
      <c r="W2" s="597"/>
      <c r="X2" s="420"/>
      <c r="Y2" s="58"/>
      <c r="Z2" s="58"/>
      <c r="AA2" s="58"/>
      <c r="AB2" s="58"/>
      <c r="AC2" s="58"/>
      <c r="AD2" s="58"/>
      <c r="AE2" s="58"/>
    </row>
    <row r="3" spans="1:31" ht="33.75" customHeight="1">
      <c r="A3" s="419"/>
      <c r="B3" s="637" t="str">
        <f>'Monitoria Anual - 1'!A2</f>
        <v>"Plano de Ação Nacional para a Conservação das Espécies Ameaçadas e de Importância Socioeconômica do Ecossistema Manguezal - PAN Manguezal"</v>
      </c>
      <c r="C3" s="638"/>
      <c r="D3" s="638"/>
      <c r="E3" s="638"/>
      <c r="F3" s="638"/>
      <c r="G3" s="638"/>
      <c r="H3" s="638"/>
      <c r="I3" s="638"/>
      <c r="J3" s="638"/>
      <c r="K3" s="638"/>
      <c r="L3" s="638"/>
      <c r="M3" s="638"/>
      <c r="N3" s="638"/>
      <c r="O3" s="638"/>
      <c r="P3" s="638"/>
      <c r="Q3" s="638"/>
      <c r="R3" s="638"/>
      <c r="S3" s="638"/>
      <c r="T3" s="638"/>
      <c r="U3" s="638"/>
      <c r="V3" s="638"/>
      <c r="W3" s="638"/>
      <c r="X3" s="419"/>
    </row>
    <row r="4" spans="1:31">
      <c r="A4" s="419"/>
      <c r="J4" s="59"/>
      <c r="K4" s="59"/>
      <c r="L4" s="59"/>
      <c r="M4" s="59"/>
      <c r="N4" s="59"/>
      <c r="O4" s="59"/>
      <c r="X4" s="419"/>
    </row>
    <row r="5" spans="1:31" ht="45" customHeight="1">
      <c r="A5" s="401"/>
      <c r="B5" s="639" t="s">
        <v>1091</v>
      </c>
      <c r="C5" s="597"/>
      <c r="D5" s="640" t="str">
        <f>'Monitoria Anual - 1'!B4</f>
        <v>Conservar os manguezais brasileiros, reduzindo a degradação e protegendo as espécies focais do PAN, mantendo suas áreas e usos tradicionais, a partir da integração entre as diferentes instâncias do poder público e da sociedade, incorporando os saberes acadêmicos e tradicionais.</v>
      </c>
      <c r="E5" s="601"/>
      <c r="F5" s="601"/>
      <c r="G5" s="601"/>
      <c r="H5" s="601"/>
      <c r="I5" s="601"/>
      <c r="J5" s="601"/>
      <c r="K5" s="601"/>
      <c r="L5" s="601"/>
      <c r="M5" s="601"/>
      <c r="N5" s="601"/>
      <c r="O5" s="601"/>
      <c r="P5" s="601"/>
      <c r="Q5" s="585"/>
      <c r="R5" s="5"/>
      <c r="S5" s="1"/>
      <c r="T5" s="1"/>
      <c r="U5" s="1"/>
      <c r="V5" s="1"/>
      <c r="W5" s="1"/>
      <c r="X5" s="401"/>
      <c r="Y5" s="1"/>
      <c r="Z5" s="1"/>
      <c r="AA5" s="1"/>
      <c r="AB5" s="1"/>
      <c r="AC5" s="1"/>
      <c r="AD5" s="1"/>
      <c r="AE5" s="1"/>
    </row>
    <row r="6" spans="1:31">
      <c r="A6" s="419"/>
      <c r="J6" s="59"/>
      <c r="K6" s="59"/>
      <c r="L6" s="59"/>
      <c r="M6" s="59"/>
      <c r="N6" s="59"/>
      <c r="O6" s="59"/>
      <c r="X6" s="419"/>
    </row>
    <row r="7" spans="1:31" ht="26.25" customHeight="1">
      <c r="A7" s="419"/>
      <c r="B7" s="639" t="s">
        <v>4</v>
      </c>
      <c r="C7" s="597"/>
      <c r="D7" s="635" t="str">
        <f>'Monitoria Anual - 1'!B6</f>
        <v>26 a 28/05/2016 - Brasília</v>
      </c>
      <c r="E7" s="638"/>
      <c r="F7" s="638"/>
      <c r="G7" s="634"/>
      <c r="H7" s="1"/>
      <c r="I7" s="60"/>
      <c r="J7" s="59"/>
      <c r="K7" s="59"/>
      <c r="L7" s="59"/>
      <c r="M7" s="59"/>
      <c r="N7" s="59"/>
      <c r="O7" s="59"/>
      <c r="X7" s="419"/>
    </row>
    <row r="8" spans="1:31">
      <c r="A8" s="419"/>
      <c r="X8" s="419"/>
    </row>
    <row r="9" spans="1:31" ht="31.5" customHeight="1">
      <c r="A9" s="419"/>
      <c r="B9" s="636" t="s">
        <v>1092</v>
      </c>
      <c r="C9" s="597"/>
      <c r="D9" s="597"/>
      <c r="E9" s="597"/>
      <c r="F9" s="597"/>
      <c r="G9" s="597"/>
      <c r="H9" s="597"/>
      <c r="I9" s="597"/>
      <c r="J9" s="597"/>
      <c r="K9" s="597"/>
      <c r="L9" s="597"/>
      <c r="M9" s="597"/>
      <c r="N9" s="597"/>
      <c r="O9" s="597"/>
      <c r="P9" s="597"/>
      <c r="Q9" s="597"/>
      <c r="R9" s="597"/>
      <c r="S9" s="597"/>
      <c r="T9" s="597"/>
      <c r="U9" s="597"/>
      <c r="V9" s="597"/>
      <c r="W9" s="597"/>
      <c r="X9" s="419"/>
    </row>
    <row r="10" spans="1:31">
      <c r="A10" s="419"/>
      <c r="G10" s="61"/>
      <c r="H10" s="61"/>
      <c r="I10" s="61"/>
      <c r="X10" s="419"/>
    </row>
    <row r="11" spans="1:31" ht="15.75">
      <c r="A11" s="419"/>
      <c r="B11" s="635" t="s">
        <v>1093</v>
      </c>
      <c r="C11" s="634"/>
      <c r="D11" s="62"/>
      <c r="E11" s="62"/>
      <c r="F11" s="62"/>
      <c r="G11" s="62"/>
      <c r="H11" s="62"/>
      <c r="I11" s="62"/>
      <c r="J11" s="62"/>
      <c r="K11" s="62"/>
      <c r="L11" s="62"/>
      <c r="M11" s="62"/>
      <c r="N11" s="62"/>
      <c r="O11" s="62"/>
      <c r="P11" s="62"/>
      <c r="Q11" s="62"/>
      <c r="R11" s="62"/>
      <c r="S11" s="62"/>
      <c r="T11" s="62"/>
      <c r="U11" s="62"/>
      <c r="V11" s="62"/>
      <c r="W11" s="62"/>
      <c r="X11" s="419"/>
    </row>
    <row r="12" spans="1:31">
      <c r="A12" s="419"/>
      <c r="F12" s="641"/>
      <c r="G12" s="642"/>
      <c r="H12" s="63"/>
      <c r="X12" s="419"/>
    </row>
    <row r="13" spans="1:31" ht="33.75" customHeight="1">
      <c r="A13" s="419"/>
      <c r="C13" s="643" t="s">
        <v>1094</v>
      </c>
      <c r="D13" s="604"/>
      <c r="E13" s="604"/>
      <c r="F13" s="604"/>
      <c r="G13" s="605"/>
      <c r="H13" s="64"/>
      <c r="X13" s="419"/>
    </row>
    <row r="14" spans="1:31" ht="34.5" customHeight="1">
      <c r="A14" s="401"/>
      <c r="B14" s="1"/>
      <c r="C14" s="65" t="s">
        <v>1095</v>
      </c>
      <c r="D14" s="66" t="s">
        <v>1096</v>
      </c>
      <c r="E14" s="67" t="s">
        <v>1097</v>
      </c>
      <c r="F14" s="66" t="s">
        <v>1098</v>
      </c>
      <c r="G14" s="68" t="s">
        <v>1097</v>
      </c>
      <c r="H14" s="69"/>
      <c r="I14" s="1"/>
      <c r="J14" s="1"/>
      <c r="K14" s="1"/>
      <c r="L14" s="1"/>
      <c r="M14" s="1"/>
      <c r="N14" s="1"/>
      <c r="O14" s="1"/>
      <c r="P14" s="1"/>
      <c r="Q14" s="1"/>
      <c r="R14" s="1"/>
      <c r="S14" s="1"/>
      <c r="T14" s="1"/>
      <c r="U14" s="1"/>
      <c r="V14" s="1"/>
      <c r="W14" s="1"/>
      <c r="X14" s="401"/>
      <c r="Y14" s="1"/>
      <c r="Z14" s="1"/>
      <c r="AA14" s="1"/>
      <c r="AB14" s="1"/>
      <c r="AC14" s="1"/>
      <c r="AD14" s="1"/>
      <c r="AE14" s="1"/>
    </row>
    <row r="15" spans="1:31" ht="15.75">
      <c r="A15" s="419"/>
      <c r="C15" s="70" t="s">
        <v>1099</v>
      </c>
      <c r="D15" s="71"/>
      <c r="E15" s="72"/>
      <c r="F15" s="73">
        <f>COUNTA('Monitoria Anual - 1'!S11:S181)</f>
        <v>8</v>
      </c>
      <c r="G15" s="422">
        <f t="shared" ref="G15:G21" si="0">F15/$F$22</f>
        <v>7.7669902912621352E-2</v>
      </c>
      <c r="H15" s="74"/>
      <c r="X15" s="419"/>
    </row>
    <row r="16" spans="1:31" ht="15.75">
      <c r="A16" s="419"/>
      <c r="C16" s="75" t="s">
        <v>1100</v>
      </c>
      <c r="D16" s="76">
        <f>COUNTA('Monitoria Anual - 1'!N11:N181)</f>
        <v>9</v>
      </c>
      <c r="E16" s="77">
        <f t="shared" ref="E16:E20" si="1">D16/$D$22</f>
        <v>8.1081081081081086E-2</v>
      </c>
      <c r="F16" s="423">
        <f t="shared" ref="F16:F20" si="2">D16-AB16</f>
        <v>9</v>
      </c>
      <c r="G16" s="77">
        <f t="shared" si="0"/>
        <v>8.7378640776699032E-2</v>
      </c>
      <c r="H16" s="74"/>
      <c r="X16" s="419"/>
      <c r="Z16">
        <f>COUNTIFS('Monitoria Anual - 1'!N:N,"x",'Monitoria Anual - 1'!S:S,"Excluída")</f>
        <v>0</v>
      </c>
      <c r="AA16">
        <f>COUNTIFS('Monitoria Anual - 1'!N:N,"x",'Monitoria Anual - 1'!S:S,"Agrupada")</f>
        <v>0</v>
      </c>
      <c r="AB16">
        <f t="shared" ref="AB16:AB20" si="3">Z16+AA16</f>
        <v>0</v>
      </c>
    </row>
    <row r="17" spans="1:28" ht="15.75">
      <c r="A17" s="419"/>
      <c r="C17" s="78" t="s">
        <v>1101</v>
      </c>
      <c r="D17" s="76">
        <f>COUNTA('Monitoria Anual - 1'!O11:O181)</f>
        <v>54</v>
      </c>
      <c r="E17" s="77">
        <f t="shared" si="1"/>
        <v>0.48648648648648651</v>
      </c>
      <c r="F17" s="423">
        <f t="shared" si="2"/>
        <v>47</v>
      </c>
      <c r="G17" s="77">
        <f t="shared" si="0"/>
        <v>0.4563106796116505</v>
      </c>
      <c r="H17" s="74"/>
      <c r="X17" s="419"/>
      <c r="Z17">
        <f t="array" ref="Z17">COUNTIFS('Monitoria Anual - 1'!O:O,"x",'Monitoria Anual - 1'!S:S,"Excluída")</f>
        <v>2</v>
      </c>
      <c r="AA17">
        <f t="array" ref="AA17">COUNTIFS('Monitoria Anual - 1'!O:O,"x",'Monitoria Anual - 1'!S:S,"Agrupada")</f>
        <v>5</v>
      </c>
      <c r="AB17">
        <f t="shared" si="3"/>
        <v>7</v>
      </c>
    </row>
    <row r="18" spans="1:28" ht="15.75">
      <c r="A18" s="419"/>
      <c r="C18" s="79" t="s">
        <v>1102</v>
      </c>
      <c r="D18" s="76">
        <f>COUNTA('Monitoria Anual - 1'!P11:P181)</f>
        <v>31</v>
      </c>
      <c r="E18" s="77">
        <f t="shared" si="1"/>
        <v>0.27927927927927926</v>
      </c>
      <c r="F18" s="423">
        <f t="shared" si="2"/>
        <v>30</v>
      </c>
      <c r="G18" s="77">
        <f t="shared" si="0"/>
        <v>0.29126213592233008</v>
      </c>
      <c r="H18" s="74"/>
      <c r="X18" s="419"/>
      <c r="Z18">
        <f t="array" ref="Z18">COUNTIFS('Monitoria Anual - 1'!P:P,"x",'Monitoria Anual - 1'!S:S,"Excluída")</f>
        <v>0</v>
      </c>
      <c r="AA18">
        <f t="array" ref="AA18">COUNTIFS('Monitoria Anual - 1'!P:P,"x",'Monitoria Anual - 1'!S:S,"Agrupada")</f>
        <v>1</v>
      </c>
      <c r="AB18">
        <f t="shared" si="3"/>
        <v>1</v>
      </c>
    </row>
    <row r="19" spans="1:28" ht="15.75">
      <c r="A19" s="419"/>
      <c r="C19" s="80" t="s">
        <v>1103</v>
      </c>
      <c r="D19" s="76">
        <f>COUNTA('Monitoria Anual - 1'!Q11:Q181)</f>
        <v>14</v>
      </c>
      <c r="E19" s="77">
        <f t="shared" si="1"/>
        <v>0.12612612612612611</v>
      </c>
      <c r="F19" s="423">
        <f t="shared" si="2"/>
        <v>14</v>
      </c>
      <c r="G19" s="77">
        <f t="shared" si="0"/>
        <v>0.13592233009708737</v>
      </c>
      <c r="H19" s="74"/>
      <c r="X19" s="419"/>
      <c r="Z19">
        <f t="array" ref="Z19">COUNTIFS('Monitoria Anual - 1'!Q:Q,"x",'Monitoria Anual - 1'!S:S,"Excluída")</f>
        <v>0</v>
      </c>
      <c r="AA19">
        <f t="array" ref="AA19">COUNTIFS('Monitoria Anual - 1'!Q:Q,"x",'Monitoria Anual - 1'!S:S,"Agrupada")</f>
        <v>0</v>
      </c>
      <c r="AB19">
        <f t="shared" si="3"/>
        <v>0</v>
      </c>
    </row>
    <row r="20" spans="1:28" ht="15.75">
      <c r="A20" s="419"/>
      <c r="C20" s="81" t="s">
        <v>1104</v>
      </c>
      <c r="D20" s="76">
        <f>COUNTA('Monitoria Anual - 1'!R11:R181)</f>
        <v>3</v>
      </c>
      <c r="E20" s="77">
        <f t="shared" si="1"/>
        <v>2.7027027027027029E-2</v>
      </c>
      <c r="F20" s="423">
        <f t="shared" si="2"/>
        <v>3</v>
      </c>
      <c r="G20" s="77">
        <f t="shared" si="0"/>
        <v>2.9126213592233011E-2</v>
      </c>
      <c r="H20" s="74"/>
      <c r="X20" s="419"/>
      <c r="Z20">
        <f t="array" ref="Z20">COUNTIFS('Monitoria Anual - 1'!R:R,"x",'Monitoria Anual - 1'!S:S,"Excluída")</f>
        <v>0</v>
      </c>
      <c r="AA20">
        <f t="array" ref="AA20">COUNTIFS('Monitoria Anual - 1'!R:R,"x",'Monitoria Anual - 1'!S:S,"Agrupada")</f>
        <v>0</v>
      </c>
      <c r="AB20">
        <f t="shared" si="3"/>
        <v>0</v>
      </c>
    </row>
    <row r="21" spans="1:28" ht="15.75" customHeight="1">
      <c r="A21" s="419"/>
      <c r="C21" s="82" t="s">
        <v>1105</v>
      </c>
      <c r="D21" s="83"/>
      <c r="E21" s="84"/>
      <c r="F21" s="85">
        <f>'Monitoria Anual - 1'!C185</f>
        <v>0</v>
      </c>
      <c r="G21" s="86">
        <f t="shared" si="0"/>
        <v>0</v>
      </c>
      <c r="H21" s="74"/>
      <c r="X21" s="419"/>
    </row>
    <row r="22" spans="1:28" ht="15.75" customHeight="1">
      <c r="A22" s="419"/>
      <c r="C22" s="87" t="s">
        <v>1106</v>
      </c>
      <c r="D22" s="88">
        <f>SUM(D16:D20)</f>
        <v>111</v>
      </c>
      <c r="E22" s="89">
        <f>SUM(E15:E21)</f>
        <v>1</v>
      </c>
      <c r="F22" s="90">
        <f t="shared" ref="F22:G22" si="4">SUM(F16:F21)</f>
        <v>103</v>
      </c>
      <c r="G22" s="89">
        <f t="shared" si="4"/>
        <v>1</v>
      </c>
      <c r="H22" s="74"/>
      <c r="X22" s="419"/>
    </row>
    <row r="23" spans="1:28" ht="15.75" customHeight="1">
      <c r="A23" s="419"/>
      <c r="C23" s="91" t="s">
        <v>1107</v>
      </c>
      <c r="D23" s="644">
        <f>COUNTIF('Monitoria Anual - 1'!S11:S181,"Agrupada")</f>
        <v>6</v>
      </c>
      <c r="E23" s="604"/>
      <c r="F23" s="604"/>
      <c r="G23" s="605"/>
      <c r="H23" s="92"/>
      <c r="X23" s="419"/>
    </row>
    <row r="24" spans="1:28" ht="15.75" customHeight="1">
      <c r="A24" s="419"/>
      <c r="C24" s="93" t="s">
        <v>1108</v>
      </c>
      <c r="D24" s="644">
        <f>COUNTIF('Monitoria Anual - 1'!S11:S181,"Excluída")</f>
        <v>2</v>
      </c>
      <c r="E24" s="604"/>
      <c r="F24" s="604"/>
      <c r="G24" s="605"/>
      <c r="X24" s="419"/>
    </row>
    <row r="25" spans="1:28" ht="15.75" customHeight="1">
      <c r="A25" s="419"/>
      <c r="X25" s="419"/>
    </row>
    <row r="26" spans="1:28" ht="15.75" customHeight="1">
      <c r="A26" s="419"/>
      <c r="X26" s="419"/>
    </row>
    <row r="27" spans="1:28" ht="15.75" customHeight="1">
      <c r="A27" s="419"/>
      <c r="B27" s="635" t="s">
        <v>1109</v>
      </c>
      <c r="C27" s="634"/>
      <c r="D27" s="62"/>
      <c r="E27" s="62"/>
      <c r="F27" s="62"/>
      <c r="G27" s="62"/>
      <c r="X27" s="419"/>
    </row>
    <row r="28" spans="1:28" ht="15.75" customHeight="1">
      <c r="A28" s="419"/>
      <c r="B28" s="62"/>
      <c r="C28" s="94"/>
      <c r="D28" s="94"/>
      <c r="E28" s="94"/>
      <c r="F28" s="94"/>
      <c r="G28" s="94"/>
      <c r="H28" s="62"/>
      <c r="I28" s="62"/>
      <c r="J28" s="62"/>
      <c r="K28" s="62"/>
      <c r="L28" s="62"/>
      <c r="M28" s="62"/>
      <c r="N28" s="62"/>
      <c r="O28" s="62"/>
      <c r="P28" s="62"/>
      <c r="Q28" s="62"/>
      <c r="R28" s="62"/>
      <c r="S28" s="62"/>
      <c r="T28" s="62"/>
      <c r="U28" s="62"/>
      <c r="V28" s="62"/>
      <c r="W28" s="62"/>
      <c r="X28" s="419"/>
    </row>
    <row r="29" spans="1:28" ht="15.75" customHeight="1">
      <c r="A29" s="419"/>
      <c r="B29" s="94"/>
      <c r="C29" s="95" t="s">
        <v>1110</v>
      </c>
      <c r="D29" s="96">
        <f>COUNTA('Monitoria Anual - 1'!A11:A181)</f>
        <v>11</v>
      </c>
      <c r="H29" s="94"/>
      <c r="I29" s="94"/>
      <c r="J29" s="94"/>
      <c r="K29" s="94"/>
      <c r="L29" s="94"/>
      <c r="M29" s="94"/>
      <c r="N29" s="94"/>
      <c r="O29" s="94"/>
      <c r="P29" s="94"/>
      <c r="Q29" s="94"/>
      <c r="R29" s="94"/>
      <c r="S29" s="94"/>
      <c r="T29" s="94"/>
      <c r="U29" s="94"/>
      <c r="V29" s="94"/>
      <c r="W29" s="94"/>
      <c r="X29" s="419"/>
    </row>
    <row r="30" spans="1:28" ht="15.75" customHeight="1">
      <c r="A30" s="419"/>
      <c r="X30" s="419"/>
    </row>
    <row r="31" spans="1:28" ht="15.75" customHeight="1">
      <c r="A31" s="419"/>
      <c r="C31" s="97" t="s">
        <v>1111</v>
      </c>
      <c r="D31" s="97" t="s">
        <v>1112</v>
      </c>
      <c r="E31" s="98"/>
      <c r="F31" s="99"/>
      <c r="G31" s="100"/>
      <c r="H31" s="101"/>
      <c r="I31" s="102"/>
      <c r="J31" s="103"/>
      <c r="W31" s="424"/>
      <c r="X31" s="419"/>
    </row>
    <row r="32" spans="1:28" ht="15.75" customHeight="1">
      <c r="A32" s="419"/>
      <c r="C32" s="104" t="s">
        <v>1113</v>
      </c>
      <c r="D32" s="105">
        <f t="shared" ref="D32:D42" si="5">SUM(F32:J32)</f>
        <v>16</v>
      </c>
      <c r="E32" s="425">
        <f>COUNTA('Monitoria Anual - 1'!S11:S32)</f>
        <v>0</v>
      </c>
      <c r="F32" s="426">
        <f>COUNTA('Monitoria Anual - 1'!N11:N32)</f>
        <v>0</v>
      </c>
      <c r="G32" s="426">
        <f>COUNTA('Monitoria Anual - 1'!O11:O32)</f>
        <v>6</v>
      </c>
      <c r="H32" s="426">
        <f>COUNTA('Monitoria Anual - 1'!P11:P32)</f>
        <v>7</v>
      </c>
      <c r="I32" s="426">
        <f>COUNTA('Monitoria Anual - 1'!Q11:Q32)</f>
        <v>3</v>
      </c>
      <c r="J32" s="106">
        <f>COUNTA('Monitoria Anual - 1'!R11:R32)</f>
        <v>0</v>
      </c>
      <c r="W32" s="424"/>
      <c r="X32" s="419"/>
    </row>
    <row r="33" spans="1:24" ht="15.75" customHeight="1">
      <c r="A33" s="419"/>
      <c r="C33" s="107" t="s">
        <v>1114</v>
      </c>
      <c r="D33" s="104">
        <f t="shared" si="5"/>
        <v>15</v>
      </c>
      <c r="E33" s="108">
        <f>COUNTA('Monitoria Anual - 1'!S33:S54)</f>
        <v>0</v>
      </c>
      <c r="F33" s="109">
        <f>COUNTA('Monitoria Anual - 1'!N33:N54)</f>
        <v>0</v>
      </c>
      <c r="G33" s="109">
        <f>COUNTA('Monitoria Anual - 1'!O33:O54)</f>
        <v>7</v>
      </c>
      <c r="H33" s="109">
        <f>COUNTA('Monitoria Anual - 1'!P33:P54)</f>
        <v>3</v>
      </c>
      <c r="I33" s="109">
        <f>COUNTA('Monitoria Anual - 1'!Q33:Q54)</f>
        <v>5</v>
      </c>
      <c r="J33" s="110">
        <f>COUNTA('Monitoria Anual - 1'!R33:R54)</f>
        <v>0</v>
      </c>
      <c r="W33" s="424"/>
      <c r="X33" s="419"/>
    </row>
    <row r="34" spans="1:24" ht="15.75" customHeight="1">
      <c r="A34" s="419"/>
      <c r="C34" s="107" t="s">
        <v>1115</v>
      </c>
      <c r="D34" s="104">
        <f t="shared" si="5"/>
        <v>13</v>
      </c>
      <c r="E34" s="108">
        <f>COUNTA('Monitoria Anual - 1'!S55:S80)</f>
        <v>0</v>
      </c>
      <c r="F34" s="109">
        <f>COUNTA('Monitoria Anual - 1'!N55:N80)</f>
        <v>2</v>
      </c>
      <c r="G34" s="109">
        <f>COUNTA('Monitoria Anual - 1'!O55:O80)</f>
        <v>3</v>
      </c>
      <c r="H34" s="109">
        <f>COUNTA('Monitoria Anual - 1'!P55:P80)</f>
        <v>5</v>
      </c>
      <c r="I34" s="109">
        <f>COUNTA('Monitoria Anual - 1'!Q55:Q80)</f>
        <v>0</v>
      </c>
      <c r="J34" s="110">
        <f>COUNTA('Monitoria Anual - 1'!R55:R80)</f>
        <v>3</v>
      </c>
      <c r="W34" s="424"/>
      <c r="X34" s="419"/>
    </row>
    <row r="35" spans="1:24" ht="15.75" customHeight="1">
      <c r="A35" s="419"/>
      <c r="C35" s="107" t="s">
        <v>1116</v>
      </c>
      <c r="D35" s="104">
        <f t="shared" si="5"/>
        <v>24</v>
      </c>
      <c r="E35" s="108">
        <f>COUNTA('Monitoria Anual - 1'!S81:S115)</f>
        <v>4</v>
      </c>
      <c r="F35" s="109">
        <f>COUNTA('Monitoria Anual - 1'!N81:N115)</f>
        <v>3</v>
      </c>
      <c r="G35" s="109">
        <f>COUNTA('Monitoria Anual - 1'!O81:O115)</f>
        <v>14</v>
      </c>
      <c r="H35" s="109">
        <f>COUNTA('Monitoria Anual - 1'!P81:P115)</f>
        <v>4</v>
      </c>
      <c r="I35" s="109">
        <f>COUNTA('Monitoria Anual - 1'!Q81:Q115)</f>
        <v>3</v>
      </c>
      <c r="J35" s="110">
        <f>COUNTA('Monitoria Anual - 1'!R81:R115)</f>
        <v>0</v>
      </c>
      <c r="W35" s="424"/>
      <c r="X35" s="419"/>
    </row>
    <row r="36" spans="1:24" ht="15.75" customHeight="1">
      <c r="A36" s="419"/>
      <c r="C36" s="107" t="s">
        <v>1117</v>
      </c>
      <c r="D36" s="104">
        <f t="shared" si="5"/>
        <v>7</v>
      </c>
      <c r="E36" s="108">
        <f>COUNTA('Monitoria Anual - 1'!S116:S122)</f>
        <v>0</v>
      </c>
      <c r="F36" s="109">
        <f>COUNTA('Monitoria Anual - 1'!N116:N122)</f>
        <v>1</v>
      </c>
      <c r="G36" s="109">
        <f>COUNTA('Monitoria Anual - 1'!O116:O122)</f>
        <v>3</v>
      </c>
      <c r="H36" s="109">
        <f>COUNTA('Monitoria Anual - 1'!P116:P122)</f>
        <v>3</v>
      </c>
      <c r="I36" s="109">
        <f>COUNTA('Monitoria Anual - 1'!Q116:Q122)</f>
        <v>0</v>
      </c>
      <c r="J36" s="110">
        <f>COUNTA('Monitoria Anual - 1'!R116:R122)</f>
        <v>0</v>
      </c>
      <c r="W36" s="424"/>
      <c r="X36" s="419"/>
    </row>
    <row r="37" spans="1:24" ht="15.75" customHeight="1">
      <c r="A37" s="419"/>
      <c r="C37" s="107" t="s">
        <v>1118</v>
      </c>
      <c r="D37" s="104">
        <f t="shared" si="5"/>
        <v>6</v>
      </c>
      <c r="E37" s="108">
        <f>COUNTA('Monitoria Anual - 1'!S123:S128)</f>
        <v>0</v>
      </c>
      <c r="F37" s="109">
        <f>COUNTA('Monitoria Anual - 1'!N123:N128)</f>
        <v>0</v>
      </c>
      <c r="G37" s="109">
        <f>COUNTA('Monitoria Anual - 1'!O123:O128)</f>
        <v>4</v>
      </c>
      <c r="H37" s="109">
        <f>COUNTA('Monitoria Anual - 1'!P123:P128)</f>
        <v>1</v>
      </c>
      <c r="I37" s="109">
        <f>COUNTA('Monitoria Anual - 1'!Q123:Q128)</f>
        <v>1</v>
      </c>
      <c r="J37" s="110">
        <f>COUNTA('Monitoria Anual - 1'!R123:R128)</f>
        <v>0</v>
      </c>
      <c r="W37" s="424"/>
      <c r="X37" s="419"/>
    </row>
    <row r="38" spans="1:24" ht="15.75" customHeight="1">
      <c r="A38" s="419"/>
      <c r="C38" s="107" t="s">
        <v>1119</v>
      </c>
      <c r="D38" s="104">
        <f t="shared" si="5"/>
        <v>10</v>
      </c>
      <c r="E38" s="108">
        <f>COUNTA('Monitoria Anual - 1'!S129:S138)</f>
        <v>3</v>
      </c>
      <c r="F38" s="109">
        <f>COUNTA('Monitoria Anual - 1'!N129:N138)</f>
        <v>0</v>
      </c>
      <c r="G38" s="109">
        <f>COUNTA('Monitoria Anual - 1'!O129:O138)</f>
        <v>10</v>
      </c>
      <c r="H38" s="109">
        <f>COUNTA('Monitoria Anual - 1'!P129:P138)</f>
        <v>0</v>
      </c>
      <c r="I38" s="109">
        <f>COUNTA('Monitoria Anual - 1'!Q129:Q138)</f>
        <v>0</v>
      </c>
      <c r="J38" s="110">
        <f>COUNTA('Monitoria Anual - 1'!R129:R138)</f>
        <v>0</v>
      </c>
      <c r="W38" s="424"/>
      <c r="X38" s="419"/>
    </row>
    <row r="39" spans="1:24" ht="15.75" customHeight="1">
      <c r="A39" s="419"/>
      <c r="C39" s="107" t="s">
        <v>1120</v>
      </c>
      <c r="D39" s="104">
        <f t="shared" si="5"/>
        <v>9</v>
      </c>
      <c r="E39" s="108">
        <f>COUNTA('Monitoria Anual - 1'!S139:S143)</f>
        <v>0</v>
      </c>
      <c r="F39" s="109">
        <f>COUNTA('Monitoria Anual - 1'!N139:N143)</f>
        <v>0</v>
      </c>
      <c r="G39" s="109">
        <f>COUNTA('Monitoria Anual - 1'!O139:O143)</f>
        <v>5</v>
      </c>
      <c r="H39" s="109">
        <f>COUNTA('Monitoria Anual - 1'!P116:P130)</f>
        <v>4</v>
      </c>
      <c r="I39" s="109">
        <f>COUNTA('Monitoria Anual - 1'!Q139:Q143)</f>
        <v>0</v>
      </c>
      <c r="J39" s="110">
        <f>COUNTA('Monitoria Anual - 1'!R139:R143)</f>
        <v>0</v>
      </c>
      <c r="W39" s="424"/>
      <c r="X39" s="419"/>
    </row>
    <row r="40" spans="1:24" ht="15.75" customHeight="1">
      <c r="A40" s="419"/>
      <c r="C40" s="107" t="s">
        <v>1121</v>
      </c>
      <c r="D40" s="104">
        <f t="shared" si="5"/>
        <v>7</v>
      </c>
      <c r="E40" s="108">
        <f>COUNTA('Monitoria Anual - 1'!S144:S150)</f>
        <v>1</v>
      </c>
      <c r="F40" s="109">
        <f>COUNTA('Monitoria Anual - 1'!N144:N150)</f>
        <v>2</v>
      </c>
      <c r="G40" s="109">
        <f>COUNTA('Monitoria Anual - 1'!O144:O150)</f>
        <v>1</v>
      </c>
      <c r="H40" s="109">
        <f>COUNTA('Monitoria Anual - 1'!P144:P150)</f>
        <v>2</v>
      </c>
      <c r="I40" s="109">
        <f>COUNTA('Monitoria Anual - 1'!Q144:Q150)</f>
        <v>2</v>
      </c>
      <c r="J40" s="110">
        <f>COUNTA('Monitoria Anual - 1'!R144:R150)</f>
        <v>0</v>
      </c>
      <c r="W40" s="424"/>
      <c r="X40" s="419"/>
    </row>
    <row r="41" spans="1:24" ht="15.75" customHeight="1">
      <c r="A41" s="419"/>
      <c r="C41" s="107" t="s">
        <v>1122</v>
      </c>
      <c r="D41" s="104">
        <f t="shared" si="5"/>
        <v>3</v>
      </c>
      <c r="E41" s="108">
        <f>COUNTA('Monitoria Anual - 1'!S151:S164)</f>
        <v>0</v>
      </c>
      <c r="F41" s="109">
        <f>COUNTA('Monitoria Anual - 1'!N151:N164)</f>
        <v>0</v>
      </c>
      <c r="G41" s="109">
        <f>COUNTA('Monitoria Anual - 1'!O151:O164)</f>
        <v>0</v>
      </c>
      <c r="H41" s="109">
        <f>COUNTA('Monitoria Anual - 1'!P151:P164)</f>
        <v>3</v>
      </c>
      <c r="I41" s="109">
        <f>COUNTA('Monitoria Anual - 1'!Q151:Q164)</f>
        <v>0</v>
      </c>
      <c r="J41" s="110">
        <f>COUNTA('Monitoria Anual - 1'!R151:R164)</f>
        <v>0</v>
      </c>
      <c r="W41" s="424"/>
      <c r="X41" s="419"/>
    </row>
    <row r="42" spans="1:24" ht="15.75" customHeight="1">
      <c r="A42" s="419"/>
      <c r="C42" s="111" t="s">
        <v>1123</v>
      </c>
      <c r="D42" s="112">
        <f t="shared" si="5"/>
        <v>5</v>
      </c>
      <c r="E42" s="113">
        <f>COUNTA('Monitoria Anual - 1'!S165:S181)</f>
        <v>0</v>
      </c>
      <c r="F42" s="114">
        <f>COUNTA('Monitoria Anual - 1'!N165:N181)</f>
        <v>1</v>
      </c>
      <c r="G42" s="114">
        <f>COUNTA('Monitoria Anual - 1'!O165:O181)</f>
        <v>1</v>
      </c>
      <c r="H42" s="114">
        <f>COUNTA('Monitoria Anual - 1'!P165:P181)</f>
        <v>3</v>
      </c>
      <c r="I42" s="114">
        <f>COUNTA('Monitoria Anual - 1'!Q165:Q181)</f>
        <v>0</v>
      </c>
      <c r="J42" s="115">
        <f>COUNTA('Monitoria Anual - 1'!R165:R181)</f>
        <v>0</v>
      </c>
      <c r="W42" s="424"/>
      <c r="X42" s="419"/>
    </row>
    <row r="43" spans="1:24" ht="15.75" customHeight="1">
      <c r="A43" s="419"/>
      <c r="X43" s="419"/>
    </row>
    <row r="44" spans="1:24" ht="15.75" customHeight="1">
      <c r="A44" s="419"/>
      <c r="B44" s="419"/>
      <c r="C44" s="419"/>
      <c r="D44" s="419"/>
      <c r="E44" s="419"/>
      <c r="F44" s="419"/>
      <c r="G44" s="419"/>
      <c r="H44" s="419"/>
      <c r="I44" s="419"/>
      <c r="J44" s="419"/>
      <c r="K44" s="419"/>
      <c r="L44" s="419"/>
      <c r="M44" s="419"/>
      <c r="N44" s="419"/>
      <c r="O44" s="419"/>
      <c r="P44" s="419"/>
      <c r="Q44" s="419"/>
      <c r="R44" s="419"/>
      <c r="S44" s="419"/>
      <c r="T44" s="419"/>
      <c r="U44" s="419"/>
      <c r="V44" s="419"/>
      <c r="W44" s="419"/>
      <c r="X44" s="419"/>
    </row>
    <row r="45" spans="1:24" ht="15.75" customHeight="1"/>
    <row r="46" spans="1:24" ht="15.75" customHeight="1"/>
    <row r="47" spans="1:24" ht="15.75" customHeight="1"/>
    <row r="48" spans="1:24"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F1hgtWGtMohIx9ZIv4QtSACmZynTi23xbVRlGVL8lp4pyzwnkAmrnAgF6c2IIkQJ17mBKk86s3Nfdxzy58517w==" saltValue="nETfT34iq8h+rqVQVJcrmQ==" spinCount="100000" sheet="1" objects="1" scenarios="1"/>
  <mergeCells count="13">
    <mergeCell ref="B27:C27"/>
    <mergeCell ref="B1:W2"/>
    <mergeCell ref="B3:W3"/>
    <mergeCell ref="B5:C5"/>
    <mergeCell ref="D5:Q5"/>
    <mergeCell ref="B7:C7"/>
    <mergeCell ref="D7:G7"/>
    <mergeCell ref="B9:W9"/>
    <mergeCell ref="B11:C11"/>
    <mergeCell ref="F12:G12"/>
    <mergeCell ref="C13:G13"/>
    <mergeCell ref="D23:G23"/>
    <mergeCell ref="D24:G24"/>
  </mergeCells>
  <conditionalFormatting sqref="E32:F32 F32:J40 F42:J42">
    <cfRule type="cellIs" dxfId="38" priority="1" stopIfTrue="1" operator="equal">
      <formula>0</formula>
    </cfRule>
  </conditionalFormatting>
  <conditionalFormatting sqref="F41:J41">
    <cfRule type="cellIs" dxfId="37" priority="2" stopIfTrue="1" operator="equal">
      <formula>0</formula>
    </cfRule>
  </conditionalFormatting>
  <pageMargins left="0.25" right="0.25" top="0.75" bottom="0.75" header="0" footer="0"/>
  <pageSetup paperSize="9" fitToHeight="0"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000"/>
  <sheetViews>
    <sheetView showGridLines="0" workbookViewId="0">
      <selection activeCell="C145" sqref="C145"/>
    </sheetView>
  </sheetViews>
  <sheetFormatPr defaultColWidth="14.42578125" defaultRowHeight="15" customHeight="1"/>
  <cols>
    <col min="1" max="1" width="51.140625" customWidth="1"/>
    <col min="2" max="2" width="6.28515625" customWidth="1"/>
    <col min="3" max="3" width="47.7109375" customWidth="1"/>
    <col min="4" max="4" width="35.5703125" customWidth="1"/>
    <col min="5" max="5" width="19.42578125" customWidth="1"/>
    <col min="6" max="7" width="18.5703125" customWidth="1"/>
    <col min="8" max="8" width="28" customWidth="1"/>
    <col min="9" max="9" width="25.140625" customWidth="1"/>
    <col min="10" max="10" width="50.85546875" customWidth="1"/>
    <col min="11" max="11" width="29" customWidth="1"/>
    <col min="12" max="12" width="25.140625" customWidth="1"/>
    <col min="13" max="13" width="42.28515625" customWidth="1"/>
    <col min="14" max="19" width="26.7109375" customWidth="1"/>
    <col min="20" max="20" width="88.140625" customWidth="1"/>
    <col min="21" max="21" width="42.5703125" customWidth="1"/>
    <col min="22" max="22" width="42.85546875" customWidth="1"/>
    <col min="23" max="23" width="26.7109375" customWidth="1"/>
    <col min="24" max="24" width="58.7109375" customWidth="1"/>
    <col min="25" max="25" width="52.140625" customWidth="1"/>
    <col min="26" max="26" width="40.140625" customWidth="1"/>
    <col min="27" max="27" width="28.85546875" customWidth="1"/>
    <col min="28" max="29" width="18.7109375" customWidth="1"/>
    <col min="30" max="30" width="23.28515625" customWidth="1"/>
    <col min="31" max="31" width="18.7109375" customWidth="1"/>
    <col min="32" max="32" width="37" customWidth="1"/>
    <col min="33" max="33" width="30.140625" customWidth="1"/>
    <col min="34" max="34" width="18.7109375" customWidth="1"/>
    <col min="35" max="35" width="28.42578125" customWidth="1"/>
    <col min="36" max="36" width="7" customWidth="1"/>
    <col min="37" max="39" width="8.85546875" customWidth="1"/>
    <col min="40" max="40" width="16" hidden="1" customWidth="1"/>
  </cols>
  <sheetData>
    <row r="1" spans="1:40" ht="21">
      <c r="A1" s="636" t="s">
        <v>0</v>
      </c>
      <c r="B1" s="597"/>
      <c r="C1" s="597"/>
      <c r="D1" s="597"/>
      <c r="E1" s="597"/>
      <c r="F1" s="597"/>
      <c r="G1" s="597"/>
      <c r="H1" s="597"/>
      <c r="I1" s="116"/>
      <c r="J1" s="116"/>
      <c r="K1" s="116"/>
      <c r="L1" s="116"/>
      <c r="M1" s="117"/>
      <c r="N1" s="117"/>
      <c r="O1" s="117"/>
      <c r="P1" s="117"/>
      <c r="Q1" s="117"/>
      <c r="R1" s="117"/>
      <c r="S1" s="117"/>
      <c r="T1" s="117"/>
      <c r="U1" s="117"/>
      <c r="V1" s="117"/>
      <c r="W1" s="117"/>
      <c r="X1" s="117"/>
      <c r="Y1" s="117"/>
      <c r="Z1" s="117"/>
      <c r="AA1" s="117"/>
      <c r="AB1" s="117"/>
      <c r="AC1" s="117"/>
      <c r="AD1" s="117"/>
      <c r="AE1" s="117"/>
      <c r="AF1" s="117"/>
      <c r="AG1" s="117"/>
      <c r="AH1" s="117"/>
      <c r="AI1" s="117"/>
      <c r="AJ1" s="401"/>
      <c r="AK1" s="1"/>
      <c r="AL1" s="1"/>
      <c r="AM1" s="1"/>
      <c r="AN1" s="1"/>
    </row>
    <row r="2" spans="1:40" ht="21">
      <c r="A2" s="402" t="s">
        <v>1</v>
      </c>
      <c r="B2" s="427"/>
      <c r="C2" s="427"/>
      <c r="D2" s="427"/>
      <c r="E2" s="427"/>
      <c r="F2" s="428"/>
      <c r="G2" s="428"/>
      <c r="H2" s="428"/>
      <c r="I2" s="428"/>
      <c r="J2" s="428"/>
      <c r="K2" s="428"/>
      <c r="L2" s="428"/>
      <c r="M2" s="427"/>
      <c r="N2" s="427"/>
      <c r="O2" s="427"/>
      <c r="P2" s="427"/>
      <c r="Q2" s="427"/>
      <c r="R2" s="427"/>
      <c r="S2" s="427"/>
      <c r="T2" s="427"/>
      <c r="U2" s="427"/>
      <c r="V2" s="427"/>
      <c r="W2" s="427"/>
      <c r="X2" s="427"/>
      <c r="Y2" s="427"/>
      <c r="Z2" s="427"/>
      <c r="AA2" s="427"/>
      <c r="AB2" s="427"/>
      <c r="AC2" s="427"/>
      <c r="AD2" s="427"/>
      <c r="AE2" s="427"/>
      <c r="AF2" s="427"/>
      <c r="AG2" s="427"/>
      <c r="AH2" s="427"/>
      <c r="AI2" s="427"/>
      <c r="AJ2" s="401"/>
      <c r="AK2" s="1"/>
      <c r="AL2" s="1"/>
      <c r="AM2" s="1"/>
      <c r="AN2" s="1"/>
    </row>
    <row r="3" spans="1:40">
      <c r="A3" s="1"/>
      <c r="B3" s="1"/>
      <c r="C3" s="1"/>
      <c r="D3" s="1"/>
      <c r="E3" s="1"/>
      <c r="F3" s="2"/>
      <c r="G3" s="2"/>
      <c r="H3" s="2"/>
      <c r="I3" s="2"/>
      <c r="J3" s="2"/>
      <c r="K3" s="2"/>
      <c r="L3" s="2"/>
      <c r="M3" s="1"/>
      <c r="N3" s="3"/>
      <c r="O3" s="3"/>
      <c r="P3" s="3"/>
      <c r="Q3" s="3"/>
      <c r="R3" s="3"/>
      <c r="S3" s="3"/>
      <c r="T3" s="1"/>
      <c r="U3" s="1"/>
      <c r="V3" s="1"/>
      <c r="W3" s="1"/>
      <c r="X3" s="1"/>
      <c r="Y3" s="1"/>
      <c r="Z3" s="1"/>
      <c r="AA3" s="1"/>
      <c r="AB3" s="1"/>
      <c r="AC3" s="1"/>
      <c r="AD3" s="1"/>
      <c r="AE3" s="1"/>
      <c r="AF3" s="1"/>
      <c r="AG3" s="1"/>
      <c r="AH3" s="1"/>
      <c r="AI3" s="1"/>
      <c r="AJ3" s="401"/>
      <c r="AK3" s="1"/>
      <c r="AL3" s="1"/>
      <c r="AM3" s="1"/>
      <c r="AN3" s="1"/>
    </row>
    <row r="4" spans="1:40" ht="43.5" customHeight="1">
      <c r="A4" s="403" t="s">
        <v>2</v>
      </c>
      <c r="B4" s="646" t="str">
        <f>'Monitoria Anual - 1'!B4:G4</f>
        <v>Conservar os manguezais brasileiros, reduzindo a degradação e protegendo as espécies focais do PAN, mantendo suas áreas e usos tradicionais, a partir da integração entre as diferentes instâncias do poder público e da sociedade, incorporando os saberes acadêmicos e tradicionais.</v>
      </c>
      <c r="C4" s="601"/>
      <c r="D4" s="601"/>
      <c r="E4" s="601"/>
      <c r="F4" s="601"/>
      <c r="G4" s="601"/>
      <c r="H4" s="585"/>
      <c r="I4" s="4"/>
      <c r="J4" s="4"/>
      <c r="K4" s="4"/>
      <c r="L4" s="4"/>
      <c r="M4" s="5"/>
      <c r="N4" s="5"/>
      <c r="O4" s="5"/>
      <c r="P4" s="5"/>
      <c r="Q4" s="5"/>
      <c r="R4" s="5"/>
      <c r="S4" s="1"/>
      <c r="T4" s="1"/>
      <c r="U4" s="1"/>
      <c r="V4" s="1"/>
      <c r="W4" s="1"/>
      <c r="X4" s="1"/>
      <c r="Y4" s="1"/>
      <c r="Z4" s="1"/>
      <c r="AA4" s="1"/>
      <c r="AB4" s="1"/>
      <c r="AC4" s="1"/>
      <c r="AD4" s="1"/>
      <c r="AE4" s="1"/>
      <c r="AF4" s="1"/>
      <c r="AG4" s="1"/>
      <c r="AH4" s="1"/>
      <c r="AI4" s="1"/>
      <c r="AJ4" s="401"/>
      <c r="AK4" s="1"/>
      <c r="AL4" s="1"/>
      <c r="AM4" s="1"/>
      <c r="AN4" s="1"/>
    </row>
    <row r="5" spans="1:40">
      <c r="A5" s="1"/>
      <c r="B5" s="1"/>
      <c r="C5" s="1"/>
      <c r="D5" s="1"/>
      <c r="E5" s="1"/>
      <c r="F5" s="2"/>
      <c r="G5" s="2"/>
      <c r="H5" s="2"/>
      <c r="I5" s="2"/>
      <c r="J5" s="2"/>
      <c r="K5" s="2"/>
      <c r="L5" s="2"/>
      <c r="M5" s="1"/>
      <c r="N5" s="3"/>
      <c r="O5" s="3"/>
      <c r="P5" s="3"/>
      <c r="Q5" s="3"/>
      <c r="R5" s="3"/>
      <c r="S5" s="3"/>
      <c r="T5" s="1"/>
      <c r="U5" s="1"/>
      <c r="V5" s="1"/>
      <c r="W5" s="1"/>
      <c r="X5" s="1"/>
      <c r="Y5" s="1"/>
      <c r="Z5" s="1"/>
      <c r="AA5" s="1"/>
      <c r="AB5" s="1"/>
      <c r="AC5" s="1"/>
      <c r="AD5" s="1"/>
      <c r="AE5" s="1"/>
      <c r="AF5" s="1"/>
      <c r="AG5" s="1"/>
      <c r="AH5" s="1"/>
      <c r="AI5" s="1"/>
      <c r="AJ5" s="401"/>
      <c r="AK5" s="1"/>
      <c r="AL5" s="1"/>
      <c r="AM5" s="1"/>
      <c r="AN5" s="1"/>
    </row>
    <row r="6" spans="1:40" ht="18.75">
      <c r="A6" s="403" t="s">
        <v>4</v>
      </c>
      <c r="B6" s="602" t="s">
        <v>1124</v>
      </c>
      <c r="C6" s="601"/>
      <c r="D6" s="585"/>
      <c r="E6" s="1"/>
      <c r="F6" s="2"/>
      <c r="G6" s="2"/>
      <c r="H6" s="2"/>
      <c r="I6" s="2"/>
      <c r="J6" s="2"/>
      <c r="K6" s="2"/>
      <c r="L6" s="2"/>
      <c r="M6" s="3"/>
      <c r="N6" s="3"/>
      <c r="O6" s="3"/>
      <c r="P6" s="3"/>
      <c r="Q6" s="3"/>
      <c r="R6" s="3"/>
      <c r="S6" s="3"/>
      <c r="T6" s="1"/>
      <c r="U6" s="1"/>
      <c r="V6" s="1"/>
      <c r="W6" s="1"/>
      <c r="X6" s="1"/>
      <c r="Y6" s="1"/>
      <c r="Z6" s="1"/>
      <c r="AA6" s="1"/>
      <c r="AB6" s="1"/>
      <c r="AC6" s="1"/>
      <c r="AD6" s="1"/>
      <c r="AE6" s="1"/>
      <c r="AF6" s="1"/>
      <c r="AG6" s="1"/>
      <c r="AH6" s="1"/>
      <c r="AI6" s="1"/>
      <c r="AJ6" s="401"/>
      <c r="AK6" s="1"/>
      <c r="AL6" s="1"/>
      <c r="AM6" s="1"/>
      <c r="AN6" s="404" t="s">
        <v>6</v>
      </c>
    </row>
    <row r="7" spans="1:40">
      <c r="A7" s="1"/>
      <c r="B7" s="1"/>
      <c r="C7" s="1"/>
      <c r="D7" s="1"/>
      <c r="E7" s="1"/>
      <c r="F7" s="2"/>
      <c r="G7" s="2"/>
      <c r="H7" s="2"/>
      <c r="I7" s="2"/>
      <c r="J7" s="2"/>
      <c r="K7" s="2"/>
      <c r="L7" s="2"/>
      <c r="M7" s="1"/>
      <c r="N7" s="3"/>
      <c r="O7" s="3"/>
      <c r="P7" s="3"/>
      <c r="Q7" s="3"/>
      <c r="R7" s="3"/>
      <c r="S7" s="3"/>
      <c r="T7" s="1"/>
      <c r="U7" s="1"/>
      <c r="V7" s="1"/>
      <c r="W7" s="1"/>
      <c r="X7" s="1"/>
      <c r="Y7" s="1"/>
      <c r="Z7" s="1"/>
      <c r="AA7" s="1"/>
      <c r="AB7" s="1"/>
      <c r="AC7" s="1"/>
      <c r="AD7" s="1"/>
      <c r="AE7" s="1"/>
      <c r="AF7" s="1"/>
      <c r="AG7" s="1"/>
      <c r="AH7" s="1"/>
      <c r="AI7" s="1"/>
      <c r="AJ7" s="401"/>
      <c r="AK7" s="1"/>
      <c r="AL7" s="1"/>
      <c r="AM7" s="1"/>
      <c r="AN7" s="404" t="s">
        <v>7</v>
      </c>
    </row>
    <row r="8" spans="1:40" ht="15.75">
      <c r="A8" s="603" t="s">
        <v>8</v>
      </c>
      <c r="B8" s="604"/>
      <c r="C8" s="604"/>
      <c r="D8" s="604"/>
      <c r="E8" s="604"/>
      <c r="F8" s="604"/>
      <c r="G8" s="604"/>
      <c r="H8" s="604"/>
      <c r="I8" s="604"/>
      <c r="J8" s="604"/>
      <c r="K8" s="604"/>
      <c r="L8" s="604"/>
      <c r="M8" s="605"/>
      <c r="N8" s="606" t="s">
        <v>9</v>
      </c>
      <c r="O8" s="604"/>
      <c r="P8" s="604"/>
      <c r="Q8" s="604"/>
      <c r="R8" s="604"/>
      <c r="S8" s="604"/>
      <c r="T8" s="604"/>
      <c r="U8" s="604"/>
      <c r="V8" s="604"/>
      <c r="W8" s="604"/>
      <c r="X8" s="607"/>
      <c r="Y8" s="608" t="s">
        <v>10</v>
      </c>
      <c r="Z8" s="609"/>
      <c r="AA8" s="609"/>
      <c r="AB8" s="609"/>
      <c r="AC8" s="609"/>
      <c r="AD8" s="609"/>
      <c r="AE8" s="609"/>
      <c r="AF8" s="609"/>
      <c r="AG8" s="609"/>
      <c r="AH8" s="609"/>
      <c r="AI8" s="610"/>
      <c r="AJ8" s="401"/>
      <c r="AK8" s="1"/>
      <c r="AL8" s="1"/>
      <c r="AM8" s="1"/>
      <c r="AN8" s="1"/>
    </row>
    <row r="9" spans="1:40" ht="81.75" customHeight="1">
      <c r="A9" s="630" t="s">
        <v>11</v>
      </c>
      <c r="B9" s="648" t="s">
        <v>12</v>
      </c>
      <c r="C9" s="611" t="s">
        <v>13</v>
      </c>
      <c r="D9" s="611" t="s">
        <v>14</v>
      </c>
      <c r="E9" s="632" t="s">
        <v>15</v>
      </c>
      <c r="F9" s="633" t="s">
        <v>16</v>
      </c>
      <c r="G9" s="634"/>
      <c r="H9" s="647" t="s">
        <v>17</v>
      </c>
      <c r="I9" s="611" t="s">
        <v>18</v>
      </c>
      <c r="J9" s="611" t="s">
        <v>19</v>
      </c>
      <c r="K9" s="612" t="s">
        <v>20</v>
      </c>
      <c r="L9" s="613"/>
      <c r="M9" s="611" t="s">
        <v>21</v>
      </c>
      <c r="N9" s="614" t="s">
        <v>22</v>
      </c>
      <c r="O9" s="615" t="s">
        <v>23</v>
      </c>
      <c r="P9" s="617" t="s">
        <v>24</v>
      </c>
      <c r="Q9" s="618" t="s">
        <v>25</v>
      </c>
      <c r="R9" s="619" t="s">
        <v>26</v>
      </c>
      <c r="S9" s="620" t="s">
        <v>27</v>
      </c>
      <c r="T9" s="621" t="s">
        <v>28</v>
      </c>
      <c r="U9" s="621" t="s">
        <v>29</v>
      </c>
      <c r="V9" s="621" t="s">
        <v>30</v>
      </c>
      <c r="W9" s="621" t="s">
        <v>31</v>
      </c>
      <c r="X9" s="627" t="s">
        <v>32</v>
      </c>
      <c r="Y9" s="628" t="s">
        <v>33</v>
      </c>
      <c r="Z9" s="622" t="s">
        <v>34</v>
      </c>
      <c r="AA9" s="622" t="s">
        <v>35</v>
      </c>
      <c r="AB9" s="622" t="s">
        <v>36</v>
      </c>
      <c r="AC9" s="622" t="s">
        <v>37</v>
      </c>
      <c r="AD9" s="622" t="s">
        <v>38</v>
      </c>
      <c r="AE9" s="622" t="s">
        <v>39</v>
      </c>
      <c r="AF9" s="623" t="s">
        <v>40</v>
      </c>
      <c r="AG9" s="622" t="s">
        <v>41</v>
      </c>
      <c r="AH9" s="622" t="s">
        <v>42</v>
      </c>
      <c r="AI9" s="625" t="s">
        <v>43</v>
      </c>
      <c r="AJ9" s="401"/>
      <c r="AK9" s="1"/>
      <c r="AL9" s="1"/>
      <c r="AM9" s="1"/>
      <c r="AN9" s="1"/>
    </row>
    <row r="10" spans="1:40" ht="34.5" customHeight="1">
      <c r="A10" s="631"/>
      <c r="B10" s="616"/>
      <c r="C10" s="616"/>
      <c r="D10" s="616"/>
      <c r="E10" s="616"/>
      <c r="F10" s="118" t="s">
        <v>44</v>
      </c>
      <c r="G10" s="118" t="s">
        <v>45</v>
      </c>
      <c r="H10" s="616"/>
      <c r="I10" s="616"/>
      <c r="J10" s="616"/>
      <c r="K10" s="119" t="s">
        <v>46</v>
      </c>
      <c r="L10" s="119" t="s">
        <v>47</v>
      </c>
      <c r="M10" s="616"/>
      <c r="N10" s="616"/>
      <c r="O10" s="616"/>
      <c r="P10" s="616"/>
      <c r="Q10" s="616"/>
      <c r="R10" s="616"/>
      <c r="S10" s="616"/>
      <c r="T10" s="616"/>
      <c r="U10" s="616"/>
      <c r="V10" s="616"/>
      <c r="W10" s="616"/>
      <c r="X10" s="624"/>
      <c r="Y10" s="629"/>
      <c r="Z10" s="616"/>
      <c r="AA10" s="616"/>
      <c r="AB10" s="616"/>
      <c r="AC10" s="616"/>
      <c r="AD10" s="616"/>
      <c r="AE10" s="616"/>
      <c r="AF10" s="624"/>
      <c r="AG10" s="616"/>
      <c r="AH10" s="616"/>
      <c r="AI10" s="645"/>
      <c r="AJ10" s="401"/>
      <c r="AK10" s="1"/>
      <c r="AL10" s="1"/>
      <c r="AM10" s="1"/>
      <c r="AN10" s="1"/>
    </row>
    <row r="11" spans="1:40" ht="61.5" customHeight="1">
      <c r="A11" s="649" t="s">
        <v>48</v>
      </c>
      <c r="B11" s="429" t="s">
        <v>49</v>
      </c>
      <c r="C11" s="121" t="s">
        <v>50</v>
      </c>
      <c r="D11" s="122" t="s">
        <v>51</v>
      </c>
      <c r="E11" s="430"/>
      <c r="F11" s="123">
        <v>42005</v>
      </c>
      <c r="G11" s="123">
        <v>43617</v>
      </c>
      <c r="H11" s="124" t="s">
        <v>52</v>
      </c>
      <c r="I11" s="125">
        <v>50000</v>
      </c>
      <c r="J11" s="124" t="s">
        <v>53</v>
      </c>
      <c r="K11" s="431"/>
      <c r="L11" s="431"/>
      <c r="M11" s="432"/>
      <c r="N11" s="121"/>
      <c r="O11" s="433" t="s">
        <v>60</v>
      </c>
      <c r="P11" s="434"/>
      <c r="Q11" s="434"/>
      <c r="R11" s="434"/>
      <c r="S11" s="434" t="s">
        <v>6</v>
      </c>
      <c r="T11" s="126" t="s">
        <v>1125</v>
      </c>
      <c r="U11" s="121"/>
      <c r="V11" s="122" t="s">
        <v>1126</v>
      </c>
      <c r="W11" s="121"/>
      <c r="X11" s="121"/>
      <c r="Y11" s="121"/>
      <c r="Z11" s="121"/>
      <c r="AA11" s="121"/>
      <c r="AB11" s="121"/>
      <c r="AC11" s="121"/>
      <c r="AD11" s="121"/>
      <c r="AE11" s="121"/>
      <c r="AF11" s="121"/>
      <c r="AG11" s="432"/>
      <c r="AH11" s="432"/>
      <c r="AI11" s="26"/>
      <c r="AJ11" s="401"/>
      <c r="AK11" s="1"/>
      <c r="AL11" s="1"/>
      <c r="AM11" s="1"/>
      <c r="AN11" s="1"/>
    </row>
    <row r="12" spans="1:40" ht="223.5" customHeight="1">
      <c r="A12" s="591"/>
      <c r="B12" s="127" t="s">
        <v>55</v>
      </c>
      <c r="C12" s="121" t="s">
        <v>56</v>
      </c>
      <c r="D12" s="122" t="s">
        <v>57</v>
      </c>
      <c r="E12" s="128"/>
      <c r="F12" s="123">
        <v>42005</v>
      </c>
      <c r="G12" s="129">
        <v>42917</v>
      </c>
      <c r="H12" s="124" t="s">
        <v>58</v>
      </c>
      <c r="I12" s="125">
        <v>800000</v>
      </c>
      <c r="J12" s="124" t="s">
        <v>59</v>
      </c>
      <c r="K12" s="130" t="s">
        <v>1127</v>
      </c>
      <c r="L12" s="131"/>
      <c r="M12" s="128"/>
      <c r="N12" s="121"/>
      <c r="O12" s="433"/>
      <c r="P12" s="434" t="s">
        <v>60</v>
      </c>
      <c r="Q12" s="434"/>
      <c r="R12" s="434"/>
      <c r="S12" s="132"/>
      <c r="T12" s="121" t="s">
        <v>1128</v>
      </c>
      <c r="U12" s="122" t="s">
        <v>1129</v>
      </c>
      <c r="V12" s="133" t="s">
        <v>1130</v>
      </c>
      <c r="W12" s="122" t="s">
        <v>1131</v>
      </c>
      <c r="X12" s="133" t="s">
        <v>1132</v>
      </c>
      <c r="Y12" s="121"/>
      <c r="Z12" s="121"/>
      <c r="AA12" s="121"/>
      <c r="AB12" s="134"/>
      <c r="AC12" s="135" t="s">
        <v>1133</v>
      </c>
      <c r="AD12" s="121"/>
      <c r="AE12" s="121"/>
      <c r="AF12" s="136" t="s">
        <v>1134</v>
      </c>
      <c r="AG12" s="128"/>
      <c r="AH12" s="128"/>
      <c r="AI12" s="26"/>
      <c r="AJ12" s="401"/>
      <c r="AK12" s="1"/>
      <c r="AL12" s="1"/>
      <c r="AM12" s="1"/>
      <c r="AN12" s="1"/>
    </row>
    <row r="13" spans="1:40" ht="93.75" customHeight="1">
      <c r="A13" s="591"/>
      <c r="B13" s="127" t="s">
        <v>65</v>
      </c>
      <c r="C13" s="121" t="s">
        <v>66</v>
      </c>
      <c r="D13" s="122" t="s">
        <v>67</v>
      </c>
      <c r="E13" s="128"/>
      <c r="F13" s="123">
        <v>42005</v>
      </c>
      <c r="G13" s="123">
        <v>43101</v>
      </c>
      <c r="H13" s="124" t="s">
        <v>68</v>
      </c>
      <c r="I13" s="125">
        <v>100000</v>
      </c>
      <c r="J13" s="124" t="s">
        <v>69</v>
      </c>
      <c r="K13" s="131"/>
      <c r="L13" s="131"/>
      <c r="M13" s="128"/>
      <c r="N13" s="121"/>
      <c r="O13" s="433" t="s">
        <v>60</v>
      </c>
      <c r="P13" s="434"/>
      <c r="Q13" s="434"/>
      <c r="R13" s="434"/>
      <c r="S13" s="132" t="s">
        <v>7</v>
      </c>
      <c r="T13" s="126" t="s">
        <v>1125</v>
      </c>
      <c r="U13" s="121"/>
      <c r="V13" s="122" t="s">
        <v>1135</v>
      </c>
      <c r="W13" s="121"/>
      <c r="X13" s="121"/>
      <c r="Y13" s="121"/>
      <c r="Z13" s="121"/>
      <c r="AA13" s="121"/>
      <c r="AB13" s="121"/>
      <c r="AC13" s="121"/>
      <c r="AD13" s="121"/>
      <c r="AE13" s="121"/>
      <c r="AF13" s="121"/>
      <c r="AG13" s="128"/>
      <c r="AH13" s="128"/>
      <c r="AI13" s="26"/>
      <c r="AJ13" s="401"/>
      <c r="AK13" s="1"/>
      <c r="AL13" s="1"/>
      <c r="AM13" s="1"/>
      <c r="AN13" s="1"/>
    </row>
    <row r="14" spans="1:40" ht="92.25" customHeight="1">
      <c r="A14" s="591"/>
      <c r="B14" s="127" t="s">
        <v>71</v>
      </c>
      <c r="C14" s="122" t="s">
        <v>72</v>
      </c>
      <c r="D14" s="122" t="s">
        <v>73</v>
      </c>
      <c r="E14" s="128"/>
      <c r="F14" s="123">
        <v>42217</v>
      </c>
      <c r="G14" s="123">
        <v>42583</v>
      </c>
      <c r="H14" s="124" t="s">
        <v>74</v>
      </c>
      <c r="I14" s="125">
        <v>330000</v>
      </c>
      <c r="J14" s="124" t="s">
        <v>75</v>
      </c>
      <c r="K14" s="131"/>
      <c r="L14" s="131"/>
      <c r="M14" s="128"/>
      <c r="N14" s="121"/>
      <c r="O14" s="433" t="s">
        <v>60</v>
      </c>
      <c r="P14" s="434"/>
      <c r="Q14" s="434"/>
      <c r="R14" s="434"/>
      <c r="S14" s="132" t="s">
        <v>7</v>
      </c>
      <c r="T14" s="126" t="s">
        <v>1125</v>
      </c>
      <c r="U14" s="121"/>
      <c r="V14" s="122" t="s">
        <v>1135</v>
      </c>
      <c r="W14" s="121"/>
      <c r="X14" s="121"/>
      <c r="Y14" s="121"/>
      <c r="Z14" s="121"/>
      <c r="AA14" s="121"/>
      <c r="AB14" s="121"/>
      <c r="AC14" s="121"/>
      <c r="AD14" s="121"/>
      <c r="AE14" s="121"/>
      <c r="AF14" s="121"/>
      <c r="AG14" s="128"/>
      <c r="AH14" s="128"/>
      <c r="AI14" s="26"/>
      <c r="AJ14" s="401"/>
      <c r="AK14" s="1"/>
      <c r="AL14" s="1"/>
      <c r="AM14" s="1"/>
      <c r="AN14" s="1"/>
    </row>
    <row r="15" spans="1:40" ht="84" customHeight="1">
      <c r="A15" s="591"/>
      <c r="B15" s="127" t="s">
        <v>79</v>
      </c>
      <c r="C15" s="122" t="s">
        <v>80</v>
      </c>
      <c r="D15" s="122" t="s">
        <v>81</v>
      </c>
      <c r="E15" s="128"/>
      <c r="F15" s="123">
        <v>42036</v>
      </c>
      <c r="G15" s="123">
        <v>42767</v>
      </c>
      <c r="H15" s="124" t="s">
        <v>83</v>
      </c>
      <c r="I15" s="125">
        <v>300000</v>
      </c>
      <c r="J15" s="124" t="s">
        <v>84</v>
      </c>
      <c r="K15" s="131"/>
      <c r="L15" s="131"/>
      <c r="M15" s="128"/>
      <c r="N15" s="121"/>
      <c r="O15" s="433" t="s">
        <v>60</v>
      </c>
      <c r="P15" s="434"/>
      <c r="Q15" s="434"/>
      <c r="R15" s="434"/>
      <c r="S15" s="132"/>
      <c r="T15" s="126" t="s">
        <v>1125</v>
      </c>
      <c r="U15" s="121"/>
      <c r="V15" s="122" t="s">
        <v>1136</v>
      </c>
      <c r="W15" s="121"/>
      <c r="X15" s="121"/>
      <c r="Y15" s="122" t="s">
        <v>1137</v>
      </c>
      <c r="Z15" s="122"/>
      <c r="AA15" s="121"/>
      <c r="AB15" s="121"/>
      <c r="AC15" s="135" t="s">
        <v>1138</v>
      </c>
      <c r="AD15" s="122" t="s">
        <v>1139</v>
      </c>
      <c r="AE15" s="122"/>
      <c r="AF15" s="122" t="s">
        <v>1140</v>
      </c>
      <c r="AG15" s="128"/>
      <c r="AH15" s="128"/>
      <c r="AI15" s="26"/>
      <c r="AJ15" s="401"/>
      <c r="AK15" s="1"/>
      <c r="AL15" s="1"/>
      <c r="AM15" s="1"/>
      <c r="AN15" s="1"/>
    </row>
    <row r="16" spans="1:40" ht="102.75" customHeight="1">
      <c r="A16" s="591"/>
      <c r="B16" s="127" t="s">
        <v>89</v>
      </c>
      <c r="C16" s="122" t="s">
        <v>1141</v>
      </c>
      <c r="D16" s="121" t="s">
        <v>96</v>
      </c>
      <c r="E16" s="128"/>
      <c r="F16" s="129">
        <v>42522</v>
      </c>
      <c r="G16" s="129">
        <v>42705</v>
      </c>
      <c r="H16" s="124" t="s">
        <v>92</v>
      </c>
      <c r="I16" s="125">
        <v>700000</v>
      </c>
      <c r="J16" s="137" t="s">
        <v>97</v>
      </c>
      <c r="K16" s="131"/>
      <c r="L16" s="131"/>
      <c r="M16" s="128"/>
      <c r="N16" s="121"/>
      <c r="O16" s="433" t="s">
        <v>60</v>
      </c>
      <c r="P16" s="434"/>
      <c r="Q16" s="434"/>
      <c r="R16" s="434"/>
      <c r="S16" s="434"/>
      <c r="T16" s="126" t="s">
        <v>1125</v>
      </c>
      <c r="U16" s="121"/>
      <c r="V16" s="138" t="s">
        <v>1142</v>
      </c>
      <c r="W16" s="121"/>
      <c r="X16" s="1"/>
      <c r="Y16" s="122" t="s">
        <v>1143</v>
      </c>
      <c r="Z16" s="122" t="s">
        <v>1144</v>
      </c>
      <c r="AA16" s="134"/>
      <c r="AB16" s="134"/>
      <c r="AC16" s="135" t="s">
        <v>1138</v>
      </c>
      <c r="AD16" s="122" t="s">
        <v>1145</v>
      </c>
      <c r="AE16" s="122"/>
      <c r="AF16" s="122" t="s">
        <v>1146</v>
      </c>
      <c r="AG16" s="128"/>
      <c r="AH16" s="128"/>
      <c r="AI16" s="26"/>
      <c r="AJ16" s="401"/>
      <c r="AK16" s="1"/>
      <c r="AL16" s="1"/>
      <c r="AM16" s="1"/>
      <c r="AN16" s="1"/>
    </row>
    <row r="17" spans="1:40" ht="129" customHeight="1">
      <c r="A17" s="591"/>
      <c r="B17" s="127" t="s">
        <v>98</v>
      </c>
      <c r="C17" s="121" t="s">
        <v>1147</v>
      </c>
      <c r="D17" s="122" t="s">
        <v>100</v>
      </c>
      <c r="E17" s="128"/>
      <c r="F17" s="137" t="s">
        <v>1148</v>
      </c>
      <c r="G17" s="123">
        <v>42339</v>
      </c>
      <c r="H17" s="124" t="s">
        <v>101</v>
      </c>
      <c r="I17" s="125">
        <v>80000</v>
      </c>
      <c r="J17" s="124" t="s">
        <v>102</v>
      </c>
      <c r="K17" s="131"/>
      <c r="L17" s="131"/>
      <c r="M17" s="128"/>
      <c r="N17" s="121"/>
      <c r="O17" s="433" t="s">
        <v>461</v>
      </c>
      <c r="P17" s="434"/>
      <c r="Q17" s="434"/>
      <c r="R17" s="434"/>
      <c r="S17" s="434" t="s">
        <v>6</v>
      </c>
      <c r="T17" s="121" t="s">
        <v>1149</v>
      </c>
      <c r="U17" s="121"/>
      <c r="V17" s="122" t="s">
        <v>1150</v>
      </c>
      <c r="W17" s="121" t="s">
        <v>1151</v>
      </c>
      <c r="X17" s="121"/>
      <c r="Y17" s="121"/>
      <c r="Z17" s="121"/>
      <c r="AA17" s="121"/>
      <c r="AB17" s="121"/>
      <c r="AC17" s="121"/>
      <c r="AD17" s="121"/>
      <c r="AE17" s="121"/>
      <c r="AF17" s="121"/>
      <c r="AG17" s="128"/>
      <c r="AH17" s="128"/>
      <c r="AI17" s="26"/>
      <c r="AJ17" s="401"/>
      <c r="AK17" s="1"/>
      <c r="AL17" s="1"/>
      <c r="AM17" s="1"/>
      <c r="AN17" s="1"/>
    </row>
    <row r="18" spans="1:40" ht="318" customHeight="1">
      <c r="A18" s="591"/>
      <c r="B18" s="127" t="s">
        <v>106</v>
      </c>
      <c r="C18" s="122" t="s">
        <v>107</v>
      </c>
      <c r="D18" s="122" t="s">
        <v>108</v>
      </c>
      <c r="E18" s="128"/>
      <c r="F18" s="123">
        <v>42005</v>
      </c>
      <c r="G18" s="123">
        <v>42736</v>
      </c>
      <c r="H18" s="124" t="s">
        <v>109</v>
      </c>
      <c r="I18" s="125">
        <v>3000000</v>
      </c>
      <c r="J18" s="124" t="s">
        <v>110</v>
      </c>
      <c r="K18" s="137" t="s">
        <v>1152</v>
      </c>
      <c r="L18" s="131"/>
      <c r="M18" s="128"/>
      <c r="N18" s="121"/>
      <c r="O18" s="433"/>
      <c r="P18" s="434"/>
      <c r="Q18" s="434" t="s">
        <v>60</v>
      </c>
      <c r="R18" s="434"/>
      <c r="S18" s="132"/>
      <c r="T18" s="136" t="s">
        <v>1153</v>
      </c>
      <c r="U18" s="136" t="s">
        <v>1154</v>
      </c>
      <c r="V18" s="136" t="s">
        <v>1155</v>
      </c>
      <c r="W18" s="136" t="s">
        <v>1156</v>
      </c>
      <c r="X18" s="136" t="s">
        <v>1157</v>
      </c>
      <c r="Y18" s="133" t="s">
        <v>1158</v>
      </c>
      <c r="Z18" s="136"/>
      <c r="AA18" s="136"/>
      <c r="AB18" s="136"/>
      <c r="AC18" s="139" t="s">
        <v>1159</v>
      </c>
      <c r="AD18" s="136"/>
      <c r="AE18" s="1"/>
      <c r="AF18" s="136" t="s">
        <v>1160</v>
      </c>
      <c r="AG18" s="140"/>
      <c r="AH18" s="140"/>
      <c r="AI18" s="26"/>
      <c r="AJ18" s="401"/>
      <c r="AK18" s="1"/>
      <c r="AL18" s="1"/>
      <c r="AM18" s="1"/>
      <c r="AN18" s="1"/>
    </row>
    <row r="19" spans="1:40" ht="183" customHeight="1">
      <c r="A19" s="591"/>
      <c r="B19" s="127" t="s">
        <v>121</v>
      </c>
      <c r="C19" s="122" t="s">
        <v>122</v>
      </c>
      <c r="D19" s="122" t="s">
        <v>123</v>
      </c>
      <c r="E19" s="128"/>
      <c r="F19" s="123">
        <v>42005</v>
      </c>
      <c r="G19" s="123">
        <v>42370</v>
      </c>
      <c r="H19" s="124" t="s">
        <v>124</v>
      </c>
      <c r="I19" s="125">
        <v>500000</v>
      </c>
      <c r="J19" s="124" t="s">
        <v>125</v>
      </c>
      <c r="K19" s="130" t="s">
        <v>1161</v>
      </c>
      <c r="L19" s="137"/>
      <c r="M19" s="121"/>
      <c r="N19" s="121"/>
      <c r="O19" s="121"/>
      <c r="P19" s="121" t="s">
        <v>60</v>
      </c>
      <c r="Q19" s="121"/>
      <c r="R19" s="121"/>
      <c r="S19" s="132"/>
      <c r="T19" s="136" t="s">
        <v>1162</v>
      </c>
      <c r="U19" s="136" t="s">
        <v>1163</v>
      </c>
      <c r="V19" s="136" t="s">
        <v>1164</v>
      </c>
      <c r="W19" s="136" t="s">
        <v>1165</v>
      </c>
      <c r="X19" s="133" t="s">
        <v>1166</v>
      </c>
      <c r="Y19" s="121"/>
      <c r="Z19" s="121"/>
      <c r="AA19" s="121"/>
      <c r="AB19" s="121"/>
      <c r="AC19" s="135">
        <v>2020</v>
      </c>
      <c r="AD19" s="126" t="s">
        <v>1167</v>
      </c>
      <c r="AE19" s="122"/>
      <c r="AF19" s="133" t="s">
        <v>1168</v>
      </c>
      <c r="AG19" s="121"/>
      <c r="AH19" s="121"/>
      <c r="AI19" s="26"/>
      <c r="AJ19" s="401"/>
      <c r="AK19" s="1"/>
      <c r="AL19" s="1"/>
      <c r="AM19" s="1"/>
      <c r="AN19" s="1"/>
    </row>
    <row r="20" spans="1:40" ht="300.75" customHeight="1">
      <c r="A20" s="591"/>
      <c r="B20" s="127" t="s">
        <v>128</v>
      </c>
      <c r="C20" s="122" t="s">
        <v>129</v>
      </c>
      <c r="D20" s="122" t="s">
        <v>130</v>
      </c>
      <c r="E20" s="128"/>
      <c r="F20" s="123">
        <v>42005</v>
      </c>
      <c r="G20" s="129">
        <v>43070</v>
      </c>
      <c r="H20" s="124" t="s">
        <v>131</v>
      </c>
      <c r="I20" s="125">
        <v>1200000</v>
      </c>
      <c r="J20" s="124" t="s">
        <v>132</v>
      </c>
      <c r="K20" s="435" t="s">
        <v>1169</v>
      </c>
      <c r="L20" s="431"/>
      <c r="M20" s="432"/>
      <c r="N20" s="434"/>
      <c r="O20" s="433"/>
      <c r="P20" s="434" t="s">
        <v>60</v>
      </c>
      <c r="Q20" s="434"/>
      <c r="R20" s="434"/>
      <c r="S20" s="434"/>
      <c r="T20" s="122" t="s">
        <v>1170</v>
      </c>
      <c r="U20" s="122" t="s">
        <v>1171</v>
      </c>
      <c r="V20" s="122" t="s">
        <v>1172</v>
      </c>
      <c r="W20" s="121" t="s">
        <v>1173</v>
      </c>
      <c r="X20" s="121" t="s">
        <v>1174</v>
      </c>
      <c r="Y20" s="122" t="s">
        <v>1175</v>
      </c>
      <c r="Z20" s="122" t="s">
        <v>1176</v>
      </c>
      <c r="AA20" s="121"/>
      <c r="AB20" s="134"/>
      <c r="AC20" s="135" t="s">
        <v>1177</v>
      </c>
      <c r="AD20" s="122" t="s">
        <v>1178</v>
      </c>
      <c r="AE20" s="122"/>
      <c r="AF20" s="133" t="s">
        <v>1179</v>
      </c>
      <c r="AG20" s="432"/>
      <c r="AH20" s="432"/>
      <c r="AI20" s="26"/>
      <c r="AJ20" s="401"/>
      <c r="AK20" s="1"/>
      <c r="AL20" s="1"/>
      <c r="AM20" s="1"/>
      <c r="AN20" s="1"/>
    </row>
    <row r="21" spans="1:40" ht="109.5" customHeight="1">
      <c r="A21" s="591"/>
      <c r="B21" s="127" t="s">
        <v>134</v>
      </c>
      <c r="C21" s="122" t="s">
        <v>135</v>
      </c>
      <c r="D21" s="122" t="s">
        <v>136</v>
      </c>
      <c r="E21" s="128"/>
      <c r="F21" s="123">
        <v>42278</v>
      </c>
      <c r="G21" s="123">
        <v>43800</v>
      </c>
      <c r="H21" s="124" t="s">
        <v>137</v>
      </c>
      <c r="I21" s="125"/>
      <c r="J21" s="124" t="s">
        <v>138</v>
      </c>
      <c r="K21" s="131"/>
      <c r="L21" s="131"/>
      <c r="M21" s="128"/>
      <c r="N21" s="121"/>
      <c r="O21" s="433" t="s">
        <v>60</v>
      </c>
      <c r="P21" s="434"/>
      <c r="Q21" s="434"/>
      <c r="R21" s="434"/>
      <c r="S21" s="132" t="s">
        <v>7</v>
      </c>
      <c r="T21" s="122" t="s">
        <v>1180</v>
      </c>
      <c r="U21" s="122"/>
      <c r="V21" s="122" t="s">
        <v>1181</v>
      </c>
      <c r="W21" s="121" t="s">
        <v>1182</v>
      </c>
      <c r="X21" s="121"/>
      <c r="Y21" s="121" t="s">
        <v>226</v>
      </c>
      <c r="Z21" s="121"/>
      <c r="AA21" s="121"/>
      <c r="AB21" s="121"/>
      <c r="AC21" s="121"/>
      <c r="AD21" s="141" t="s">
        <v>1183</v>
      </c>
      <c r="AE21" s="121"/>
      <c r="AF21" s="121"/>
      <c r="AG21" s="128"/>
      <c r="AH21" s="128"/>
      <c r="AI21" s="26"/>
      <c r="AJ21" s="401"/>
      <c r="AK21" s="1"/>
      <c r="AL21" s="1"/>
      <c r="AM21" s="1"/>
      <c r="AN21" s="1"/>
    </row>
    <row r="22" spans="1:40" ht="257.25" customHeight="1">
      <c r="A22" s="591"/>
      <c r="B22" s="127" t="s">
        <v>140</v>
      </c>
      <c r="C22" s="122" t="s">
        <v>141</v>
      </c>
      <c r="D22" s="122" t="s">
        <v>142</v>
      </c>
      <c r="E22" s="128"/>
      <c r="F22" s="123">
        <v>42005</v>
      </c>
      <c r="G22" s="123">
        <v>43313</v>
      </c>
      <c r="H22" s="124" t="s">
        <v>143</v>
      </c>
      <c r="I22" s="125">
        <v>1000000</v>
      </c>
      <c r="J22" s="124" t="s">
        <v>144</v>
      </c>
      <c r="K22" s="130" t="s">
        <v>1184</v>
      </c>
      <c r="L22" s="131"/>
      <c r="M22" s="128"/>
      <c r="N22" s="121"/>
      <c r="O22" s="433"/>
      <c r="P22" s="434" t="s">
        <v>60</v>
      </c>
      <c r="Q22" s="434"/>
      <c r="R22" s="434"/>
      <c r="S22" s="132" t="s">
        <v>7</v>
      </c>
      <c r="T22" s="122" t="s">
        <v>1185</v>
      </c>
      <c r="U22" s="133" t="s">
        <v>1186</v>
      </c>
      <c r="V22" s="133" t="s">
        <v>1187</v>
      </c>
      <c r="W22" s="121" t="s">
        <v>1173</v>
      </c>
      <c r="X22" s="121" t="s">
        <v>1188</v>
      </c>
      <c r="Y22" s="122" t="s">
        <v>1189</v>
      </c>
      <c r="Z22" s="121"/>
      <c r="AA22" s="121"/>
      <c r="AB22" s="121"/>
      <c r="AC22" s="121"/>
      <c r="AD22" s="121"/>
      <c r="AE22" s="121"/>
      <c r="AF22" s="136" t="s">
        <v>1190</v>
      </c>
      <c r="AG22" s="128"/>
      <c r="AH22" s="128"/>
      <c r="AI22" s="26"/>
      <c r="AJ22" s="401"/>
      <c r="AK22" s="1"/>
      <c r="AL22" s="1"/>
      <c r="AM22" s="1"/>
      <c r="AN22" s="1"/>
    </row>
    <row r="23" spans="1:40" ht="153" customHeight="1">
      <c r="A23" s="591"/>
      <c r="B23" s="127" t="s">
        <v>158</v>
      </c>
      <c r="C23" s="122" t="s">
        <v>159</v>
      </c>
      <c r="D23" s="122" t="s">
        <v>160</v>
      </c>
      <c r="E23" s="128"/>
      <c r="F23" s="123">
        <v>42005</v>
      </c>
      <c r="G23" s="123">
        <v>42522</v>
      </c>
      <c r="H23" s="124" t="s">
        <v>161</v>
      </c>
      <c r="I23" s="125">
        <v>300000</v>
      </c>
      <c r="J23" s="124" t="s">
        <v>162</v>
      </c>
      <c r="K23" s="137" t="s">
        <v>1191</v>
      </c>
      <c r="L23" s="131"/>
      <c r="M23" s="128"/>
      <c r="N23" s="121"/>
      <c r="O23" s="433" t="s">
        <v>60</v>
      </c>
      <c r="P23" s="434"/>
      <c r="Q23" s="434"/>
      <c r="R23" s="434"/>
      <c r="S23" s="434"/>
      <c r="T23" s="121" t="s">
        <v>1192</v>
      </c>
      <c r="U23" s="121" t="s">
        <v>1193</v>
      </c>
      <c r="V23" s="122" t="s">
        <v>1194</v>
      </c>
      <c r="W23" s="121" t="s">
        <v>1195</v>
      </c>
      <c r="X23" s="121" t="s">
        <v>1196</v>
      </c>
      <c r="Y23" s="122" t="s">
        <v>1197</v>
      </c>
      <c r="Z23" s="121"/>
      <c r="AA23" s="121"/>
      <c r="AB23" s="121"/>
      <c r="AC23" s="122">
        <v>2020</v>
      </c>
      <c r="AD23" s="126" t="s">
        <v>1198</v>
      </c>
      <c r="AE23" s="121"/>
      <c r="AF23" s="121" t="s">
        <v>1199</v>
      </c>
      <c r="AG23" s="128"/>
      <c r="AH23" s="128"/>
      <c r="AI23" s="26"/>
      <c r="AJ23" s="401"/>
      <c r="AK23" s="1"/>
      <c r="AL23" s="1"/>
      <c r="AM23" s="1"/>
      <c r="AN23" s="1"/>
    </row>
    <row r="24" spans="1:40" ht="96.75" customHeight="1">
      <c r="A24" s="591"/>
      <c r="B24" s="127" t="s">
        <v>165</v>
      </c>
      <c r="C24" s="122" t="s">
        <v>166</v>
      </c>
      <c r="D24" s="122" t="s">
        <v>167</v>
      </c>
      <c r="E24" s="128"/>
      <c r="F24" s="123">
        <v>42005</v>
      </c>
      <c r="G24" s="123">
        <v>43070</v>
      </c>
      <c r="H24" s="124" t="s">
        <v>168</v>
      </c>
      <c r="I24" s="142"/>
      <c r="J24" s="124" t="s">
        <v>169</v>
      </c>
      <c r="K24" s="131"/>
      <c r="L24" s="131"/>
      <c r="M24" s="128"/>
      <c r="N24" s="121"/>
      <c r="O24" s="433" t="s">
        <v>60</v>
      </c>
      <c r="P24" s="434"/>
      <c r="Q24" s="434"/>
      <c r="R24" s="434"/>
      <c r="S24" s="434"/>
      <c r="T24" s="126" t="s">
        <v>1125</v>
      </c>
      <c r="U24" s="121"/>
      <c r="V24" s="121"/>
      <c r="W24" s="121"/>
      <c r="X24" s="122" t="s">
        <v>1200</v>
      </c>
      <c r="Y24" s="121"/>
      <c r="Z24" s="121"/>
      <c r="AA24" s="121"/>
      <c r="AB24" s="121"/>
      <c r="AC24" s="121">
        <v>2020</v>
      </c>
      <c r="AD24" s="143" t="s">
        <v>1201</v>
      </c>
      <c r="AE24" s="121"/>
      <c r="AF24" s="121"/>
      <c r="AG24" s="128"/>
      <c r="AH24" s="128"/>
      <c r="AI24" s="26"/>
      <c r="AJ24" s="401"/>
      <c r="AK24" s="1"/>
      <c r="AL24" s="1"/>
      <c r="AM24" s="1"/>
      <c r="AN24" s="1"/>
    </row>
    <row r="25" spans="1:40" ht="114" customHeight="1">
      <c r="A25" s="591"/>
      <c r="B25" s="127" t="s">
        <v>173</v>
      </c>
      <c r="C25" s="122" t="s">
        <v>174</v>
      </c>
      <c r="D25" s="122" t="s">
        <v>175</v>
      </c>
      <c r="E25" s="128"/>
      <c r="F25" s="123">
        <v>42005</v>
      </c>
      <c r="G25" s="129">
        <v>42705</v>
      </c>
      <c r="H25" s="124" t="s">
        <v>176</v>
      </c>
      <c r="I25" s="125">
        <v>50000</v>
      </c>
      <c r="J25" s="124" t="s">
        <v>177</v>
      </c>
      <c r="K25" s="131"/>
      <c r="L25" s="131"/>
      <c r="M25" s="128"/>
      <c r="N25" s="121"/>
      <c r="O25" s="433" t="s">
        <v>60</v>
      </c>
      <c r="P25" s="434"/>
      <c r="Q25" s="434"/>
      <c r="R25" s="434"/>
      <c r="S25" s="132"/>
      <c r="T25" s="126" t="s">
        <v>1125</v>
      </c>
      <c r="U25" s="121"/>
      <c r="V25" s="121"/>
      <c r="W25" s="121"/>
      <c r="X25" s="133" t="s">
        <v>1200</v>
      </c>
      <c r="Y25" s="121"/>
      <c r="Z25" s="121"/>
      <c r="AA25" s="121"/>
      <c r="AB25" s="134"/>
      <c r="AC25" s="135" t="s">
        <v>1177</v>
      </c>
      <c r="AD25" s="121"/>
      <c r="AE25" s="121"/>
      <c r="AF25" s="121"/>
      <c r="AG25" s="128"/>
      <c r="AH25" s="128"/>
      <c r="AI25" s="26"/>
      <c r="AJ25" s="401"/>
      <c r="AK25" s="1"/>
      <c r="AL25" s="1"/>
      <c r="AM25" s="1"/>
      <c r="AN25" s="1"/>
    </row>
    <row r="26" spans="1:40" ht="162.75" customHeight="1">
      <c r="A26" s="591"/>
      <c r="B26" s="127" t="s">
        <v>183</v>
      </c>
      <c r="C26" s="122" t="s">
        <v>184</v>
      </c>
      <c r="D26" s="122" t="s">
        <v>185</v>
      </c>
      <c r="E26" s="128"/>
      <c r="F26" s="123">
        <v>42005</v>
      </c>
      <c r="G26" s="123">
        <v>42522</v>
      </c>
      <c r="H26" s="124" t="s">
        <v>186</v>
      </c>
      <c r="I26" s="125">
        <v>1000000</v>
      </c>
      <c r="J26" s="124" t="s">
        <v>187</v>
      </c>
      <c r="K26" s="130" t="s">
        <v>1202</v>
      </c>
      <c r="L26" s="131"/>
      <c r="M26" s="128"/>
      <c r="N26" s="121"/>
      <c r="O26" s="433" t="s">
        <v>60</v>
      </c>
      <c r="P26" s="434"/>
      <c r="Q26" s="434"/>
      <c r="R26" s="434"/>
      <c r="S26" s="132" t="s">
        <v>7</v>
      </c>
      <c r="T26" s="136" t="s">
        <v>1203</v>
      </c>
      <c r="U26" s="121" t="s">
        <v>1204</v>
      </c>
      <c r="V26" s="133" t="s">
        <v>1205</v>
      </c>
      <c r="W26" s="121" t="s">
        <v>1206</v>
      </c>
      <c r="X26" s="136" t="s">
        <v>1207</v>
      </c>
      <c r="Y26" s="121"/>
      <c r="Z26" s="121"/>
      <c r="AA26" s="121"/>
      <c r="AB26" s="121"/>
      <c r="AC26" s="121"/>
      <c r="AD26" s="121"/>
      <c r="AE26" s="121"/>
      <c r="AF26" s="136" t="s">
        <v>1208</v>
      </c>
      <c r="AG26" s="128"/>
      <c r="AH26" s="128"/>
      <c r="AI26" s="26"/>
      <c r="AJ26" s="401"/>
      <c r="AK26" s="1"/>
      <c r="AL26" s="1"/>
      <c r="AM26" s="1"/>
      <c r="AN26" s="1"/>
    </row>
    <row r="27" spans="1:40" ht="90" customHeight="1">
      <c r="A27" s="591"/>
      <c r="B27" s="127" t="s">
        <v>189</v>
      </c>
      <c r="C27" s="122" t="s">
        <v>1209</v>
      </c>
      <c r="D27" s="122" t="s">
        <v>191</v>
      </c>
      <c r="E27" s="128"/>
      <c r="F27" s="123">
        <v>42064</v>
      </c>
      <c r="G27" s="123">
        <v>43800</v>
      </c>
      <c r="H27" s="124" t="s">
        <v>192</v>
      </c>
      <c r="I27" s="125">
        <v>500000</v>
      </c>
      <c r="J27" s="124" t="s">
        <v>193</v>
      </c>
      <c r="K27" s="436" t="s">
        <v>1210</v>
      </c>
      <c r="L27" s="131"/>
      <c r="M27" s="128"/>
      <c r="N27" s="121"/>
      <c r="O27" s="433" t="s">
        <v>60</v>
      </c>
      <c r="P27" s="434"/>
      <c r="Q27" s="434"/>
      <c r="R27" s="434"/>
      <c r="S27" s="434"/>
      <c r="T27" s="121" t="s">
        <v>1211</v>
      </c>
      <c r="U27" s="121" t="s">
        <v>1212</v>
      </c>
      <c r="V27" s="121" t="s">
        <v>1212</v>
      </c>
      <c r="W27" s="121" t="s">
        <v>1213</v>
      </c>
      <c r="X27" s="121" t="s">
        <v>194</v>
      </c>
      <c r="Y27" s="121"/>
      <c r="Z27" s="121"/>
      <c r="AA27" s="121"/>
      <c r="AB27" s="121"/>
      <c r="AC27" s="121"/>
      <c r="AD27" s="122" t="s">
        <v>1214</v>
      </c>
      <c r="AE27" s="121"/>
      <c r="AF27" s="140" t="s">
        <v>1215</v>
      </c>
      <c r="AG27" s="128"/>
      <c r="AH27" s="128"/>
      <c r="AI27" s="26"/>
      <c r="AJ27" s="401"/>
      <c r="AK27" s="1"/>
      <c r="AL27" s="1"/>
      <c r="AM27" s="1"/>
      <c r="AN27" s="1"/>
    </row>
    <row r="28" spans="1:40" ht="234.75" customHeight="1">
      <c r="A28" s="591"/>
      <c r="B28" s="127" t="s">
        <v>195</v>
      </c>
      <c r="C28" s="122" t="s">
        <v>196</v>
      </c>
      <c r="D28" s="122" t="s">
        <v>167</v>
      </c>
      <c r="E28" s="128"/>
      <c r="F28" s="123">
        <v>42064</v>
      </c>
      <c r="G28" s="123">
        <v>43800</v>
      </c>
      <c r="H28" s="124" t="s">
        <v>197</v>
      </c>
      <c r="I28" s="125">
        <v>2000000</v>
      </c>
      <c r="J28" s="144" t="s">
        <v>198</v>
      </c>
      <c r="K28" s="130" t="s">
        <v>1216</v>
      </c>
      <c r="L28" s="145"/>
      <c r="M28" s="128"/>
      <c r="N28" s="121"/>
      <c r="O28" s="433"/>
      <c r="P28" s="434"/>
      <c r="Q28" s="434" t="s">
        <v>60</v>
      </c>
      <c r="R28" s="434"/>
      <c r="S28" s="132"/>
      <c r="T28" s="136" t="s">
        <v>1217</v>
      </c>
      <c r="U28" s="136" t="s">
        <v>1218</v>
      </c>
      <c r="V28" s="136" t="s">
        <v>1219</v>
      </c>
      <c r="W28" s="140" t="s">
        <v>1220</v>
      </c>
      <c r="X28" s="136" t="s">
        <v>1221</v>
      </c>
      <c r="Y28" s="122" t="s">
        <v>1222</v>
      </c>
      <c r="Z28" s="121"/>
      <c r="AA28" s="121"/>
      <c r="AB28" s="121"/>
      <c r="AC28" s="121"/>
      <c r="AD28" s="121"/>
      <c r="AE28" s="121"/>
      <c r="AF28" s="136" t="s">
        <v>1223</v>
      </c>
      <c r="AG28" s="128"/>
      <c r="AH28" s="128"/>
      <c r="AI28" s="26"/>
      <c r="AJ28" s="401"/>
      <c r="AK28" s="1"/>
      <c r="AL28" s="1"/>
      <c r="AM28" s="1"/>
      <c r="AN28" s="1"/>
    </row>
    <row r="29" spans="1:40" ht="100.5" customHeight="1">
      <c r="A29" s="649" t="s">
        <v>200</v>
      </c>
      <c r="B29" s="127" t="s">
        <v>201</v>
      </c>
      <c r="C29" s="122" t="s">
        <v>202</v>
      </c>
      <c r="D29" s="122" t="s">
        <v>203</v>
      </c>
      <c r="E29" s="128"/>
      <c r="F29" s="123">
        <v>42125</v>
      </c>
      <c r="G29" s="123">
        <v>42795</v>
      </c>
      <c r="H29" s="124" t="s">
        <v>204</v>
      </c>
      <c r="I29" s="125">
        <v>500000</v>
      </c>
      <c r="J29" s="124" t="s">
        <v>205</v>
      </c>
      <c r="K29" s="431"/>
      <c r="L29" s="131"/>
      <c r="M29" s="128"/>
      <c r="N29" s="121"/>
      <c r="O29" s="433" t="s">
        <v>60</v>
      </c>
      <c r="P29" s="434"/>
      <c r="Q29" s="434"/>
      <c r="R29" s="434"/>
      <c r="S29" s="434" t="s">
        <v>6</v>
      </c>
      <c r="T29" s="122" t="s">
        <v>1224</v>
      </c>
      <c r="U29" s="122"/>
      <c r="V29" s="122" t="s">
        <v>1225</v>
      </c>
      <c r="W29" s="121" t="s">
        <v>1226</v>
      </c>
      <c r="X29" s="146" t="s">
        <v>1227</v>
      </c>
      <c r="Y29" s="121"/>
      <c r="Z29" s="121"/>
      <c r="AA29" s="121"/>
      <c r="AB29" s="135" t="s">
        <v>1228</v>
      </c>
      <c r="AC29" s="135" t="s">
        <v>1229</v>
      </c>
      <c r="AD29" s="122"/>
      <c r="AE29" s="122"/>
      <c r="AF29" s="122"/>
      <c r="AG29" s="128"/>
      <c r="AH29" s="128"/>
      <c r="AI29" s="128"/>
      <c r="AJ29" s="401"/>
      <c r="AK29" s="1"/>
      <c r="AL29" s="1"/>
      <c r="AM29" s="1"/>
      <c r="AN29" s="1"/>
    </row>
    <row r="30" spans="1:40" ht="167.25" customHeight="1">
      <c r="A30" s="591"/>
      <c r="B30" s="127" t="s">
        <v>225</v>
      </c>
      <c r="C30" s="122" t="s">
        <v>226</v>
      </c>
      <c r="D30" s="122" t="s">
        <v>227</v>
      </c>
      <c r="E30" s="128"/>
      <c r="F30" s="123">
        <v>42217</v>
      </c>
      <c r="G30" s="123">
        <v>42948</v>
      </c>
      <c r="H30" s="124" t="s">
        <v>228</v>
      </c>
      <c r="I30" s="125">
        <v>150000</v>
      </c>
      <c r="J30" s="147"/>
      <c r="K30" s="431"/>
      <c r="L30" s="431"/>
      <c r="M30" s="432"/>
      <c r="N30" s="121"/>
      <c r="O30" s="433" t="s">
        <v>60</v>
      </c>
      <c r="P30" s="434"/>
      <c r="Q30" s="434"/>
      <c r="R30" s="434"/>
      <c r="S30" s="434" t="s">
        <v>6</v>
      </c>
      <c r="T30" s="122" t="s">
        <v>1230</v>
      </c>
      <c r="U30" s="122" t="s">
        <v>1231</v>
      </c>
      <c r="V30" s="126" t="s">
        <v>1232</v>
      </c>
      <c r="W30" s="121" t="s">
        <v>1233</v>
      </c>
      <c r="X30" s="148"/>
      <c r="Y30" s="121"/>
      <c r="Z30" s="122" t="s">
        <v>1234</v>
      </c>
      <c r="AA30" s="121"/>
      <c r="AB30" s="149"/>
      <c r="AC30" s="135" t="s">
        <v>1235</v>
      </c>
      <c r="AD30" s="122"/>
      <c r="AE30" s="122"/>
      <c r="AF30" s="122" t="s">
        <v>1236</v>
      </c>
      <c r="AG30" s="432"/>
      <c r="AH30" s="432"/>
      <c r="AI30" s="432"/>
      <c r="AJ30" s="401"/>
      <c r="AK30" s="1"/>
      <c r="AL30" s="1"/>
      <c r="AM30" s="1"/>
      <c r="AN30" s="1"/>
    </row>
    <row r="31" spans="1:40" ht="219.75" customHeight="1">
      <c r="A31" s="591"/>
      <c r="B31" s="127" t="s">
        <v>234</v>
      </c>
      <c r="C31" s="122" t="s">
        <v>1237</v>
      </c>
      <c r="D31" s="434" t="s">
        <v>1238</v>
      </c>
      <c r="E31" s="128"/>
      <c r="F31" s="437">
        <v>42005</v>
      </c>
      <c r="G31" s="435" t="s">
        <v>243</v>
      </c>
      <c r="H31" s="435" t="s">
        <v>1238</v>
      </c>
      <c r="I31" s="125">
        <v>1880000</v>
      </c>
      <c r="J31" s="124" t="s">
        <v>1239</v>
      </c>
      <c r="K31" s="435" t="s">
        <v>1210</v>
      </c>
      <c r="L31" s="431"/>
      <c r="M31" s="432"/>
      <c r="N31" s="121"/>
      <c r="O31" s="433"/>
      <c r="P31" s="434" t="s">
        <v>461</v>
      </c>
      <c r="Q31" s="434"/>
      <c r="R31" s="434"/>
      <c r="S31" s="434"/>
      <c r="T31" s="122" t="s">
        <v>1240</v>
      </c>
      <c r="U31" s="121" t="s">
        <v>1210</v>
      </c>
      <c r="V31" s="122" t="s">
        <v>1241</v>
      </c>
      <c r="W31" s="121" t="s">
        <v>1242</v>
      </c>
      <c r="X31" s="122" t="s">
        <v>1243</v>
      </c>
      <c r="Y31" s="122" t="s">
        <v>1244</v>
      </c>
      <c r="Z31" s="121"/>
      <c r="AA31" s="121"/>
      <c r="AB31" s="149"/>
      <c r="AC31" s="135" t="s">
        <v>1245</v>
      </c>
      <c r="AD31" s="122"/>
      <c r="AE31" s="122"/>
      <c r="AF31" s="122" t="s">
        <v>1210</v>
      </c>
      <c r="AG31" s="432"/>
      <c r="AH31" s="432"/>
      <c r="AI31" s="432"/>
      <c r="AJ31" s="401"/>
      <c r="AK31" s="1"/>
      <c r="AL31" s="1"/>
      <c r="AM31" s="1"/>
      <c r="AN31" s="1"/>
    </row>
    <row r="32" spans="1:40" ht="113.25" customHeight="1">
      <c r="A32" s="591"/>
      <c r="B32" s="127" t="s">
        <v>257</v>
      </c>
      <c r="C32" s="438" t="s">
        <v>1246</v>
      </c>
      <c r="D32" s="122" t="s">
        <v>259</v>
      </c>
      <c r="E32" s="128"/>
      <c r="F32" s="123">
        <v>42095</v>
      </c>
      <c r="G32" s="123">
        <v>43800</v>
      </c>
      <c r="H32" s="124" t="s">
        <v>260</v>
      </c>
      <c r="I32" s="125"/>
      <c r="J32" s="124" t="s">
        <v>261</v>
      </c>
      <c r="K32" s="431"/>
      <c r="L32" s="431"/>
      <c r="M32" s="432"/>
      <c r="N32" s="121"/>
      <c r="O32" s="433" t="s">
        <v>461</v>
      </c>
      <c r="P32" s="434"/>
      <c r="Q32" s="434"/>
      <c r="R32" s="434"/>
      <c r="S32" s="434" t="s">
        <v>6</v>
      </c>
      <c r="T32" s="121"/>
      <c r="U32" s="121"/>
      <c r="V32" s="121" t="s">
        <v>1247</v>
      </c>
      <c r="W32" s="121"/>
      <c r="X32" s="122" t="s">
        <v>1248</v>
      </c>
      <c r="Y32" s="146"/>
      <c r="Z32" s="121"/>
      <c r="AA32" s="121"/>
      <c r="AB32" s="121"/>
      <c r="AC32" s="121"/>
      <c r="AD32" s="121"/>
      <c r="AE32" s="121"/>
      <c r="AF32" s="121"/>
      <c r="AG32" s="432"/>
      <c r="AH32" s="432"/>
      <c r="AI32" s="439" t="s">
        <v>1248</v>
      </c>
      <c r="AJ32" s="401"/>
      <c r="AK32" s="1"/>
      <c r="AL32" s="1"/>
      <c r="AM32" s="1"/>
      <c r="AN32" s="1"/>
    </row>
    <row r="33" spans="1:40" ht="151.5" customHeight="1">
      <c r="A33" s="591"/>
      <c r="B33" s="127" t="s">
        <v>266</v>
      </c>
      <c r="C33" s="122" t="s">
        <v>267</v>
      </c>
      <c r="D33" s="122" t="s">
        <v>268</v>
      </c>
      <c r="E33" s="128"/>
      <c r="F33" s="123">
        <v>42005</v>
      </c>
      <c r="G33" s="123">
        <v>43101</v>
      </c>
      <c r="H33" s="435" t="s">
        <v>274</v>
      </c>
      <c r="I33" s="125">
        <v>1000000</v>
      </c>
      <c r="J33" s="124" t="s">
        <v>1249</v>
      </c>
      <c r="K33" s="435"/>
      <c r="L33" s="435"/>
      <c r="M33" s="432"/>
      <c r="N33" s="121"/>
      <c r="O33" s="433"/>
      <c r="P33" s="434" t="s">
        <v>60</v>
      </c>
      <c r="Q33" s="434"/>
      <c r="R33" s="434"/>
      <c r="S33" s="434" t="s">
        <v>6</v>
      </c>
      <c r="T33" s="122" t="s">
        <v>1250</v>
      </c>
      <c r="U33" s="122" t="s">
        <v>1251</v>
      </c>
      <c r="V33" s="122" t="s">
        <v>1252</v>
      </c>
      <c r="W33" s="122" t="s">
        <v>1253</v>
      </c>
      <c r="X33" s="121" t="s">
        <v>1254</v>
      </c>
      <c r="Y33" s="121"/>
      <c r="Z33" s="121"/>
      <c r="AA33" s="121"/>
      <c r="AB33" s="149" t="s">
        <v>1255</v>
      </c>
      <c r="AC33" s="150" t="s">
        <v>1245</v>
      </c>
      <c r="AD33" s="122" t="s">
        <v>1256</v>
      </c>
      <c r="AE33" s="122"/>
      <c r="AF33" s="122" t="s">
        <v>1257</v>
      </c>
      <c r="AG33" s="432"/>
      <c r="AH33" s="432"/>
      <c r="AI33" s="432"/>
      <c r="AJ33" s="401"/>
      <c r="AK33" s="1"/>
      <c r="AL33" s="1"/>
      <c r="AM33" s="1"/>
      <c r="AN33" s="1"/>
    </row>
    <row r="34" spans="1:40" ht="232.5" customHeight="1">
      <c r="A34" s="591"/>
      <c r="B34" s="127" t="s">
        <v>276</v>
      </c>
      <c r="C34" s="122" t="s">
        <v>277</v>
      </c>
      <c r="D34" s="122" t="s">
        <v>278</v>
      </c>
      <c r="E34" s="128"/>
      <c r="F34" s="123">
        <v>42005</v>
      </c>
      <c r="G34" s="123">
        <v>43800</v>
      </c>
      <c r="H34" s="124" t="s">
        <v>279</v>
      </c>
      <c r="I34" s="125">
        <v>4000000</v>
      </c>
      <c r="J34" s="124" t="s">
        <v>280</v>
      </c>
      <c r="K34" s="431"/>
      <c r="L34" s="431"/>
      <c r="M34" s="432"/>
      <c r="N34" s="121"/>
      <c r="O34" s="440"/>
      <c r="P34" s="441" t="s">
        <v>60</v>
      </c>
      <c r="Q34" s="434"/>
      <c r="R34" s="434"/>
      <c r="S34" s="434"/>
      <c r="T34" s="122" t="s">
        <v>1258</v>
      </c>
      <c r="U34" s="122" t="s">
        <v>1259</v>
      </c>
      <c r="V34" s="126" t="s">
        <v>1260</v>
      </c>
      <c r="W34" s="121" t="s">
        <v>1261</v>
      </c>
      <c r="X34" s="133" t="s">
        <v>1262</v>
      </c>
      <c r="Y34" s="122" t="s">
        <v>1263</v>
      </c>
      <c r="Z34" s="151" t="s">
        <v>1264</v>
      </c>
      <c r="AA34" s="121"/>
      <c r="AB34" s="121"/>
      <c r="AC34" s="121"/>
      <c r="AD34" s="121"/>
      <c r="AE34" s="121"/>
      <c r="AF34" s="121"/>
      <c r="AG34" s="432"/>
      <c r="AH34" s="432"/>
      <c r="AI34" s="439" t="s">
        <v>1265</v>
      </c>
      <c r="AJ34" s="401"/>
      <c r="AK34" s="1"/>
      <c r="AL34" s="1"/>
      <c r="AM34" s="1"/>
      <c r="AN34" s="1"/>
    </row>
    <row r="35" spans="1:40" ht="158.25" customHeight="1">
      <c r="A35" s="591"/>
      <c r="B35" s="127" t="s">
        <v>284</v>
      </c>
      <c r="C35" s="122" t="s">
        <v>285</v>
      </c>
      <c r="D35" s="122" t="s">
        <v>286</v>
      </c>
      <c r="E35" s="128"/>
      <c r="F35" s="123">
        <v>42005</v>
      </c>
      <c r="G35" s="123">
        <v>43800</v>
      </c>
      <c r="H35" s="124" t="s">
        <v>287</v>
      </c>
      <c r="I35" s="125">
        <v>1000000</v>
      </c>
      <c r="J35" s="124" t="s">
        <v>1266</v>
      </c>
      <c r="K35" s="137" t="s">
        <v>1267</v>
      </c>
      <c r="L35" s="137"/>
      <c r="M35" s="121"/>
      <c r="N35" s="121"/>
      <c r="O35" s="121"/>
      <c r="P35" s="121"/>
      <c r="Q35" s="121" t="s">
        <v>60</v>
      </c>
      <c r="R35" s="121"/>
      <c r="S35" s="434"/>
      <c r="T35" s="121" t="s">
        <v>1268</v>
      </c>
      <c r="U35" s="121" t="s">
        <v>1269</v>
      </c>
      <c r="V35" s="121" t="s">
        <v>1270</v>
      </c>
      <c r="W35" s="133" t="s">
        <v>1271</v>
      </c>
      <c r="X35" s="133" t="s">
        <v>1272</v>
      </c>
      <c r="Y35" s="122" t="s">
        <v>1273</v>
      </c>
      <c r="Z35" s="122" t="s">
        <v>1274</v>
      </c>
      <c r="AA35" s="121"/>
      <c r="AB35" s="121"/>
      <c r="AC35" s="121"/>
      <c r="AD35" s="121"/>
      <c r="AE35" s="121"/>
      <c r="AF35" s="136" t="s">
        <v>1275</v>
      </c>
      <c r="AG35" s="121"/>
      <c r="AH35" s="121"/>
      <c r="AI35" s="121"/>
      <c r="AJ35" s="401"/>
      <c r="AK35" s="1"/>
      <c r="AL35" s="1"/>
      <c r="AM35" s="1"/>
      <c r="AN35" s="1"/>
    </row>
    <row r="36" spans="1:40" ht="150.75" customHeight="1">
      <c r="A36" s="591"/>
      <c r="B36" s="127" t="s">
        <v>293</v>
      </c>
      <c r="C36" s="122" t="s">
        <v>1276</v>
      </c>
      <c r="D36" s="122" t="s">
        <v>295</v>
      </c>
      <c r="E36" s="128"/>
      <c r="F36" s="123">
        <v>42005</v>
      </c>
      <c r="G36" s="442">
        <v>42552</v>
      </c>
      <c r="H36" s="124" t="s">
        <v>296</v>
      </c>
      <c r="I36" s="125">
        <v>15000</v>
      </c>
      <c r="J36" s="124" t="s">
        <v>1277</v>
      </c>
      <c r="K36" s="431"/>
      <c r="L36" s="431"/>
      <c r="M36" s="432"/>
      <c r="N36" s="434"/>
      <c r="O36" s="433" t="s">
        <v>60</v>
      </c>
      <c r="P36" s="434"/>
      <c r="Q36" s="434"/>
      <c r="R36" s="434"/>
      <c r="S36" s="443"/>
      <c r="T36" s="121"/>
      <c r="U36" s="121"/>
      <c r="V36" s="121" t="s">
        <v>1278</v>
      </c>
      <c r="W36" s="121"/>
      <c r="X36" s="146"/>
      <c r="Y36" s="143"/>
      <c r="Z36" s="121"/>
      <c r="AA36" s="121"/>
      <c r="AB36" s="134"/>
      <c r="AC36" s="121"/>
      <c r="AD36" s="121"/>
      <c r="AE36" s="121"/>
      <c r="AF36" s="121"/>
      <c r="AG36" s="432"/>
      <c r="AH36" s="432"/>
      <c r="AI36" s="432"/>
      <c r="AJ36" s="401"/>
      <c r="AK36" s="1"/>
      <c r="AL36" s="1"/>
      <c r="AM36" s="1"/>
      <c r="AN36" s="1"/>
    </row>
    <row r="37" spans="1:40" ht="130.5" customHeight="1">
      <c r="A37" s="591"/>
      <c r="B37" s="127" t="s">
        <v>301</v>
      </c>
      <c r="C37" s="122" t="s">
        <v>302</v>
      </c>
      <c r="D37" s="122" t="s">
        <v>303</v>
      </c>
      <c r="E37" s="128"/>
      <c r="F37" s="123">
        <v>42095</v>
      </c>
      <c r="G37" s="123">
        <v>42339</v>
      </c>
      <c r="H37" s="124" t="s">
        <v>304</v>
      </c>
      <c r="I37" s="125">
        <v>50000</v>
      </c>
      <c r="J37" s="124" t="s">
        <v>1279</v>
      </c>
      <c r="K37" s="435" t="s">
        <v>1280</v>
      </c>
      <c r="L37" s="431"/>
      <c r="M37" s="432"/>
      <c r="N37" s="121"/>
      <c r="O37" s="433"/>
      <c r="P37" s="434" t="s">
        <v>60</v>
      </c>
      <c r="Q37" s="434"/>
      <c r="R37" s="434"/>
      <c r="S37" s="434" t="s">
        <v>6</v>
      </c>
      <c r="T37" s="122" t="s">
        <v>1281</v>
      </c>
      <c r="U37" s="122" t="s">
        <v>1282</v>
      </c>
      <c r="V37" s="122" t="s">
        <v>1283</v>
      </c>
      <c r="W37" s="121" t="s">
        <v>1284</v>
      </c>
      <c r="X37" s="121" t="s">
        <v>1285</v>
      </c>
      <c r="Y37" s="122" t="s">
        <v>1286</v>
      </c>
      <c r="Z37" s="121"/>
      <c r="AA37" s="121"/>
      <c r="AB37" s="149"/>
      <c r="AC37" s="135" t="s">
        <v>1245</v>
      </c>
      <c r="AD37" s="122" t="s">
        <v>1287</v>
      </c>
      <c r="AE37" s="122"/>
      <c r="AF37" s="122"/>
      <c r="AG37" s="432"/>
      <c r="AH37" s="432"/>
      <c r="AI37" s="432"/>
      <c r="AJ37" s="401"/>
      <c r="AK37" s="1"/>
      <c r="AL37" s="1"/>
      <c r="AM37" s="1"/>
      <c r="AN37" s="1"/>
    </row>
    <row r="38" spans="1:40" ht="162" customHeight="1">
      <c r="A38" s="591"/>
      <c r="B38" s="127" t="s">
        <v>309</v>
      </c>
      <c r="C38" s="122" t="s">
        <v>310</v>
      </c>
      <c r="D38" s="122" t="s">
        <v>311</v>
      </c>
      <c r="E38" s="128"/>
      <c r="F38" s="123">
        <v>42005</v>
      </c>
      <c r="G38" s="123">
        <v>43800</v>
      </c>
      <c r="H38" s="124" t="s">
        <v>312</v>
      </c>
      <c r="I38" s="125">
        <v>350000</v>
      </c>
      <c r="J38" s="124" t="s">
        <v>1288</v>
      </c>
      <c r="K38" s="137" t="s">
        <v>1289</v>
      </c>
      <c r="L38" s="431"/>
      <c r="M38" s="432"/>
      <c r="N38" s="121"/>
      <c r="O38" s="433"/>
      <c r="P38" s="434" t="s">
        <v>60</v>
      </c>
      <c r="Q38" s="434"/>
      <c r="R38" s="434"/>
      <c r="S38" s="434"/>
      <c r="T38" s="122" t="s">
        <v>1290</v>
      </c>
      <c r="U38" s="122" t="s">
        <v>1291</v>
      </c>
      <c r="V38" s="122" t="s">
        <v>1292</v>
      </c>
      <c r="W38" s="121" t="s">
        <v>610</v>
      </c>
      <c r="X38" s="136" t="s">
        <v>1293</v>
      </c>
      <c r="Y38" s="122" t="s">
        <v>1294</v>
      </c>
      <c r="Z38" s="122" t="s">
        <v>1295</v>
      </c>
      <c r="AA38" s="121"/>
      <c r="AB38" s="135" t="s">
        <v>1228</v>
      </c>
      <c r="AC38" s="135" t="s">
        <v>1245</v>
      </c>
      <c r="AD38" s="122"/>
      <c r="AE38" s="122"/>
      <c r="AF38" s="133" t="s">
        <v>1296</v>
      </c>
      <c r="AG38" s="432"/>
      <c r="AH38" s="432"/>
      <c r="AI38" s="432"/>
      <c r="AJ38" s="401"/>
      <c r="AK38" s="1"/>
      <c r="AL38" s="1"/>
      <c r="AM38" s="1"/>
      <c r="AN38" s="1"/>
    </row>
    <row r="39" spans="1:40" ht="138" customHeight="1">
      <c r="A39" s="591"/>
      <c r="B39" s="127" t="s">
        <v>319</v>
      </c>
      <c r="C39" s="122" t="s">
        <v>320</v>
      </c>
      <c r="D39" s="122" t="s">
        <v>321</v>
      </c>
      <c r="E39" s="128"/>
      <c r="F39" s="123">
        <v>42005</v>
      </c>
      <c r="G39" s="123">
        <v>43800</v>
      </c>
      <c r="H39" s="124" t="s">
        <v>322</v>
      </c>
      <c r="I39" s="125">
        <v>50000</v>
      </c>
      <c r="J39" s="124" t="s">
        <v>323</v>
      </c>
      <c r="K39" s="137" t="s">
        <v>1297</v>
      </c>
      <c r="L39" s="431"/>
      <c r="M39" s="432"/>
      <c r="N39" s="121"/>
      <c r="O39" s="433" t="s">
        <v>60</v>
      </c>
      <c r="P39" s="444"/>
      <c r="Q39" s="434"/>
      <c r="R39" s="434"/>
      <c r="S39" s="434" t="s">
        <v>6</v>
      </c>
      <c r="T39" s="121" t="s">
        <v>1298</v>
      </c>
      <c r="U39" s="121" t="s">
        <v>1299</v>
      </c>
      <c r="V39" s="121" t="s">
        <v>1300</v>
      </c>
      <c r="W39" s="121" t="s">
        <v>610</v>
      </c>
      <c r="X39" s="121" t="s">
        <v>1301</v>
      </c>
      <c r="Y39" s="121"/>
      <c r="Z39" s="121"/>
      <c r="AA39" s="121"/>
      <c r="AB39" s="121"/>
      <c r="AC39" s="121"/>
      <c r="AD39" s="121"/>
      <c r="AE39" s="121"/>
      <c r="AF39" s="136" t="s">
        <v>1302</v>
      </c>
      <c r="AG39" s="432"/>
      <c r="AH39" s="432"/>
      <c r="AI39" s="445"/>
      <c r="AJ39" s="401"/>
      <c r="AK39" s="1"/>
      <c r="AL39" s="1"/>
      <c r="AM39" s="1"/>
      <c r="AN39" s="1"/>
    </row>
    <row r="40" spans="1:40" ht="134.25" customHeight="1">
      <c r="A40" s="591"/>
      <c r="B40" s="127" t="s">
        <v>327</v>
      </c>
      <c r="C40" s="122" t="s">
        <v>328</v>
      </c>
      <c r="D40" s="122" t="s">
        <v>329</v>
      </c>
      <c r="E40" s="128"/>
      <c r="F40" s="123">
        <v>42064</v>
      </c>
      <c r="G40" s="123">
        <v>43800</v>
      </c>
      <c r="H40" s="124" t="s">
        <v>330</v>
      </c>
      <c r="I40" s="125">
        <v>2000000</v>
      </c>
      <c r="J40" s="124" t="s">
        <v>331</v>
      </c>
      <c r="K40" s="431"/>
      <c r="L40" s="431"/>
      <c r="M40" s="432"/>
      <c r="N40" s="121"/>
      <c r="O40" s="433" t="s">
        <v>60</v>
      </c>
      <c r="P40" s="434"/>
      <c r="Q40" s="434"/>
      <c r="R40" s="434"/>
      <c r="S40" s="132"/>
      <c r="T40" s="26"/>
      <c r="U40" s="26"/>
      <c r="V40" s="121"/>
      <c r="W40" s="121"/>
      <c r="X40" s="121"/>
      <c r="Y40" s="122" t="s">
        <v>1303</v>
      </c>
      <c r="Z40" s="122" t="s">
        <v>1304</v>
      </c>
      <c r="AA40" s="121"/>
      <c r="AB40" s="121"/>
      <c r="AC40" s="121"/>
      <c r="AD40" s="122" t="s">
        <v>1305</v>
      </c>
      <c r="AE40" s="121"/>
      <c r="AF40" s="121"/>
      <c r="AG40" s="432"/>
      <c r="AH40" s="432"/>
      <c r="AI40" s="432"/>
      <c r="AJ40" s="401"/>
      <c r="AK40" s="1"/>
      <c r="AL40" s="1"/>
      <c r="AM40" s="1"/>
      <c r="AN40" s="1"/>
    </row>
    <row r="41" spans="1:40" ht="246" customHeight="1">
      <c r="A41" s="591"/>
      <c r="B41" s="127" t="s">
        <v>334</v>
      </c>
      <c r="C41" s="122" t="s">
        <v>335</v>
      </c>
      <c r="D41" s="122" t="s">
        <v>336</v>
      </c>
      <c r="E41" s="128" t="s">
        <v>1306</v>
      </c>
      <c r="F41" s="123">
        <v>42064</v>
      </c>
      <c r="G41" s="123">
        <v>43800</v>
      </c>
      <c r="H41" s="124" t="s">
        <v>337</v>
      </c>
      <c r="I41" s="125">
        <v>800000</v>
      </c>
      <c r="J41" s="124" t="s">
        <v>338</v>
      </c>
      <c r="K41" s="431"/>
      <c r="L41" s="431"/>
      <c r="M41" s="432"/>
      <c r="N41" s="121"/>
      <c r="O41" s="433" t="s">
        <v>60</v>
      </c>
      <c r="P41" s="434"/>
      <c r="Q41" s="434"/>
      <c r="R41" s="434"/>
      <c r="S41" s="434" t="s">
        <v>6</v>
      </c>
      <c r="T41" s="121"/>
      <c r="U41" s="121"/>
      <c r="V41" s="121" t="s">
        <v>1307</v>
      </c>
      <c r="W41" s="121"/>
      <c r="X41" s="152"/>
      <c r="Y41" s="122" t="s">
        <v>1308</v>
      </c>
      <c r="Z41" s="122" t="s">
        <v>1309</v>
      </c>
      <c r="AA41" s="121"/>
      <c r="AB41" s="153"/>
      <c r="AC41" s="135" t="s">
        <v>1245</v>
      </c>
      <c r="AD41" s="122" t="s">
        <v>1305</v>
      </c>
      <c r="AE41" s="122"/>
      <c r="AF41" s="122" t="s">
        <v>1310</v>
      </c>
      <c r="AG41" s="432"/>
      <c r="AH41" s="432"/>
      <c r="AI41" s="432"/>
      <c r="AJ41" s="401"/>
      <c r="AK41" s="1"/>
      <c r="AL41" s="1"/>
      <c r="AM41" s="1"/>
      <c r="AN41" s="1"/>
    </row>
    <row r="42" spans="1:40" ht="85.5" customHeight="1">
      <c r="A42" s="591"/>
      <c r="B42" s="127" t="s">
        <v>340</v>
      </c>
      <c r="C42" s="122" t="s">
        <v>341</v>
      </c>
      <c r="D42" s="122" t="s">
        <v>342</v>
      </c>
      <c r="E42" s="128"/>
      <c r="F42" s="123">
        <v>42064</v>
      </c>
      <c r="G42" s="123">
        <v>43800</v>
      </c>
      <c r="H42" s="124" t="s">
        <v>343</v>
      </c>
      <c r="I42" s="125">
        <v>400000</v>
      </c>
      <c r="J42" s="124" t="s">
        <v>344</v>
      </c>
      <c r="K42" s="431"/>
      <c r="L42" s="431"/>
      <c r="M42" s="432"/>
      <c r="N42" s="121"/>
      <c r="O42" s="433"/>
      <c r="P42" s="434"/>
      <c r="Q42" s="434" t="s">
        <v>60</v>
      </c>
      <c r="R42" s="434"/>
      <c r="S42" s="434"/>
      <c r="T42" s="121" t="s">
        <v>1311</v>
      </c>
      <c r="U42" s="128" t="s">
        <v>1312</v>
      </c>
      <c r="V42" s="121" t="s">
        <v>1313</v>
      </c>
      <c r="W42" s="140" t="s">
        <v>1314</v>
      </c>
      <c r="X42" s="133" t="s">
        <v>1315</v>
      </c>
      <c r="Y42" s="122"/>
      <c r="Z42" s="122" t="s">
        <v>1316</v>
      </c>
      <c r="AA42" s="121"/>
      <c r="AB42" s="153"/>
      <c r="AC42" s="135" t="s">
        <v>1245</v>
      </c>
      <c r="AD42" s="122" t="s">
        <v>610</v>
      </c>
      <c r="AE42" s="121"/>
      <c r="AF42" s="140" t="s">
        <v>1317</v>
      </c>
      <c r="AG42" s="432"/>
      <c r="AH42" s="432"/>
      <c r="AI42" s="432"/>
      <c r="AJ42" s="401"/>
      <c r="AK42" s="1"/>
      <c r="AL42" s="1"/>
      <c r="AM42" s="1"/>
      <c r="AN42" s="1"/>
    </row>
    <row r="43" spans="1:40" ht="100.5" customHeight="1">
      <c r="A43" s="591"/>
      <c r="B43" s="127" t="s">
        <v>346</v>
      </c>
      <c r="C43" s="122" t="s">
        <v>347</v>
      </c>
      <c r="D43" s="122" t="s">
        <v>348</v>
      </c>
      <c r="E43" s="128"/>
      <c r="F43" s="123">
        <v>42064</v>
      </c>
      <c r="G43" s="123">
        <v>43800</v>
      </c>
      <c r="H43" s="124" t="s">
        <v>349</v>
      </c>
      <c r="I43" s="125">
        <v>800000</v>
      </c>
      <c r="J43" s="124" t="s">
        <v>350</v>
      </c>
      <c r="K43" s="431"/>
      <c r="L43" s="431"/>
      <c r="M43" s="432"/>
      <c r="N43" s="121"/>
      <c r="O43" s="433"/>
      <c r="P43" s="434"/>
      <c r="Q43" s="434" t="s">
        <v>60</v>
      </c>
      <c r="R43" s="434"/>
      <c r="S43" s="434" t="s">
        <v>6</v>
      </c>
      <c r="T43" s="122" t="s">
        <v>1318</v>
      </c>
      <c r="U43" s="121" t="s">
        <v>1312</v>
      </c>
      <c r="V43" s="121" t="s">
        <v>1319</v>
      </c>
      <c r="W43" s="121" t="s">
        <v>1314</v>
      </c>
      <c r="X43" s="122" t="s">
        <v>1320</v>
      </c>
      <c r="Y43" s="121"/>
      <c r="Z43" s="121"/>
      <c r="AA43" s="121"/>
      <c r="AB43" s="153"/>
      <c r="AC43" s="135" t="s">
        <v>1245</v>
      </c>
      <c r="AD43" s="122" t="s">
        <v>1321</v>
      </c>
      <c r="AE43" s="121"/>
      <c r="AF43" s="140" t="s">
        <v>1317</v>
      </c>
      <c r="AG43" s="432"/>
      <c r="AH43" s="432"/>
      <c r="AI43" s="445"/>
      <c r="AJ43" s="401"/>
      <c r="AK43" s="1"/>
      <c r="AL43" s="1"/>
      <c r="AM43" s="1"/>
      <c r="AN43" s="1"/>
    </row>
    <row r="44" spans="1:40" ht="187.5" customHeight="1">
      <c r="A44" s="649" t="s">
        <v>352</v>
      </c>
      <c r="B44" s="127" t="s">
        <v>353</v>
      </c>
      <c r="C44" s="122" t="s">
        <v>354</v>
      </c>
      <c r="D44" s="122" t="s">
        <v>355</v>
      </c>
      <c r="E44" s="128"/>
      <c r="F44" s="123">
        <v>41852</v>
      </c>
      <c r="G44" s="123">
        <v>43678</v>
      </c>
      <c r="H44" s="124" t="s">
        <v>356</v>
      </c>
      <c r="I44" s="125">
        <v>100000</v>
      </c>
      <c r="J44" s="124" t="s">
        <v>357</v>
      </c>
      <c r="K44" s="131"/>
      <c r="L44" s="131"/>
      <c r="M44" s="128"/>
      <c r="N44" s="121"/>
      <c r="O44" s="433" t="s">
        <v>461</v>
      </c>
      <c r="P44" s="434"/>
      <c r="Q44" s="434"/>
      <c r="R44" s="434"/>
      <c r="S44" s="132"/>
      <c r="T44" s="126" t="s">
        <v>1125</v>
      </c>
      <c r="U44" s="121"/>
      <c r="V44" s="121"/>
      <c r="W44" s="121"/>
      <c r="X44" s="121"/>
      <c r="Y44" s="121"/>
      <c r="Z44" s="121"/>
      <c r="AA44" s="121"/>
      <c r="AB44" s="121"/>
      <c r="AC44" s="121"/>
      <c r="AD44" s="122" t="s">
        <v>1139</v>
      </c>
      <c r="AE44" s="121"/>
      <c r="AF44" s="121"/>
      <c r="AG44" s="128"/>
      <c r="AH44" s="128"/>
      <c r="AI44" s="26"/>
      <c r="AJ44" s="401"/>
      <c r="AK44" s="1"/>
      <c r="AL44" s="1"/>
      <c r="AM44" s="1"/>
      <c r="AN44" s="1"/>
    </row>
    <row r="45" spans="1:40" ht="120.75" customHeight="1">
      <c r="A45" s="591"/>
      <c r="B45" s="127" t="s">
        <v>359</v>
      </c>
      <c r="C45" s="122" t="s">
        <v>360</v>
      </c>
      <c r="D45" s="122" t="s">
        <v>361</v>
      </c>
      <c r="E45" s="128"/>
      <c r="F45" s="123">
        <v>42064</v>
      </c>
      <c r="G45" s="123">
        <v>42795</v>
      </c>
      <c r="H45" s="124" t="s">
        <v>362</v>
      </c>
      <c r="I45" s="125">
        <v>500000</v>
      </c>
      <c r="J45" s="124" t="s">
        <v>363</v>
      </c>
      <c r="K45" s="154" t="s">
        <v>1322</v>
      </c>
      <c r="L45" s="131"/>
      <c r="M45" s="128"/>
      <c r="N45" s="121"/>
      <c r="O45" s="433"/>
      <c r="P45" s="434" t="s">
        <v>60</v>
      </c>
      <c r="Q45" s="434"/>
      <c r="R45" s="434"/>
      <c r="S45" s="132"/>
      <c r="T45" s="121" t="s">
        <v>1323</v>
      </c>
      <c r="U45" s="136" t="s">
        <v>1324</v>
      </c>
      <c r="V45" s="133" t="s">
        <v>1325</v>
      </c>
      <c r="W45" s="121" t="s">
        <v>1326</v>
      </c>
      <c r="X45" s="121" t="s">
        <v>1327</v>
      </c>
      <c r="Y45" s="122" t="s">
        <v>1328</v>
      </c>
      <c r="Z45" s="121"/>
      <c r="AA45" s="121"/>
      <c r="AB45" s="121"/>
      <c r="AC45" s="135" t="s">
        <v>1138</v>
      </c>
      <c r="AD45" s="121"/>
      <c r="AE45" s="121"/>
      <c r="AF45" s="133" t="s">
        <v>1329</v>
      </c>
      <c r="AG45" s="128"/>
      <c r="AH45" s="128"/>
      <c r="AI45" s="26"/>
      <c r="AJ45" s="401"/>
      <c r="AK45" s="1"/>
      <c r="AL45" s="1"/>
      <c r="AM45" s="1"/>
      <c r="AN45" s="1"/>
    </row>
    <row r="46" spans="1:40" ht="285.75" customHeight="1">
      <c r="A46" s="591"/>
      <c r="B46" s="155" t="s">
        <v>365</v>
      </c>
      <c r="C46" s="122" t="s">
        <v>366</v>
      </c>
      <c r="D46" s="122" t="s">
        <v>367</v>
      </c>
      <c r="E46" s="156"/>
      <c r="F46" s="123">
        <v>42005</v>
      </c>
      <c r="G46" s="123">
        <v>43831</v>
      </c>
      <c r="H46" s="124" t="s">
        <v>362</v>
      </c>
      <c r="I46" s="125">
        <v>100000</v>
      </c>
      <c r="J46" s="124" t="s">
        <v>368</v>
      </c>
      <c r="K46" s="157"/>
      <c r="L46" s="157"/>
      <c r="M46" s="156"/>
      <c r="N46" s="122"/>
      <c r="O46" s="446"/>
      <c r="P46" s="439" t="s">
        <v>60</v>
      </c>
      <c r="Q46" s="439"/>
      <c r="R46" s="439"/>
      <c r="S46" s="439"/>
      <c r="T46" s="122" t="s">
        <v>1330</v>
      </c>
      <c r="U46" s="122" t="s">
        <v>1324</v>
      </c>
      <c r="V46" s="122" t="s">
        <v>1331</v>
      </c>
      <c r="W46" s="122" t="s">
        <v>1326</v>
      </c>
      <c r="X46" s="122" t="s">
        <v>1332</v>
      </c>
      <c r="Y46" s="122"/>
      <c r="Z46" s="122"/>
      <c r="AA46" s="122"/>
      <c r="AB46" s="122"/>
      <c r="AC46" s="122"/>
      <c r="AD46" s="126" t="s">
        <v>1167</v>
      </c>
      <c r="AE46" s="121"/>
      <c r="AF46" s="136" t="s">
        <v>1333</v>
      </c>
      <c r="AG46" s="128"/>
      <c r="AH46" s="128"/>
      <c r="AI46" s="26"/>
      <c r="AJ46" s="401"/>
      <c r="AK46" s="1"/>
      <c r="AL46" s="1"/>
      <c r="AM46" s="1"/>
      <c r="AN46" s="1"/>
    </row>
    <row r="47" spans="1:40" ht="258.75" customHeight="1">
      <c r="A47" s="591"/>
      <c r="B47" s="155" t="s">
        <v>372</v>
      </c>
      <c r="C47" s="439" t="s">
        <v>1334</v>
      </c>
      <c r="D47" s="439" t="s">
        <v>378</v>
      </c>
      <c r="E47" s="156"/>
      <c r="F47" s="123">
        <v>42005</v>
      </c>
      <c r="G47" s="123">
        <v>43831</v>
      </c>
      <c r="H47" s="124" t="s">
        <v>375</v>
      </c>
      <c r="I47" s="125">
        <v>1000000</v>
      </c>
      <c r="J47" s="124" t="s">
        <v>376</v>
      </c>
      <c r="K47" s="447" t="s">
        <v>1335</v>
      </c>
      <c r="L47" s="157"/>
      <c r="M47" s="156"/>
      <c r="N47" s="122"/>
      <c r="O47" s="446" t="s">
        <v>60</v>
      </c>
      <c r="P47" s="439"/>
      <c r="Q47" s="439"/>
      <c r="R47" s="439"/>
      <c r="S47" s="439"/>
      <c r="T47" s="122" t="s">
        <v>1336</v>
      </c>
      <c r="U47" s="122" t="s">
        <v>1337</v>
      </c>
      <c r="V47" s="122" t="s">
        <v>1338</v>
      </c>
      <c r="W47" s="122" t="s">
        <v>1339</v>
      </c>
      <c r="X47" s="122" t="s">
        <v>1340</v>
      </c>
      <c r="Y47" s="122" t="s">
        <v>1341</v>
      </c>
      <c r="Z47" s="122"/>
      <c r="AA47" s="122"/>
      <c r="AB47" s="122"/>
      <c r="AC47" s="122"/>
      <c r="AD47" s="122" t="s">
        <v>1342</v>
      </c>
      <c r="AE47" s="122"/>
      <c r="AF47" s="122" t="s">
        <v>1343</v>
      </c>
      <c r="AG47" s="439" t="s">
        <v>1344</v>
      </c>
      <c r="AH47" s="432"/>
      <c r="AI47" s="26"/>
      <c r="AJ47" s="401"/>
      <c r="AK47" s="1"/>
      <c r="AL47" s="1"/>
      <c r="AM47" s="1"/>
      <c r="AN47" s="1"/>
    </row>
    <row r="48" spans="1:40" ht="156" customHeight="1">
      <c r="A48" s="591"/>
      <c r="B48" s="127" t="s">
        <v>379</v>
      </c>
      <c r="C48" s="122" t="s">
        <v>380</v>
      </c>
      <c r="D48" s="122" t="s">
        <v>381</v>
      </c>
      <c r="E48" s="128"/>
      <c r="F48" s="123">
        <v>42005</v>
      </c>
      <c r="G48" s="123">
        <v>43800</v>
      </c>
      <c r="H48" s="124" t="s">
        <v>382</v>
      </c>
      <c r="I48" s="125">
        <v>100000</v>
      </c>
      <c r="J48" s="124" t="s">
        <v>383</v>
      </c>
      <c r="K48" s="131" t="s">
        <v>1345</v>
      </c>
      <c r="L48" s="131"/>
      <c r="M48" s="128"/>
      <c r="N48" s="121"/>
      <c r="O48" s="448"/>
      <c r="P48" s="432"/>
      <c r="Q48" s="432" t="s">
        <v>60</v>
      </c>
      <c r="R48" s="432"/>
      <c r="S48" s="132"/>
      <c r="T48" s="121" t="s">
        <v>1346</v>
      </c>
      <c r="U48" s="133" t="s">
        <v>1347</v>
      </c>
      <c r="V48" s="133" t="s">
        <v>1348</v>
      </c>
      <c r="W48" s="136" t="s">
        <v>1349</v>
      </c>
      <c r="X48" s="133" t="s">
        <v>1350</v>
      </c>
      <c r="Y48" s="121"/>
      <c r="Z48" s="122" t="s">
        <v>1351</v>
      </c>
      <c r="AA48" s="122" t="s">
        <v>381</v>
      </c>
      <c r="AB48" s="121"/>
      <c r="AC48" s="121"/>
      <c r="AD48" s="121"/>
      <c r="AE48" s="121"/>
      <c r="AF48" s="121" t="s">
        <v>1352</v>
      </c>
      <c r="AG48" s="439" t="s">
        <v>1353</v>
      </c>
      <c r="AH48" s="439" t="s">
        <v>1354</v>
      </c>
      <c r="AI48" s="26"/>
      <c r="AJ48" s="401"/>
      <c r="AK48" s="1"/>
      <c r="AL48" s="1"/>
      <c r="AM48" s="1"/>
      <c r="AN48" s="1"/>
    </row>
    <row r="49" spans="1:40" ht="169.5" customHeight="1">
      <c r="A49" s="591"/>
      <c r="B49" s="127" t="s">
        <v>385</v>
      </c>
      <c r="C49" s="122" t="s">
        <v>386</v>
      </c>
      <c r="D49" s="122" t="s">
        <v>387</v>
      </c>
      <c r="E49" s="128"/>
      <c r="F49" s="123">
        <v>42005</v>
      </c>
      <c r="G49" s="123">
        <v>43831</v>
      </c>
      <c r="H49" s="124" t="s">
        <v>388</v>
      </c>
      <c r="I49" s="125">
        <v>500000</v>
      </c>
      <c r="J49" s="124" t="s">
        <v>389</v>
      </c>
      <c r="K49" s="137" t="s">
        <v>1355</v>
      </c>
      <c r="L49" s="131"/>
      <c r="M49" s="128"/>
      <c r="N49" s="121"/>
      <c r="O49" s="448"/>
      <c r="P49" s="432"/>
      <c r="Q49" s="432" t="s">
        <v>60</v>
      </c>
      <c r="R49" s="432"/>
      <c r="S49" s="132"/>
      <c r="T49" s="121" t="s">
        <v>1356</v>
      </c>
      <c r="U49" s="122" t="s">
        <v>1357</v>
      </c>
      <c r="V49" s="122" t="s">
        <v>1358</v>
      </c>
      <c r="W49" s="121" t="s">
        <v>1359</v>
      </c>
      <c r="X49" s="122" t="s">
        <v>1360</v>
      </c>
      <c r="Y49" s="121"/>
      <c r="Z49" s="121"/>
      <c r="AA49" s="121"/>
      <c r="AB49" s="121"/>
      <c r="AC49" s="121"/>
      <c r="AD49" s="121"/>
      <c r="AE49" s="121"/>
      <c r="AF49" s="122" t="s">
        <v>1361</v>
      </c>
      <c r="AG49" s="432"/>
      <c r="AH49" s="432"/>
      <c r="AI49" s="26"/>
      <c r="AJ49" s="401"/>
      <c r="AK49" s="1"/>
      <c r="AL49" s="1"/>
      <c r="AM49" s="1"/>
      <c r="AN49" s="1"/>
    </row>
    <row r="50" spans="1:40" ht="83.25" customHeight="1">
      <c r="A50" s="591"/>
      <c r="B50" s="127" t="s">
        <v>391</v>
      </c>
      <c r="C50" s="122" t="s">
        <v>1362</v>
      </c>
      <c r="D50" s="122" t="s">
        <v>393</v>
      </c>
      <c r="E50" s="128"/>
      <c r="F50" s="123">
        <v>42064</v>
      </c>
      <c r="G50" s="123">
        <v>42795</v>
      </c>
      <c r="H50" s="124" t="s">
        <v>394</v>
      </c>
      <c r="I50" s="125">
        <v>120000</v>
      </c>
      <c r="J50" s="124" t="s">
        <v>395</v>
      </c>
      <c r="K50" s="131"/>
      <c r="L50" s="131"/>
      <c r="M50" s="128"/>
      <c r="N50" s="121"/>
      <c r="O50" s="448" t="s">
        <v>60</v>
      </c>
      <c r="P50" s="432"/>
      <c r="Q50" s="432"/>
      <c r="R50" s="432"/>
      <c r="S50" s="132"/>
      <c r="T50" s="126" t="s">
        <v>1125</v>
      </c>
      <c r="U50" s="122"/>
      <c r="V50" s="122" t="s">
        <v>1363</v>
      </c>
      <c r="W50" s="121"/>
      <c r="X50" s="121"/>
      <c r="Y50" s="121"/>
      <c r="Z50" s="121"/>
      <c r="AA50" s="121"/>
      <c r="AB50" s="121"/>
      <c r="AC50" s="121"/>
      <c r="AD50" s="121"/>
      <c r="AE50" s="121"/>
      <c r="AF50" s="121"/>
      <c r="AG50" s="432"/>
      <c r="AH50" s="432"/>
      <c r="AI50" s="26"/>
      <c r="AJ50" s="401"/>
      <c r="AK50" s="1"/>
      <c r="AL50" s="1"/>
      <c r="AM50" s="1"/>
      <c r="AN50" s="1"/>
    </row>
    <row r="51" spans="1:40" ht="106.5" customHeight="1">
      <c r="A51" s="591"/>
      <c r="B51" s="127" t="s">
        <v>397</v>
      </c>
      <c r="C51" s="122" t="s">
        <v>398</v>
      </c>
      <c r="D51" s="122" t="s">
        <v>399</v>
      </c>
      <c r="E51" s="128"/>
      <c r="F51" s="123">
        <v>42005</v>
      </c>
      <c r="G51" s="123">
        <v>42736</v>
      </c>
      <c r="H51" s="124" t="s">
        <v>400</v>
      </c>
      <c r="I51" s="125">
        <v>1500000</v>
      </c>
      <c r="J51" s="124" t="s">
        <v>401</v>
      </c>
      <c r="K51" s="137" t="s">
        <v>1364</v>
      </c>
      <c r="L51" s="131"/>
      <c r="M51" s="128"/>
      <c r="N51" s="121"/>
      <c r="O51" s="448"/>
      <c r="P51" s="432" t="s">
        <v>60</v>
      </c>
      <c r="Q51" s="432"/>
      <c r="R51" s="432"/>
      <c r="S51" s="132"/>
      <c r="T51" s="121" t="s">
        <v>1365</v>
      </c>
      <c r="U51" s="121" t="s">
        <v>1366</v>
      </c>
      <c r="V51" s="121" t="s">
        <v>1367</v>
      </c>
      <c r="W51" s="121" t="s">
        <v>1368</v>
      </c>
      <c r="X51" s="121" t="s">
        <v>1369</v>
      </c>
      <c r="Y51" s="121"/>
      <c r="Z51" s="121"/>
      <c r="AA51" s="121"/>
      <c r="AB51" s="121"/>
      <c r="AC51" s="149">
        <v>43466</v>
      </c>
      <c r="AD51" s="122" t="s">
        <v>1370</v>
      </c>
      <c r="AE51" s="121"/>
      <c r="AF51" s="121" t="s">
        <v>1371</v>
      </c>
      <c r="AG51" s="432"/>
      <c r="AH51" s="434" t="s">
        <v>1372</v>
      </c>
      <c r="AI51" s="26"/>
      <c r="AJ51" s="401"/>
      <c r="AK51" s="1"/>
      <c r="AL51" s="1"/>
      <c r="AM51" s="1"/>
      <c r="AN51" s="1"/>
    </row>
    <row r="52" spans="1:40" ht="181.5" customHeight="1">
      <c r="A52" s="591"/>
      <c r="B52" s="127" t="s">
        <v>408</v>
      </c>
      <c r="C52" s="122" t="s">
        <v>409</v>
      </c>
      <c r="D52" s="122" t="s">
        <v>410</v>
      </c>
      <c r="E52" s="128"/>
      <c r="F52" s="123">
        <v>42005</v>
      </c>
      <c r="G52" s="123">
        <v>43466</v>
      </c>
      <c r="H52" s="124" t="s">
        <v>411</v>
      </c>
      <c r="I52" s="125">
        <v>20000</v>
      </c>
      <c r="J52" s="124" t="s">
        <v>412</v>
      </c>
      <c r="K52" s="131"/>
      <c r="L52" s="131"/>
      <c r="M52" s="128"/>
      <c r="N52" s="121"/>
      <c r="O52" s="448" t="s">
        <v>60</v>
      </c>
      <c r="P52" s="432"/>
      <c r="Q52" s="432"/>
      <c r="R52" s="432"/>
      <c r="S52" s="132" t="s">
        <v>7</v>
      </c>
      <c r="T52" s="126" t="s">
        <v>1125</v>
      </c>
      <c r="U52" s="122"/>
      <c r="V52" s="122" t="s">
        <v>1373</v>
      </c>
      <c r="W52" s="121"/>
      <c r="X52" s="138" t="s">
        <v>1374</v>
      </c>
      <c r="Y52" s="121"/>
      <c r="Z52" s="121"/>
      <c r="AA52" s="121"/>
      <c r="AB52" s="121"/>
      <c r="AC52" s="121"/>
      <c r="AD52" s="121"/>
      <c r="AE52" s="121"/>
      <c r="AF52" s="121"/>
      <c r="AG52" s="432"/>
      <c r="AH52" s="432"/>
      <c r="AI52" s="26"/>
      <c r="AJ52" s="401"/>
      <c r="AK52" s="1"/>
      <c r="AL52" s="1"/>
      <c r="AM52" s="1"/>
      <c r="AN52" s="1"/>
    </row>
    <row r="53" spans="1:40" ht="125.25" customHeight="1">
      <c r="A53" s="591"/>
      <c r="B53" s="127" t="s">
        <v>413</v>
      </c>
      <c r="C53" s="122" t="s">
        <v>414</v>
      </c>
      <c r="D53" s="122" t="s">
        <v>415</v>
      </c>
      <c r="E53" s="128"/>
      <c r="F53" s="123">
        <v>42005</v>
      </c>
      <c r="G53" s="123">
        <v>42948</v>
      </c>
      <c r="H53" s="124" t="s">
        <v>75</v>
      </c>
      <c r="I53" s="125">
        <v>20000</v>
      </c>
      <c r="J53" s="124" t="s">
        <v>416</v>
      </c>
      <c r="K53" s="435" t="s">
        <v>1210</v>
      </c>
      <c r="L53" s="131"/>
      <c r="M53" s="128"/>
      <c r="N53" s="121"/>
      <c r="O53" s="448" t="s">
        <v>60</v>
      </c>
      <c r="P53" s="432"/>
      <c r="Q53" s="432"/>
      <c r="R53" s="432"/>
      <c r="S53" s="132" t="s">
        <v>7</v>
      </c>
      <c r="T53" s="121" t="s">
        <v>1375</v>
      </c>
      <c r="U53" s="121" t="s">
        <v>1210</v>
      </c>
      <c r="V53" s="122" t="s">
        <v>1376</v>
      </c>
      <c r="W53" s="122" t="s">
        <v>1242</v>
      </c>
      <c r="X53" s="122" t="s">
        <v>1377</v>
      </c>
      <c r="Y53" s="121"/>
      <c r="Z53" s="121"/>
      <c r="AA53" s="121"/>
      <c r="AB53" s="121"/>
      <c r="AC53" s="121"/>
      <c r="AD53" s="121"/>
      <c r="AE53" s="121"/>
      <c r="AF53" s="121"/>
      <c r="AG53" s="432"/>
      <c r="AH53" s="432"/>
      <c r="AI53" s="26"/>
      <c r="AJ53" s="401"/>
      <c r="AK53" s="1"/>
      <c r="AL53" s="1"/>
      <c r="AM53" s="1"/>
      <c r="AN53" s="1"/>
    </row>
    <row r="54" spans="1:40" ht="103.5" customHeight="1">
      <c r="A54" s="591"/>
      <c r="B54" s="127" t="s">
        <v>417</v>
      </c>
      <c r="C54" s="133" t="s">
        <v>418</v>
      </c>
      <c r="D54" s="122" t="s">
        <v>419</v>
      </c>
      <c r="E54" s="128"/>
      <c r="F54" s="123">
        <v>42005</v>
      </c>
      <c r="G54" s="123">
        <v>42339</v>
      </c>
      <c r="H54" s="124" t="s">
        <v>420</v>
      </c>
      <c r="I54" s="125">
        <v>5000</v>
      </c>
      <c r="J54" s="124" t="s">
        <v>421</v>
      </c>
      <c r="K54" s="131" t="s">
        <v>1378</v>
      </c>
      <c r="L54" s="131"/>
      <c r="M54" s="128"/>
      <c r="N54" s="121"/>
      <c r="O54" s="448" t="s">
        <v>60</v>
      </c>
      <c r="P54" s="432"/>
      <c r="Q54" s="432"/>
      <c r="R54" s="432"/>
      <c r="S54" s="132"/>
      <c r="T54" s="121" t="s">
        <v>1378</v>
      </c>
      <c r="U54" s="121" t="s">
        <v>1378</v>
      </c>
      <c r="V54" s="121" t="s">
        <v>1378</v>
      </c>
      <c r="W54" s="121" t="s">
        <v>1379</v>
      </c>
      <c r="X54" s="121" t="s">
        <v>1380</v>
      </c>
      <c r="Y54" s="122" t="s">
        <v>1381</v>
      </c>
      <c r="Z54" s="121"/>
      <c r="AA54" s="121"/>
      <c r="AB54" s="121"/>
      <c r="AC54" s="121"/>
      <c r="AD54" s="121"/>
      <c r="AE54" s="121"/>
      <c r="AF54" s="121"/>
      <c r="AG54" s="432"/>
      <c r="AH54" s="432"/>
      <c r="AI54" s="26"/>
      <c r="AJ54" s="401"/>
      <c r="AK54" s="1"/>
      <c r="AL54" s="1"/>
      <c r="AM54" s="1"/>
      <c r="AN54" s="1"/>
    </row>
    <row r="55" spans="1:40" ht="142.5" customHeight="1">
      <c r="A55" s="591"/>
      <c r="B55" s="127" t="s">
        <v>422</v>
      </c>
      <c r="C55" s="122" t="s">
        <v>423</v>
      </c>
      <c r="D55" s="122" t="s">
        <v>424</v>
      </c>
      <c r="E55" s="128"/>
      <c r="F55" s="123">
        <v>42005</v>
      </c>
      <c r="G55" s="123">
        <v>43678</v>
      </c>
      <c r="H55" s="124" t="s">
        <v>425</v>
      </c>
      <c r="I55" s="125">
        <v>500000</v>
      </c>
      <c r="J55" s="124" t="s">
        <v>426</v>
      </c>
      <c r="K55" s="131"/>
      <c r="L55" s="131"/>
      <c r="M55" s="128"/>
      <c r="N55" s="121"/>
      <c r="O55" s="448" t="s">
        <v>461</v>
      </c>
      <c r="P55" s="432"/>
      <c r="Q55" s="432"/>
      <c r="R55" s="432"/>
      <c r="S55" s="132" t="s">
        <v>7</v>
      </c>
      <c r="T55" s="126" t="s">
        <v>1125</v>
      </c>
      <c r="U55" s="121"/>
      <c r="V55" s="126" t="s">
        <v>1382</v>
      </c>
      <c r="W55" s="121"/>
      <c r="X55" s="121"/>
      <c r="Y55" s="122" t="s">
        <v>1383</v>
      </c>
      <c r="Z55" s="121"/>
      <c r="AA55" s="121"/>
      <c r="AB55" s="121"/>
      <c r="AC55" s="121"/>
      <c r="AD55" s="121"/>
      <c r="AE55" s="121"/>
      <c r="AF55" s="121"/>
      <c r="AG55" s="432"/>
      <c r="AH55" s="432"/>
      <c r="AI55" s="26"/>
      <c r="AJ55" s="401"/>
      <c r="AK55" s="1"/>
      <c r="AL55" s="1"/>
      <c r="AM55" s="1"/>
      <c r="AN55" s="1"/>
    </row>
    <row r="56" spans="1:40" ht="78" customHeight="1">
      <c r="A56" s="591"/>
      <c r="B56" s="127" t="s">
        <v>428</v>
      </c>
      <c r="C56" s="121" t="s">
        <v>429</v>
      </c>
      <c r="D56" s="122" t="s">
        <v>430</v>
      </c>
      <c r="E56" s="128"/>
      <c r="F56" s="123">
        <v>42005</v>
      </c>
      <c r="G56" s="123">
        <v>42370</v>
      </c>
      <c r="H56" s="124" t="s">
        <v>431</v>
      </c>
      <c r="I56" s="125">
        <v>20000</v>
      </c>
      <c r="J56" s="124" t="s">
        <v>432</v>
      </c>
      <c r="K56" s="131" t="s">
        <v>1384</v>
      </c>
      <c r="L56" s="131"/>
      <c r="M56" s="128"/>
      <c r="N56" s="121"/>
      <c r="O56" s="448" t="s">
        <v>60</v>
      </c>
      <c r="P56" s="432"/>
      <c r="Q56" s="432"/>
      <c r="R56" s="432"/>
      <c r="S56" s="434"/>
      <c r="T56" s="121" t="s">
        <v>1385</v>
      </c>
      <c r="U56" s="128" t="s">
        <v>1384</v>
      </c>
      <c r="V56" s="128" t="s">
        <v>1384</v>
      </c>
      <c r="W56" s="128" t="s">
        <v>1386</v>
      </c>
      <c r="X56" s="121" t="s">
        <v>1387</v>
      </c>
      <c r="Y56" s="122"/>
      <c r="Z56" s="121"/>
      <c r="AA56" s="121"/>
      <c r="AB56" s="121"/>
      <c r="AC56" s="158" t="s">
        <v>1159</v>
      </c>
      <c r="AD56" s="122" t="s">
        <v>1388</v>
      </c>
      <c r="AE56" s="121"/>
      <c r="AF56" s="136"/>
      <c r="AG56" s="432"/>
      <c r="AH56" s="432"/>
      <c r="AI56" s="26"/>
      <c r="AJ56" s="401"/>
      <c r="AK56" s="1"/>
      <c r="AL56" s="1"/>
      <c r="AM56" s="1"/>
      <c r="AN56" s="1"/>
    </row>
    <row r="57" spans="1:40" ht="72" customHeight="1">
      <c r="A57" s="591"/>
      <c r="B57" s="127" t="s">
        <v>442</v>
      </c>
      <c r="C57" s="122" t="s">
        <v>1389</v>
      </c>
      <c r="D57" s="122" t="s">
        <v>444</v>
      </c>
      <c r="E57" s="128"/>
      <c r="F57" s="123">
        <v>43466</v>
      </c>
      <c r="G57" s="123">
        <v>43800</v>
      </c>
      <c r="H57" s="124" t="s">
        <v>445</v>
      </c>
      <c r="I57" s="125">
        <v>500000</v>
      </c>
      <c r="J57" s="124" t="s">
        <v>446</v>
      </c>
      <c r="K57" s="131"/>
      <c r="L57" s="131"/>
      <c r="M57" s="128"/>
      <c r="N57" s="159" t="s">
        <v>60</v>
      </c>
      <c r="O57" s="448"/>
      <c r="P57" s="432"/>
      <c r="Q57" s="432"/>
      <c r="R57" s="432"/>
      <c r="S57" s="132"/>
      <c r="T57" s="122" t="s">
        <v>1390</v>
      </c>
      <c r="U57" s="121"/>
      <c r="V57" s="121"/>
      <c r="W57" s="121" t="s">
        <v>1182</v>
      </c>
      <c r="X57" s="121"/>
      <c r="Y57" s="122" t="s">
        <v>1391</v>
      </c>
      <c r="Z57" s="122" t="s">
        <v>1392</v>
      </c>
      <c r="AA57" s="121"/>
      <c r="AB57" s="121"/>
      <c r="AC57" s="122"/>
      <c r="AD57" s="122"/>
      <c r="AE57" s="121"/>
      <c r="AF57" s="121"/>
      <c r="AG57" s="432"/>
      <c r="AH57" s="432"/>
      <c r="AI57" s="26"/>
      <c r="AJ57" s="401"/>
      <c r="AK57" s="1"/>
      <c r="AL57" s="1"/>
      <c r="AM57" s="1"/>
      <c r="AN57" s="1"/>
    </row>
    <row r="58" spans="1:40" ht="93" customHeight="1">
      <c r="A58" s="591"/>
      <c r="B58" s="127" t="s">
        <v>447</v>
      </c>
      <c r="C58" s="122" t="s">
        <v>448</v>
      </c>
      <c r="D58" s="122" t="s">
        <v>449</v>
      </c>
      <c r="E58" s="128"/>
      <c r="F58" s="123">
        <v>42005</v>
      </c>
      <c r="G58" s="123">
        <v>43831</v>
      </c>
      <c r="H58" s="124" t="s">
        <v>362</v>
      </c>
      <c r="I58" s="125">
        <v>1000000</v>
      </c>
      <c r="J58" s="124" t="s">
        <v>450</v>
      </c>
      <c r="K58" s="131"/>
      <c r="L58" s="131"/>
      <c r="M58" s="128"/>
      <c r="N58" s="121"/>
      <c r="O58" s="448" t="s">
        <v>60</v>
      </c>
      <c r="P58" s="432"/>
      <c r="Q58" s="432"/>
      <c r="R58" s="432"/>
      <c r="S58" s="132"/>
      <c r="T58" s="121" t="s">
        <v>1393</v>
      </c>
      <c r="U58" s="121"/>
      <c r="V58" s="121"/>
      <c r="W58" s="121" t="s">
        <v>1182</v>
      </c>
      <c r="X58" s="121"/>
      <c r="Y58" s="122" t="s">
        <v>1394</v>
      </c>
      <c r="Z58" s="121"/>
      <c r="AA58" s="121"/>
      <c r="AB58" s="121"/>
      <c r="AC58" s="121"/>
      <c r="AD58" s="121"/>
      <c r="AE58" s="121"/>
      <c r="AF58" s="121"/>
      <c r="AG58" s="432"/>
      <c r="AH58" s="432"/>
      <c r="AI58" s="26"/>
      <c r="AJ58" s="401"/>
      <c r="AK58" s="1"/>
      <c r="AL58" s="1"/>
      <c r="AM58" s="1"/>
      <c r="AN58" s="1"/>
    </row>
    <row r="59" spans="1:40" ht="129" customHeight="1">
      <c r="A59" s="591"/>
      <c r="B59" s="127" t="s">
        <v>451</v>
      </c>
      <c r="C59" s="133" t="s">
        <v>452</v>
      </c>
      <c r="D59" s="122" t="s">
        <v>453</v>
      </c>
      <c r="E59" s="128"/>
      <c r="F59" s="123">
        <v>42005</v>
      </c>
      <c r="G59" s="123">
        <v>42522</v>
      </c>
      <c r="H59" s="124" t="s">
        <v>454</v>
      </c>
      <c r="I59" s="125">
        <v>400000</v>
      </c>
      <c r="J59" s="124" t="s">
        <v>455</v>
      </c>
      <c r="K59" s="435" t="s">
        <v>1210</v>
      </c>
      <c r="L59" s="131"/>
      <c r="M59" s="128"/>
      <c r="N59" s="121"/>
      <c r="O59" s="448" t="s">
        <v>60</v>
      </c>
      <c r="P59" s="432"/>
      <c r="Q59" s="432"/>
      <c r="R59" s="432"/>
      <c r="S59" s="132"/>
      <c r="T59" s="121" t="s">
        <v>1375</v>
      </c>
      <c r="U59" s="121" t="s">
        <v>1210</v>
      </c>
      <c r="V59" s="121" t="s">
        <v>1395</v>
      </c>
      <c r="W59" s="121" t="s">
        <v>1242</v>
      </c>
      <c r="X59" s="122" t="s">
        <v>1396</v>
      </c>
      <c r="Y59" s="121" t="s">
        <v>1397</v>
      </c>
      <c r="Z59" s="121"/>
      <c r="AA59" s="121"/>
      <c r="AB59" s="121"/>
      <c r="AC59" s="121"/>
      <c r="AD59" s="121"/>
      <c r="AE59" s="121"/>
      <c r="AF59" s="121"/>
      <c r="AG59" s="432"/>
      <c r="AH59" s="432"/>
      <c r="AI59" s="26"/>
      <c r="AJ59" s="401"/>
      <c r="AK59" s="1"/>
      <c r="AL59" s="1"/>
      <c r="AM59" s="1"/>
      <c r="AN59" s="1"/>
    </row>
    <row r="60" spans="1:40" ht="105" customHeight="1">
      <c r="A60" s="591"/>
      <c r="B60" s="127" t="s">
        <v>456</v>
      </c>
      <c r="C60" s="122" t="s">
        <v>457</v>
      </c>
      <c r="D60" s="122" t="s">
        <v>458</v>
      </c>
      <c r="E60" s="128"/>
      <c r="F60" s="123">
        <v>42583</v>
      </c>
      <c r="G60" s="123">
        <v>43435</v>
      </c>
      <c r="H60" s="124" t="s">
        <v>459</v>
      </c>
      <c r="I60" s="125">
        <v>80000</v>
      </c>
      <c r="J60" s="124" t="s">
        <v>460</v>
      </c>
      <c r="K60" s="137" t="s">
        <v>1355</v>
      </c>
      <c r="L60" s="131"/>
      <c r="M60" s="128"/>
      <c r="N60" s="121"/>
      <c r="O60" s="448" t="s">
        <v>60</v>
      </c>
      <c r="P60" s="432"/>
      <c r="Q60" s="432"/>
      <c r="R60" s="432"/>
      <c r="S60" s="132" t="s">
        <v>7</v>
      </c>
      <c r="T60" s="121" t="s">
        <v>1398</v>
      </c>
      <c r="U60" s="121" t="s">
        <v>529</v>
      </c>
      <c r="V60" s="121" t="s">
        <v>1399</v>
      </c>
      <c r="W60" s="121" t="s">
        <v>1400</v>
      </c>
      <c r="X60" s="121"/>
      <c r="Y60" s="121"/>
      <c r="Z60" s="121"/>
      <c r="AA60" s="121"/>
      <c r="AB60" s="121"/>
      <c r="AC60" s="121"/>
      <c r="AD60" s="121"/>
      <c r="AE60" s="121"/>
      <c r="AF60" s="121"/>
      <c r="AG60" s="432"/>
      <c r="AH60" s="432"/>
      <c r="AI60" s="26"/>
      <c r="AJ60" s="401"/>
      <c r="AK60" s="1"/>
      <c r="AL60" s="1"/>
      <c r="AM60" s="1"/>
      <c r="AN60" s="1"/>
    </row>
    <row r="61" spans="1:40" ht="147" customHeight="1">
      <c r="A61" s="591"/>
      <c r="B61" s="127" t="s">
        <v>463</v>
      </c>
      <c r="C61" s="122" t="s">
        <v>464</v>
      </c>
      <c r="D61" s="122" t="s">
        <v>465</v>
      </c>
      <c r="E61" s="128"/>
      <c r="F61" s="123">
        <v>42064</v>
      </c>
      <c r="G61" s="123">
        <v>43525</v>
      </c>
      <c r="H61" s="124" t="s">
        <v>466</v>
      </c>
      <c r="I61" s="125">
        <v>500000</v>
      </c>
      <c r="J61" s="124" t="s">
        <v>467</v>
      </c>
      <c r="K61" s="131"/>
      <c r="L61" s="131"/>
      <c r="M61" s="128"/>
      <c r="N61" s="121"/>
      <c r="O61" s="448" t="s">
        <v>60</v>
      </c>
      <c r="P61" s="432"/>
      <c r="Q61" s="432"/>
      <c r="R61" s="432"/>
      <c r="S61" s="132"/>
      <c r="T61" s="126" t="s">
        <v>1125</v>
      </c>
      <c r="U61" s="121"/>
      <c r="V61" s="121"/>
      <c r="W61" s="121"/>
      <c r="X61" s="121"/>
      <c r="Y61" s="122" t="s">
        <v>1401</v>
      </c>
      <c r="Z61" s="122" t="s">
        <v>1402</v>
      </c>
      <c r="AA61" s="122"/>
      <c r="AB61" s="122"/>
      <c r="AC61" s="122"/>
      <c r="AD61" s="122"/>
      <c r="AE61" s="122"/>
      <c r="AF61" s="122" t="s">
        <v>1403</v>
      </c>
      <c r="AG61" s="432"/>
      <c r="AH61" s="432"/>
      <c r="AI61" s="26"/>
      <c r="AJ61" s="401"/>
      <c r="AK61" s="1"/>
      <c r="AL61" s="1"/>
      <c r="AM61" s="1"/>
      <c r="AN61" s="1"/>
    </row>
    <row r="62" spans="1:40" ht="105.75" customHeight="1">
      <c r="A62" s="591"/>
      <c r="B62" s="127" t="s">
        <v>474</v>
      </c>
      <c r="C62" s="122" t="s">
        <v>475</v>
      </c>
      <c r="D62" s="122" t="s">
        <v>476</v>
      </c>
      <c r="E62" s="128"/>
      <c r="F62" s="123">
        <v>42795</v>
      </c>
      <c r="G62" s="123">
        <v>43800</v>
      </c>
      <c r="H62" s="124" t="s">
        <v>477</v>
      </c>
      <c r="I62" s="125" t="s">
        <v>478</v>
      </c>
      <c r="J62" s="124" t="s">
        <v>479</v>
      </c>
      <c r="K62" s="131"/>
      <c r="L62" s="131"/>
      <c r="M62" s="128"/>
      <c r="N62" s="121"/>
      <c r="O62" s="448" t="s">
        <v>60</v>
      </c>
      <c r="P62" s="432"/>
      <c r="Q62" s="432"/>
      <c r="R62" s="432"/>
      <c r="S62" s="434" t="s">
        <v>6</v>
      </c>
      <c r="T62" s="121" t="s">
        <v>1404</v>
      </c>
      <c r="U62" s="121" t="s">
        <v>1204</v>
      </c>
      <c r="V62" s="121" t="s">
        <v>1405</v>
      </c>
      <c r="W62" s="121" t="s">
        <v>1406</v>
      </c>
      <c r="X62" s="121"/>
      <c r="Y62" s="160"/>
      <c r="Z62" s="122"/>
      <c r="AA62" s="122"/>
      <c r="AB62" s="122"/>
      <c r="AC62" s="122"/>
      <c r="AD62" s="122"/>
      <c r="AE62" s="122"/>
      <c r="AF62" s="122"/>
      <c r="AG62" s="432"/>
      <c r="AH62" s="432"/>
      <c r="AI62" s="26"/>
      <c r="AJ62" s="401"/>
      <c r="AK62" s="1"/>
      <c r="AL62" s="1"/>
      <c r="AM62" s="1"/>
      <c r="AN62" s="1"/>
    </row>
    <row r="63" spans="1:40" ht="114.75" customHeight="1">
      <c r="A63" s="591"/>
      <c r="B63" s="127" t="s">
        <v>481</v>
      </c>
      <c r="C63" s="122" t="s">
        <v>482</v>
      </c>
      <c r="D63" s="122" t="s">
        <v>483</v>
      </c>
      <c r="E63" s="128"/>
      <c r="F63" s="123">
        <v>42005</v>
      </c>
      <c r="G63" s="123">
        <v>42370</v>
      </c>
      <c r="H63" s="124" t="s">
        <v>484</v>
      </c>
      <c r="I63" s="125">
        <v>35000</v>
      </c>
      <c r="J63" s="124" t="s">
        <v>485</v>
      </c>
      <c r="K63" s="137" t="s">
        <v>1355</v>
      </c>
      <c r="L63" s="131"/>
      <c r="M63" s="128"/>
      <c r="N63" s="121"/>
      <c r="O63" s="448" t="s">
        <v>60</v>
      </c>
      <c r="P63" s="432"/>
      <c r="Q63" s="432"/>
      <c r="R63" s="432"/>
      <c r="S63" s="132"/>
      <c r="T63" s="121" t="s">
        <v>1398</v>
      </c>
      <c r="U63" s="121" t="s">
        <v>529</v>
      </c>
      <c r="V63" s="122" t="s">
        <v>1407</v>
      </c>
      <c r="W63" s="122" t="s">
        <v>1400</v>
      </c>
      <c r="X63" s="122" t="s">
        <v>1408</v>
      </c>
      <c r="Y63" s="122"/>
      <c r="Z63" s="122"/>
      <c r="AA63" s="122"/>
      <c r="AB63" s="122"/>
      <c r="AC63" s="122"/>
      <c r="AD63" s="122"/>
      <c r="AE63" s="122"/>
      <c r="AF63" s="122" t="s">
        <v>1409</v>
      </c>
      <c r="AG63" s="432"/>
      <c r="AH63" s="432"/>
      <c r="AI63" s="26"/>
      <c r="AJ63" s="401"/>
      <c r="AK63" s="1"/>
      <c r="AL63" s="1"/>
      <c r="AM63" s="1"/>
      <c r="AN63" s="1"/>
    </row>
    <row r="64" spans="1:40" ht="75" customHeight="1">
      <c r="A64" s="591"/>
      <c r="B64" s="127" t="s">
        <v>487</v>
      </c>
      <c r="C64" s="122" t="s">
        <v>488</v>
      </c>
      <c r="D64" s="122" t="s">
        <v>489</v>
      </c>
      <c r="E64" s="128"/>
      <c r="F64" s="123">
        <v>42005</v>
      </c>
      <c r="G64" s="123">
        <v>42339</v>
      </c>
      <c r="H64" s="124" t="s">
        <v>490</v>
      </c>
      <c r="I64" s="125">
        <v>1000000</v>
      </c>
      <c r="J64" s="124" t="s">
        <v>491</v>
      </c>
      <c r="K64" s="131" t="s">
        <v>1410</v>
      </c>
      <c r="L64" s="131"/>
      <c r="M64" s="128"/>
      <c r="N64" s="121"/>
      <c r="O64" s="448" t="s">
        <v>60</v>
      </c>
      <c r="P64" s="432"/>
      <c r="Q64" s="432"/>
      <c r="R64" s="432"/>
      <c r="S64" s="132"/>
      <c r="T64" s="136" t="s">
        <v>1411</v>
      </c>
      <c r="U64" s="121"/>
      <c r="V64" s="122"/>
      <c r="W64" s="122" t="s">
        <v>1412</v>
      </c>
      <c r="X64" s="122" t="s">
        <v>1413</v>
      </c>
      <c r="Y64" s="121"/>
      <c r="Z64" s="121"/>
      <c r="AA64" s="121"/>
      <c r="AB64" s="121"/>
      <c r="AC64" s="135" t="s">
        <v>1159</v>
      </c>
      <c r="AD64" s="121"/>
      <c r="AE64" s="121"/>
      <c r="AF64" s="121"/>
      <c r="AG64" s="432"/>
      <c r="AH64" s="432"/>
      <c r="AI64" s="26"/>
      <c r="AJ64" s="401"/>
      <c r="AK64" s="1"/>
      <c r="AL64" s="1"/>
      <c r="AM64" s="1"/>
      <c r="AN64" s="1"/>
    </row>
    <row r="65" spans="1:40" ht="237" customHeight="1">
      <c r="A65" s="649" t="s">
        <v>492</v>
      </c>
      <c r="B65" s="155" t="s">
        <v>493</v>
      </c>
      <c r="C65" s="133" t="s">
        <v>494</v>
      </c>
      <c r="D65" s="122" t="s">
        <v>495</v>
      </c>
      <c r="E65" s="128"/>
      <c r="F65" s="123">
        <v>42005</v>
      </c>
      <c r="G65" s="123">
        <v>43070</v>
      </c>
      <c r="H65" s="124" t="s">
        <v>496</v>
      </c>
      <c r="I65" s="125">
        <v>70000</v>
      </c>
      <c r="J65" s="124" t="s">
        <v>497</v>
      </c>
      <c r="K65" s="137" t="s">
        <v>163</v>
      </c>
      <c r="L65" s="131"/>
      <c r="M65" s="121" t="s">
        <v>500</v>
      </c>
      <c r="N65" s="121"/>
      <c r="O65" s="448" t="s">
        <v>60</v>
      </c>
      <c r="P65" s="432"/>
      <c r="Q65" s="432"/>
      <c r="R65" s="432"/>
      <c r="S65" s="449" t="s">
        <v>7</v>
      </c>
      <c r="T65" s="121" t="s">
        <v>163</v>
      </c>
      <c r="U65" s="121" t="s">
        <v>163</v>
      </c>
      <c r="V65" s="121" t="s">
        <v>1414</v>
      </c>
      <c r="W65" s="121" t="s">
        <v>1415</v>
      </c>
      <c r="X65" s="121" t="s">
        <v>1416</v>
      </c>
      <c r="Y65" s="121"/>
      <c r="Z65" s="121"/>
      <c r="AA65" s="121"/>
      <c r="AB65" s="121"/>
      <c r="AC65" s="121"/>
      <c r="AD65" s="121"/>
      <c r="AE65" s="121"/>
      <c r="AF65" s="121"/>
      <c r="AG65" s="128"/>
      <c r="AH65" s="128"/>
      <c r="AI65" s="121"/>
      <c r="AJ65" s="401"/>
      <c r="AK65" s="1"/>
      <c r="AL65" s="1"/>
      <c r="AM65" s="1"/>
      <c r="AN65" s="1"/>
    </row>
    <row r="66" spans="1:40" ht="210.75" customHeight="1">
      <c r="A66" s="591"/>
      <c r="B66" s="127" t="s">
        <v>501</v>
      </c>
      <c r="C66" s="133" t="s">
        <v>502</v>
      </c>
      <c r="D66" s="122" t="s">
        <v>503</v>
      </c>
      <c r="E66" s="128"/>
      <c r="F66" s="123">
        <v>42005</v>
      </c>
      <c r="G66" s="123">
        <v>43678</v>
      </c>
      <c r="H66" s="124" t="s">
        <v>504</v>
      </c>
      <c r="I66" s="125">
        <v>500000</v>
      </c>
      <c r="J66" s="124" t="s">
        <v>505</v>
      </c>
      <c r="K66" s="130" t="s">
        <v>1127</v>
      </c>
      <c r="L66" s="131"/>
      <c r="M66" s="136" t="s">
        <v>507</v>
      </c>
      <c r="N66" s="121"/>
      <c r="O66" s="448" t="s">
        <v>60</v>
      </c>
      <c r="P66" s="432"/>
      <c r="Q66" s="432"/>
      <c r="R66" s="432"/>
      <c r="S66" s="132" t="s">
        <v>7</v>
      </c>
      <c r="T66" s="122" t="s">
        <v>1417</v>
      </c>
      <c r="U66" s="121" t="s">
        <v>1204</v>
      </c>
      <c r="V66" s="136" t="s">
        <v>1418</v>
      </c>
      <c r="W66" s="121" t="s">
        <v>1419</v>
      </c>
      <c r="X66" s="133" t="s">
        <v>1420</v>
      </c>
      <c r="Y66" s="121"/>
      <c r="Z66" s="121"/>
      <c r="AA66" s="121"/>
      <c r="AB66" s="121"/>
      <c r="AC66" s="121"/>
      <c r="AD66" s="121"/>
      <c r="AE66" s="121"/>
      <c r="AF66" s="136" t="s">
        <v>1421</v>
      </c>
      <c r="AG66" s="128"/>
      <c r="AH66" s="128"/>
      <c r="AI66" s="121"/>
      <c r="AJ66" s="401"/>
      <c r="AK66" s="1"/>
      <c r="AL66" s="1"/>
      <c r="AM66" s="1"/>
      <c r="AN66" s="1"/>
    </row>
    <row r="67" spans="1:40" ht="146.25" customHeight="1">
      <c r="A67" s="591"/>
      <c r="B67" s="127" t="s">
        <v>508</v>
      </c>
      <c r="C67" s="122" t="s">
        <v>509</v>
      </c>
      <c r="D67" s="122" t="s">
        <v>510</v>
      </c>
      <c r="E67" s="128"/>
      <c r="F67" s="123">
        <v>42064</v>
      </c>
      <c r="G67" s="123">
        <v>42826</v>
      </c>
      <c r="H67" s="137" t="s">
        <v>1422</v>
      </c>
      <c r="I67" s="125">
        <v>20000</v>
      </c>
      <c r="J67" s="124" t="s">
        <v>512</v>
      </c>
      <c r="K67" s="131" t="s">
        <v>1378</v>
      </c>
      <c r="L67" s="131"/>
      <c r="M67" s="121" t="s">
        <v>516</v>
      </c>
      <c r="N67" s="121"/>
      <c r="O67" s="448" t="s">
        <v>60</v>
      </c>
      <c r="P67" s="432"/>
      <c r="Q67" s="432"/>
      <c r="R67" s="432"/>
      <c r="S67" s="450" t="s">
        <v>7</v>
      </c>
      <c r="T67" s="136" t="s">
        <v>1423</v>
      </c>
      <c r="U67" s="121" t="s">
        <v>1424</v>
      </c>
      <c r="V67" s="136" t="s">
        <v>1425</v>
      </c>
      <c r="W67" s="121" t="s">
        <v>1426</v>
      </c>
      <c r="X67" s="136" t="s">
        <v>1427</v>
      </c>
      <c r="Y67" s="121"/>
      <c r="Z67" s="121"/>
      <c r="AA67" s="121"/>
      <c r="AB67" s="128"/>
      <c r="AC67" s="134"/>
      <c r="AD67" s="121"/>
      <c r="AE67" s="121"/>
      <c r="AF67" s="121" t="s">
        <v>1428</v>
      </c>
      <c r="AG67" s="128"/>
      <c r="AH67" s="128"/>
      <c r="AI67" s="121"/>
      <c r="AJ67" s="401"/>
      <c r="AK67" s="1"/>
      <c r="AL67" s="1"/>
      <c r="AM67" s="1"/>
      <c r="AN67" s="1"/>
    </row>
    <row r="68" spans="1:40" ht="111.75" customHeight="1">
      <c r="A68" s="591"/>
      <c r="B68" s="127" t="s">
        <v>517</v>
      </c>
      <c r="C68" s="122" t="s">
        <v>518</v>
      </c>
      <c r="D68" s="122" t="s">
        <v>519</v>
      </c>
      <c r="E68" s="128"/>
      <c r="F68" s="123">
        <v>42005</v>
      </c>
      <c r="G68" s="129">
        <v>42826</v>
      </c>
      <c r="H68" s="124" t="s">
        <v>520</v>
      </c>
      <c r="I68" s="125">
        <v>120000</v>
      </c>
      <c r="J68" s="124" t="s">
        <v>521</v>
      </c>
      <c r="K68" s="130" t="s">
        <v>1429</v>
      </c>
      <c r="L68" s="137"/>
      <c r="M68" s="121" t="s">
        <v>523</v>
      </c>
      <c r="N68" s="121"/>
      <c r="O68" s="121"/>
      <c r="P68" s="121" t="s">
        <v>60</v>
      </c>
      <c r="Q68" s="121"/>
      <c r="R68" s="121"/>
      <c r="S68" s="450" t="s">
        <v>7</v>
      </c>
      <c r="T68" s="136" t="s">
        <v>1430</v>
      </c>
      <c r="U68" s="136" t="s">
        <v>1431</v>
      </c>
      <c r="V68" s="136" t="s">
        <v>1432</v>
      </c>
      <c r="W68" s="136" t="s">
        <v>1433</v>
      </c>
      <c r="X68" s="136" t="s">
        <v>1434</v>
      </c>
      <c r="Y68" s="121"/>
      <c r="Z68" s="121"/>
      <c r="AA68" s="121"/>
      <c r="AB68" s="121"/>
      <c r="AC68" s="134"/>
      <c r="AD68" s="121"/>
      <c r="AE68" s="121"/>
      <c r="AF68" s="136" t="s">
        <v>1435</v>
      </c>
      <c r="AG68" s="121"/>
      <c r="AH68" s="121"/>
      <c r="AI68" s="121"/>
      <c r="AJ68" s="401"/>
      <c r="AK68" s="1"/>
      <c r="AL68" s="1"/>
      <c r="AM68" s="1"/>
      <c r="AN68" s="1"/>
    </row>
    <row r="69" spans="1:40" ht="111.75" customHeight="1">
      <c r="A69" s="591"/>
      <c r="B69" s="7" t="s">
        <v>524</v>
      </c>
      <c r="C69" s="161" t="s">
        <v>1436</v>
      </c>
      <c r="D69" s="161" t="s">
        <v>526</v>
      </c>
      <c r="E69" s="162"/>
      <c r="F69" s="123">
        <v>42005</v>
      </c>
      <c r="G69" s="123">
        <v>43678</v>
      </c>
      <c r="H69" s="124" t="s">
        <v>527</v>
      </c>
      <c r="I69" s="125">
        <v>20000</v>
      </c>
      <c r="J69" s="124" t="s">
        <v>528</v>
      </c>
      <c r="K69" s="130"/>
      <c r="L69" s="137"/>
      <c r="M69" s="121"/>
      <c r="N69" s="121"/>
      <c r="O69" s="433"/>
      <c r="P69" s="434"/>
      <c r="Q69" s="434"/>
      <c r="R69" s="434"/>
      <c r="S69" s="132"/>
      <c r="T69" s="163" t="s">
        <v>529</v>
      </c>
      <c r="U69" s="163"/>
      <c r="V69" s="163" t="s">
        <v>530</v>
      </c>
      <c r="W69" s="163"/>
      <c r="X69" s="163" t="s">
        <v>531</v>
      </c>
      <c r="Y69" s="163"/>
      <c r="Z69" s="163"/>
      <c r="AA69" s="163"/>
      <c r="AB69" s="163"/>
      <c r="AC69" s="163" t="s">
        <v>532</v>
      </c>
      <c r="AD69" s="163"/>
      <c r="AE69" s="163" t="s">
        <v>533</v>
      </c>
      <c r="AF69" s="163" t="s">
        <v>534</v>
      </c>
      <c r="AG69" s="14"/>
      <c r="AH69" s="14"/>
      <c r="AI69" s="14"/>
      <c r="AJ69" s="401"/>
      <c r="AK69" s="1"/>
      <c r="AL69" s="1"/>
      <c r="AM69" s="1"/>
      <c r="AN69" s="1"/>
    </row>
    <row r="70" spans="1:40" ht="111.75" customHeight="1">
      <c r="A70" s="591"/>
      <c r="B70" s="53" t="s">
        <v>535</v>
      </c>
      <c r="C70" s="9" t="s">
        <v>1437</v>
      </c>
      <c r="D70" s="161" t="s">
        <v>537</v>
      </c>
      <c r="E70" s="162"/>
      <c r="F70" s="123">
        <v>42005</v>
      </c>
      <c r="G70" s="123">
        <v>43800</v>
      </c>
      <c r="H70" s="124" t="s">
        <v>538</v>
      </c>
      <c r="I70" s="125">
        <v>200000</v>
      </c>
      <c r="J70" s="124" t="s">
        <v>539</v>
      </c>
      <c r="K70" s="130"/>
      <c r="L70" s="137"/>
      <c r="M70" s="121"/>
      <c r="N70" s="121"/>
      <c r="O70" s="433"/>
      <c r="P70" s="434"/>
      <c r="Q70" s="434"/>
      <c r="R70" s="434"/>
      <c r="S70" s="132"/>
      <c r="T70" s="163" t="s">
        <v>540</v>
      </c>
      <c r="U70" s="163"/>
      <c r="V70" s="163"/>
      <c r="W70" s="163"/>
      <c r="X70" s="163" t="s">
        <v>541</v>
      </c>
      <c r="Y70" s="163"/>
      <c r="Z70" s="163"/>
      <c r="AA70" s="163"/>
      <c r="AB70" s="163"/>
      <c r="AC70" s="163"/>
      <c r="AD70" s="163"/>
      <c r="AE70" s="163" t="s">
        <v>542</v>
      </c>
      <c r="AF70" s="163"/>
      <c r="AG70" s="14"/>
      <c r="AH70" s="14"/>
      <c r="AI70" s="14"/>
      <c r="AJ70" s="401"/>
      <c r="AK70" s="1"/>
      <c r="AL70" s="1"/>
      <c r="AM70" s="1"/>
      <c r="AN70" s="1"/>
    </row>
    <row r="71" spans="1:40" ht="204.75" customHeight="1">
      <c r="A71" s="591"/>
      <c r="B71" s="127" t="s">
        <v>548</v>
      </c>
      <c r="C71" s="164" t="s">
        <v>553</v>
      </c>
      <c r="D71" s="122" t="s">
        <v>550</v>
      </c>
      <c r="E71" s="128"/>
      <c r="F71" s="123">
        <v>42005</v>
      </c>
      <c r="G71" s="123">
        <v>43678</v>
      </c>
      <c r="H71" s="124" t="s">
        <v>551</v>
      </c>
      <c r="I71" s="125">
        <v>500000</v>
      </c>
      <c r="J71" s="147"/>
      <c r="K71" s="124"/>
      <c r="L71" s="125"/>
      <c r="M71" s="122"/>
      <c r="N71" s="122"/>
      <c r="O71" s="448"/>
      <c r="P71" s="432" t="s">
        <v>60</v>
      </c>
      <c r="Q71" s="432"/>
      <c r="R71" s="432"/>
      <c r="S71" s="434"/>
      <c r="T71" s="121" t="s">
        <v>1438</v>
      </c>
      <c r="U71" s="121" t="s">
        <v>1204</v>
      </c>
      <c r="V71" s="121" t="s">
        <v>1439</v>
      </c>
      <c r="W71" s="121" t="s">
        <v>1419</v>
      </c>
      <c r="X71" s="165" t="s">
        <v>1440</v>
      </c>
      <c r="Y71" s="166" t="s">
        <v>1441</v>
      </c>
      <c r="Z71" s="121"/>
      <c r="AA71" s="121"/>
      <c r="AB71" s="121"/>
      <c r="AC71" s="121"/>
      <c r="AD71" s="166" t="s">
        <v>1442</v>
      </c>
      <c r="AE71" s="128"/>
      <c r="AF71" s="166"/>
      <c r="AG71" s="128"/>
      <c r="AH71" s="128"/>
      <c r="AI71" s="121"/>
      <c r="AJ71" s="401"/>
      <c r="AK71" s="1"/>
      <c r="AL71" s="1"/>
      <c r="AM71" s="1"/>
      <c r="AN71" s="1"/>
    </row>
    <row r="72" spans="1:40" ht="387" customHeight="1">
      <c r="A72" s="591"/>
      <c r="B72" s="127" t="s">
        <v>555</v>
      </c>
      <c r="C72" s="122" t="s">
        <v>556</v>
      </c>
      <c r="D72" s="434" t="s">
        <v>1443</v>
      </c>
      <c r="E72" s="128"/>
      <c r="F72" s="123">
        <v>42005</v>
      </c>
      <c r="G72" s="123">
        <v>43800</v>
      </c>
      <c r="H72" s="124" t="s">
        <v>1444</v>
      </c>
      <c r="I72" s="125">
        <v>70000</v>
      </c>
      <c r="J72" s="124" t="s">
        <v>1445</v>
      </c>
      <c r="K72" s="137" t="s">
        <v>1446</v>
      </c>
      <c r="L72" s="137"/>
      <c r="M72" s="121" t="s">
        <v>1447</v>
      </c>
      <c r="N72" s="121"/>
      <c r="O72" s="121" t="s">
        <v>60</v>
      </c>
      <c r="P72" s="121"/>
      <c r="Q72" s="121"/>
      <c r="R72" s="121"/>
      <c r="S72" s="434" t="s">
        <v>6</v>
      </c>
      <c r="T72" s="121" t="s">
        <v>1448</v>
      </c>
      <c r="U72" s="121" t="s">
        <v>1449</v>
      </c>
      <c r="V72" s="121" t="s">
        <v>1450</v>
      </c>
      <c r="W72" s="136" t="s">
        <v>1433</v>
      </c>
      <c r="X72" s="136" t="s">
        <v>1451</v>
      </c>
      <c r="Y72" s="122" t="s">
        <v>1452</v>
      </c>
      <c r="Z72" s="121"/>
      <c r="AA72" s="121"/>
      <c r="AB72" s="121"/>
      <c r="AC72" s="121"/>
      <c r="AD72" s="167" t="s">
        <v>1453</v>
      </c>
      <c r="AE72" s="121"/>
      <c r="AF72" s="136" t="s">
        <v>1454</v>
      </c>
      <c r="AG72" s="121"/>
      <c r="AH72" s="121"/>
      <c r="AI72" s="121"/>
      <c r="AJ72" s="401"/>
      <c r="AK72" s="1"/>
      <c r="AL72" s="1"/>
      <c r="AM72" s="1"/>
      <c r="AN72" s="1"/>
    </row>
    <row r="73" spans="1:40" ht="113.25" customHeight="1">
      <c r="A73" s="591"/>
      <c r="B73" s="127" t="s">
        <v>575</v>
      </c>
      <c r="C73" s="122" t="s">
        <v>576</v>
      </c>
      <c r="D73" s="122" t="s">
        <v>577</v>
      </c>
      <c r="E73" s="128"/>
      <c r="F73" s="123">
        <v>42005</v>
      </c>
      <c r="G73" s="123">
        <v>43678</v>
      </c>
      <c r="H73" s="124" t="s">
        <v>1455</v>
      </c>
      <c r="I73" s="125">
        <v>200000</v>
      </c>
      <c r="J73" s="124" t="s">
        <v>1456</v>
      </c>
      <c r="K73" s="130"/>
      <c r="L73" s="137"/>
      <c r="M73" s="121" t="s">
        <v>582</v>
      </c>
      <c r="N73" s="121"/>
      <c r="O73" s="448"/>
      <c r="P73" s="432"/>
      <c r="Q73" s="168" t="s">
        <v>60</v>
      </c>
      <c r="R73" s="168"/>
      <c r="S73" s="132"/>
      <c r="T73" s="133" t="s">
        <v>1457</v>
      </c>
      <c r="U73" s="136" t="s">
        <v>1458</v>
      </c>
      <c r="V73" s="136" t="s">
        <v>1459</v>
      </c>
      <c r="W73" s="121" t="s">
        <v>610</v>
      </c>
      <c r="X73" s="133" t="s">
        <v>1460</v>
      </c>
      <c r="Y73" s="121"/>
      <c r="Z73" s="121"/>
      <c r="AA73" s="121"/>
      <c r="AB73" s="121"/>
      <c r="AC73" s="128"/>
      <c r="AD73" s="121"/>
      <c r="AE73" s="128"/>
      <c r="AF73" s="133" t="s">
        <v>1461</v>
      </c>
      <c r="AG73" s="432"/>
      <c r="AH73" s="432"/>
      <c r="AI73" s="121"/>
      <c r="AJ73" s="401"/>
      <c r="AK73" s="1"/>
      <c r="AL73" s="1"/>
      <c r="AM73" s="1"/>
      <c r="AN73" s="1"/>
    </row>
    <row r="74" spans="1:40" ht="169.5" customHeight="1">
      <c r="A74" s="591"/>
      <c r="B74" s="127" t="s">
        <v>583</v>
      </c>
      <c r="C74" s="122" t="s">
        <v>584</v>
      </c>
      <c r="D74" s="121" t="s">
        <v>590</v>
      </c>
      <c r="E74" s="128"/>
      <c r="F74" s="123">
        <v>42309</v>
      </c>
      <c r="G74" s="123">
        <v>42675</v>
      </c>
      <c r="H74" s="124" t="s">
        <v>586</v>
      </c>
      <c r="I74" s="125">
        <v>5000</v>
      </c>
      <c r="J74" s="124" t="s">
        <v>587</v>
      </c>
      <c r="K74" s="137" t="s">
        <v>1462</v>
      </c>
      <c r="L74" s="431"/>
      <c r="M74" s="121"/>
      <c r="N74" s="121"/>
      <c r="O74" s="448"/>
      <c r="P74" s="432" t="s">
        <v>60</v>
      </c>
      <c r="Q74" s="432"/>
      <c r="R74" s="432"/>
      <c r="S74" s="434"/>
      <c r="T74" s="121" t="s">
        <v>1463</v>
      </c>
      <c r="U74" s="121" t="s">
        <v>1464</v>
      </c>
      <c r="V74" s="121" t="s">
        <v>1465</v>
      </c>
      <c r="W74" s="121" t="s">
        <v>610</v>
      </c>
      <c r="X74" s="121" t="s">
        <v>1466</v>
      </c>
      <c r="Y74" s="121"/>
      <c r="Z74" s="121"/>
      <c r="AA74" s="121"/>
      <c r="AB74" s="121"/>
      <c r="AC74" s="134">
        <v>43435</v>
      </c>
      <c r="AD74" s="121"/>
      <c r="AE74" s="121"/>
      <c r="AF74" s="136" t="s">
        <v>1467</v>
      </c>
      <c r="AG74" s="432"/>
      <c r="AH74" s="432"/>
      <c r="AI74" s="121"/>
      <c r="AJ74" s="401"/>
      <c r="AK74" s="1"/>
      <c r="AL74" s="1"/>
      <c r="AM74" s="1"/>
      <c r="AN74" s="1"/>
    </row>
    <row r="75" spans="1:40" ht="169.5" customHeight="1">
      <c r="A75" s="591"/>
      <c r="B75" s="127" t="s">
        <v>591</v>
      </c>
      <c r="C75" s="122" t="s">
        <v>1468</v>
      </c>
      <c r="D75" s="9" t="s">
        <v>593</v>
      </c>
      <c r="E75" s="10"/>
      <c r="F75" s="11">
        <v>42095</v>
      </c>
      <c r="G75" s="11">
        <v>43739</v>
      </c>
      <c r="H75" s="12" t="s">
        <v>594</v>
      </c>
      <c r="I75" s="13">
        <v>20000</v>
      </c>
      <c r="J75" s="12" t="s">
        <v>595</v>
      </c>
      <c r="K75" s="435"/>
      <c r="L75" s="431"/>
      <c r="M75" s="121"/>
      <c r="N75" s="121"/>
      <c r="O75" s="448"/>
      <c r="P75" s="432"/>
      <c r="Q75" s="432"/>
      <c r="R75" s="432"/>
      <c r="S75" s="434"/>
      <c r="T75" s="169" t="s">
        <v>529</v>
      </c>
      <c r="U75" s="169"/>
      <c r="V75" s="169"/>
      <c r="W75" s="169"/>
      <c r="X75" s="169" t="s">
        <v>596</v>
      </c>
      <c r="Y75" s="121"/>
      <c r="Z75" s="121"/>
      <c r="AA75" s="121"/>
      <c r="AB75" s="121"/>
      <c r="AC75" s="134"/>
      <c r="AD75" s="121"/>
      <c r="AE75" s="121"/>
      <c r="AF75" s="136"/>
      <c r="AG75" s="432"/>
      <c r="AH75" s="432"/>
      <c r="AI75" s="121"/>
      <c r="AJ75" s="401"/>
      <c r="AK75" s="1"/>
      <c r="AL75" s="1"/>
      <c r="AM75" s="1"/>
      <c r="AN75" s="1"/>
    </row>
    <row r="76" spans="1:40" ht="227.25" customHeight="1">
      <c r="A76" s="591"/>
      <c r="B76" s="127" t="s">
        <v>597</v>
      </c>
      <c r="C76" s="122" t="s">
        <v>598</v>
      </c>
      <c r="D76" s="122" t="s">
        <v>599</v>
      </c>
      <c r="E76" s="128"/>
      <c r="F76" s="123">
        <v>42005</v>
      </c>
      <c r="G76" s="123">
        <v>42736</v>
      </c>
      <c r="H76" s="124" t="s">
        <v>600</v>
      </c>
      <c r="I76" s="125">
        <v>500000</v>
      </c>
      <c r="J76" s="124" t="s">
        <v>601</v>
      </c>
      <c r="K76" s="431" t="s">
        <v>1378</v>
      </c>
      <c r="L76" s="131"/>
      <c r="M76" s="121" t="s">
        <v>603</v>
      </c>
      <c r="N76" s="121"/>
      <c r="O76" s="448" t="s">
        <v>60</v>
      </c>
      <c r="P76" s="432"/>
      <c r="Q76" s="432"/>
      <c r="R76" s="432"/>
      <c r="S76" s="434"/>
      <c r="T76" s="121" t="s">
        <v>1423</v>
      </c>
      <c r="U76" s="121" t="s">
        <v>1378</v>
      </c>
      <c r="V76" s="121" t="s">
        <v>1469</v>
      </c>
      <c r="W76" s="121" t="s">
        <v>1426</v>
      </c>
      <c r="X76" s="122" t="s">
        <v>1470</v>
      </c>
      <c r="Y76" s="122" t="s">
        <v>1471</v>
      </c>
      <c r="Z76" s="121"/>
      <c r="AA76" s="121"/>
      <c r="AB76" s="121"/>
      <c r="AC76" s="121">
        <v>2020</v>
      </c>
      <c r="AD76" s="143" t="s">
        <v>1472</v>
      </c>
      <c r="AE76" s="122"/>
      <c r="AF76" s="122" t="s">
        <v>1473</v>
      </c>
      <c r="AG76" s="128"/>
      <c r="AH76" s="128"/>
      <c r="AI76" s="121"/>
      <c r="AJ76" s="401"/>
      <c r="AK76" s="1"/>
      <c r="AL76" s="1"/>
      <c r="AM76" s="1"/>
      <c r="AN76" s="1"/>
    </row>
    <row r="77" spans="1:40" ht="153" customHeight="1">
      <c r="A77" s="591"/>
      <c r="B77" s="127" t="s">
        <v>604</v>
      </c>
      <c r="C77" s="122" t="s">
        <v>605</v>
      </c>
      <c r="D77" s="122" t="s">
        <v>606</v>
      </c>
      <c r="E77" s="128"/>
      <c r="F77" s="123">
        <v>42005</v>
      </c>
      <c r="G77" s="123">
        <v>43800</v>
      </c>
      <c r="H77" s="124" t="s">
        <v>586</v>
      </c>
      <c r="I77" s="125">
        <v>1000000</v>
      </c>
      <c r="J77" s="124" t="s">
        <v>607</v>
      </c>
      <c r="K77" s="130" t="s">
        <v>1474</v>
      </c>
      <c r="L77" s="436"/>
      <c r="M77" s="451"/>
      <c r="N77" s="121"/>
      <c r="O77" s="170" t="s">
        <v>60</v>
      </c>
      <c r="P77" s="128"/>
      <c r="Q77" s="128"/>
      <c r="R77" s="128"/>
      <c r="S77" s="450" t="s">
        <v>7</v>
      </c>
      <c r="T77" s="136" t="s">
        <v>1475</v>
      </c>
      <c r="U77" s="136" t="s">
        <v>1476</v>
      </c>
      <c r="V77" s="136" t="s">
        <v>1477</v>
      </c>
      <c r="W77" s="121" t="s">
        <v>610</v>
      </c>
      <c r="X77" s="136" t="s">
        <v>1478</v>
      </c>
      <c r="Y77" s="121"/>
      <c r="Z77" s="121"/>
      <c r="AA77" s="121"/>
      <c r="AB77" s="121"/>
      <c r="AC77" s="121"/>
      <c r="AD77" s="121"/>
      <c r="AE77" s="121"/>
      <c r="AF77" s="136" t="s">
        <v>1479</v>
      </c>
      <c r="AG77" s="128"/>
      <c r="AH77" s="128"/>
      <c r="AI77" s="121"/>
      <c r="AJ77" s="401"/>
      <c r="AK77" s="1"/>
      <c r="AL77" s="1"/>
      <c r="AM77" s="1"/>
      <c r="AN77" s="1"/>
    </row>
    <row r="78" spans="1:40" ht="147.75" customHeight="1">
      <c r="A78" s="591"/>
      <c r="B78" s="127" t="s">
        <v>611</v>
      </c>
      <c r="C78" s="122" t="s">
        <v>612</v>
      </c>
      <c r="D78" s="122" t="s">
        <v>613</v>
      </c>
      <c r="E78" s="128"/>
      <c r="F78" s="123">
        <v>42005</v>
      </c>
      <c r="G78" s="123">
        <v>43800</v>
      </c>
      <c r="H78" s="124" t="s">
        <v>614</v>
      </c>
      <c r="I78" s="125">
        <v>30000</v>
      </c>
      <c r="J78" s="124" t="s">
        <v>1480</v>
      </c>
      <c r="K78" s="137"/>
      <c r="L78" s="171" t="s">
        <v>1481</v>
      </c>
      <c r="M78" s="121"/>
      <c r="N78" s="121"/>
      <c r="O78" s="121"/>
      <c r="P78" s="121" t="s">
        <v>60</v>
      </c>
      <c r="Q78" s="121"/>
      <c r="R78" s="121"/>
      <c r="S78" s="434" t="s">
        <v>6</v>
      </c>
      <c r="T78" s="121" t="s">
        <v>1482</v>
      </c>
      <c r="U78" s="121" t="s">
        <v>1483</v>
      </c>
      <c r="V78" s="121" t="s">
        <v>1484</v>
      </c>
      <c r="W78" s="122" t="s">
        <v>1485</v>
      </c>
      <c r="X78" s="122" t="s">
        <v>1486</v>
      </c>
      <c r="Y78" s="121"/>
      <c r="Z78" s="121"/>
      <c r="AA78" s="121"/>
      <c r="AB78" s="121"/>
      <c r="AC78" s="121"/>
      <c r="AD78" s="166" t="s">
        <v>1487</v>
      </c>
      <c r="AE78" s="121"/>
      <c r="AF78" s="133" t="s">
        <v>1488</v>
      </c>
      <c r="AG78" s="128"/>
      <c r="AH78" s="128"/>
      <c r="AI78" s="121"/>
      <c r="AJ78" s="401"/>
      <c r="AK78" s="1"/>
      <c r="AL78" s="1"/>
      <c r="AM78" s="1"/>
      <c r="AN78" s="1"/>
    </row>
    <row r="79" spans="1:40" ht="147.75" customHeight="1">
      <c r="A79" s="591"/>
      <c r="B79" s="127" t="s">
        <v>616</v>
      </c>
      <c r="C79" s="122" t="s">
        <v>1489</v>
      </c>
      <c r="D79" s="9" t="s">
        <v>618</v>
      </c>
      <c r="E79" s="10"/>
      <c r="F79" s="11">
        <v>42036</v>
      </c>
      <c r="G79" s="11">
        <v>43800</v>
      </c>
      <c r="H79" s="12" t="s">
        <v>619</v>
      </c>
      <c r="I79" s="13" t="s">
        <v>620</v>
      </c>
      <c r="J79" s="12" t="s">
        <v>621</v>
      </c>
      <c r="K79" s="435"/>
      <c r="L79" s="452"/>
      <c r="M79" s="434"/>
      <c r="N79" s="434"/>
      <c r="O79" s="433"/>
      <c r="P79" s="434"/>
      <c r="Q79" s="434"/>
      <c r="R79" s="434"/>
      <c r="S79" s="434"/>
      <c r="T79" s="121"/>
      <c r="U79" s="121"/>
      <c r="V79" s="121"/>
      <c r="W79" s="122"/>
      <c r="X79" s="122" t="s">
        <v>622</v>
      </c>
      <c r="Y79" s="121"/>
      <c r="Z79" s="121"/>
      <c r="AA79" s="121"/>
      <c r="AB79" s="121"/>
      <c r="AC79" s="121"/>
      <c r="AD79" s="166"/>
      <c r="AE79" s="121"/>
      <c r="AF79" s="133"/>
      <c r="AG79" s="128"/>
      <c r="AH79" s="128"/>
      <c r="AI79" s="434"/>
      <c r="AJ79" s="401"/>
      <c r="AK79" s="1"/>
      <c r="AL79" s="1"/>
      <c r="AM79" s="1"/>
      <c r="AN79" s="1"/>
    </row>
    <row r="80" spans="1:40" ht="125.25" customHeight="1">
      <c r="A80" s="591"/>
      <c r="B80" s="127" t="s">
        <v>634</v>
      </c>
      <c r="C80" s="122" t="s">
        <v>635</v>
      </c>
      <c r="D80" s="122" t="s">
        <v>636</v>
      </c>
      <c r="E80" s="128"/>
      <c r="F80" s="123">
        <v>42005</v>
      </c>
      <c r="G80" s="123">
        <v>43800</v>
      </c>
      <c r="H80" s="124" t="s">
        <v>1490</v>
      </c>
      <c r="I80" s="125">
        <v>1500000</v>
      </c>
      <c r="J80" s="124" t="s">
        <v>638</v>
      </c>
      <c r="K80" s="431"/>
      <c r="L80" s="431"/>
      <c r="M80" s="434" t="s">
        <v>640</v>
      </c>
      <c r="N80" s="434"/>
      <c r="O80" s="448" t="s">
        <v>60</v>
      </c>
      <c r="P80" s="432"/>
      <c r="Q80" s="432"/>
      <c r="R80" s="432"/>
      <c r="S80" s="434"/>
      <c r="T80" s="121"/>
      <c r="U80" s="121"/>
      <c r="V80" s="121"/>
      <c r="W80" s="121"/>
      <c r="X80" s="121" t="s">
        <v>1491</v>
      </c>
      <c r="Y80" s="122" t="s">
        <v>1492</v>
      </c>
      <c r="Z80" s="122" t="s">
        <v>1493</v>
      </c>
      <c r="AA80" s="121"/>
      <c r="AB80" s="121"/>
      <c r="AC80" s="128"/>
      <c r="AD80" s="166" t="s">
        <v>1487</v>
      </c>
      <c r="AE80" s="121"/>
      <c r="AF80" s="121" t="s">
        <v>1494</v>
      </c>
      <c r="AG80" s="128"/>
      <c r="AH80" s="128"/>
      <c r="AI80" s="434"/>
      <c r="AJ80" s="401"/>
      <c r="AK80" s="1"/>
      <c r="AL80" s="1"/>
      <c r="AM80" s="1"/>
      <c r="AN80" s="1"/>
    </row>
    <row r="81" spans="1:40" ht="238.5" customHeight="1">
      <c r="A81" s="591"/>
      <c r="B81" s="127" t="s">
        <v>641</v>
      </c>
      <c r="C81" s="122" t="s">
        <v>642</v>
      </c>
      <c r="D81" s="122" t="s">
        <v>643</v>
      </c>
      <c r="E81" s="128"/>
      <c r="F81" s="123">
        <v>42005</v>
      </c>
      <c r="G81" s="123">
        <v>42339</v>
      </c>
      <c r="H81" s="124" t="s">
        <v>644</v>
      </c>
      <c r="I81" s="125">
        <v>10000</v>
      </c>
      <c r="J81" s="124" t="s">
        <v>645</v>
      </c>
      <c r="K81" s="131" t="s">
        <v>1378</v>
      </c>
      <c r="L81" s="131"/>
      <c r="M81" s="121"/>
      <c r="N81" s="121"/>
      <c r="O81" s="448" t="s">
        <v>60</v>
      </c>
      <c r="P81" s="432"/>
      <c r="Q81" s="432"/>
      <c r="R81" s="432"/>
      <c r="S81" s="132"/>
      <c r="T81" s="121" t="s">
        <v>1495</v>
      </c>
      <c r="U81" s="121" t="s">
        <v>1496</v>
      </c>
      <c r="V81" s="121" t="s">
        <v>1497</v>
      </c>
      <c r="W81" s="121" t="s">
        <v>1498</v>
      </c>
      <c r="X81" s="122" t="s">
        <v>1499</v>
      </c>
      <c r="Y81" s="122" t="s">
        <v>1500</v>
      </c>
      <c r="Z81" s="121"/>
      <c r="AA81" s="121"/>
      <c r="AB81" s="121"/>
      <c r="AC81" s="172" t="s">
        <v>1138</v>
      </c>
      <c r="AD81" s="122" t="s">
        <v>1501</v>
      </c>
      <c r="AE81" s="121"/>
      <c r="AF81" s="122" t="s">
        <v>1502</v>
      </c>
      <c r="AG81" s="128"/>
      <c r="AH81" s="128"/>
      <c r="AI81" s="122" t="s">
        <v>1503</v>
      </c>
      <c r="AJ81" s="401"/>
      <c r="AK81" s="1"/>
      <c r="AL81" s="1"/>
      <c r="AM81" s="1"/>
      <c r="AN81" s="1"/>
    </row>
    <row r="82" spans="1:40" ht="117" customHeight="1">
      <c r="A82" s="591"/>
      <c r="B82" s="173" t="s">
        <v>647</v>
      </c>
      <c r="C82" s="133" t="s">
        <v>648</v>
      </c>
      <c r="D82" s="133" t="s">
        <v>649</v>
      </c>
      <c r="E82" s="140"/>
      <c r="F82" s="174">
        <v>42979</v>
      </c>
      <c r="G82" s="174">
        <v>43800</v>
      </c>
      <c r="H82" s="175" t="s">
        <v>650</v>
      </c>
      <c r="I82" s="176">
        <v>300000</v>
      </c>
      <c r="J82" s="175" t="s">
        <v>651</v>
      </c>
      <c r="K82" s="7" t="s">
        <v>1504</v>
      </c>
      <c r="L82" s="7"/>
      <c r="M82" s="136"/>
      <c r="N82" s="136"/>
      <c r="O82" s="177" t="s">
        <v>60</v>
      </c>
      <c r="P82" s="168"/>
      <c r="Q82" s="168"/>
      <c r="R82" s="168"/>
      <c r="S82" s="132" t="s">
        <v>7</v>
      </c>
      <c r="T82" s="136" t="s">
        <v>1505</v>
      </c>
      <c r="U82" s="136" t="s">
        <v>1506</v>
      </c>
      <c r="V82" s="136" t="s">
        <v>1507</v>
      </c>
      <c r="W82" s="136" t="s">
        <v>1508</v>
      </c>
      <c r="X82" s="136" t="s">
        <v>1509</v>
      </c>
      <c r="Y82" s="136"/>
      <c r="Z82" s="136"/>
      <c r="AA82" s="136"/>
      <c r="AB82" s="136"/>
      <c r="AC82" s="136"/>
      <c r="AD82" s="136"/>
      <c r="AE82" s="136"/>
      <c r="AF82" s="136" t="s">
        <v>1204</v>
      </c>
      <c r="AG82" s="140"/>
      <c r="AH82" s="140"/>
      <c r="AI82" s="136"/>
      <c r="AJ82" s="401"/>
      <c r="AK82" s="1"/>
      <c r="AL82" s="1"/>
      <c r="AM82" s="1"/>
      <c r="AN82" s="1"/>
    </row>
    <row r="83" spans="1:40" ht="237" customHeight="1">
      <c r="A83" s="591"/>
      <c r="B83" s="173" t="s">
        <v>657</v>
      </c>
      <c r="C83" s="133" t="s">
        <v>658</v>
      </c>
      <c r="D83" s="133" t="s">
        <v>659</v>
      </c>
      <c r="E83" s="140"/>
      <c r="F83" s="174">
        <v>42948</v>
      </c>
      <c r="G83" s="174">
        <v>43800</v>
      </c>
      <c r="H83" s="175" t="s">
        <v>1510</v>
      </c>
      <c r="I83" s="176">
        <v>500000</v>
      </c>
      <c r="J83" s="175" t="s">
        <v>661</v>
      </c>
      <c r="K83" s="130" t="s">
        <v>1511</v>
      </c>
      <c r="L83" s="7"/>
      <c r="M83" s="136"/>
      <c r="N83" s="136"/>
      <c r="O83" s="177" t="s">
        <v>60</v>
      </c>
      <c r="P83" s="168"/>
      <c r="Q83" s="168"/>
      <c r="R83" s="168"/>
      <c r="S83" s="132"/>
      <c r="T83" s="136" t="s">
        <v>1512</v>
      </c>
      <c r="U83" s="136" t="s">
        <v>1513</v>
      </c>
      <c r="V83" s="136" t="s">
        <v>1514</v>
      </c>
      <c r="W83" s="136" t="s">
        <v>1515</v>
      </c>
      <c r="X83" s="136" t="s">
        <v>1516</v>
      </c>
      <c r="Y83" s="133" t="s">
        <v>1517</v>
      </c>
      <c r="Z83" s="136"/>
      <c r="AA83" s="136"/>
      <c r="AB83" s="136"/>
      <c r="AC83" s="136"/>
      <c r="AD83" s="133" t="s">
        <v>1518</v>
      </c>
      <c r="AE83" s="136"/>
      <c r="AF83" s="133" t="s">
        <v>1519</v>
      </c>
      <c r="AG83" s="140"/>
      <c r="AH83" s="140"/>
      <c r="AI83" s="136"/>
      <c r="AJ83" s="401"/>
      <c r="AK83" s="1"/>
      <c r="AL83" s="1"/>
      <c r="AM83" s="1"/>
      <c r="AN83" s="1"/>
    </row>
    <row r="84" spans="1:40" ht="141" customHeight="1">
      <c r="A84" s="591"/>
      <c r="B84" s="127" t="s">
        <v>667</v>
      </c>
      <c r="C84" s="122" t="s">
        <v>668</v>
      </c>
      <c r="D84" s="122" t="s">
        <v>669</v>
      </c>
      <c r="E84" s="128"/>
      <c r="F84" s="123">
        <v>42005</v>
      </c>
      <c r="G84" s="123">
        <v>43800</v>
      </c>
      <c r="H84" s="124" t="s">
        <v>670</v>
      </c>
      <c r="I84" s="125">
        <v>500000</v>
      </c>
      <c r="J84" s="124" t="s">
        <v>671</v>
      </c>
      <c r="K84" s="130" t="s">
        <v>1520</v>
      </c>
      <c r="L84" s="124"/>
      <c r="M84" s="178"/>
      <c r="N84" s="122"/>
      <c r="O84" s="448"/>
      <c r="P84" s="432"/>
      <c r="Q84" s="432" t="s">
        <v>60</v>
      </c>
      <c r="R84" s="432"/>
      <c r="S84" s="132"/>
      <c r="T84" s="121" t="s">
        <v>1521</v>
      </c>
      <c r="U84" s="121" t="s">
        <v>1522</v>
      </c>
      <c r="V84" s="121" t="s">
        <v>1523</v>
      </c>
      <c r="W84" s="121" t="s">
        <v>1524</v>
      </c>
      <c r="X84" s="133" t="s">
        <v>1525</v>
      </c>
      <c r="Y84" s="121"/>
      <c r="Z84" s="121"/>
      <c r="AA84" s="121"/>
      <c r="AB84" s="121"/>
      <c r="AC84" s="121"/>
      <c r="AD84" s="121"/>
      <c r="AE84" s="121"/>
      <c r="AF84" s="133" t="s">
        <v>1526</v>
      </c>
      <c r="AG84" s="128"/>
      <c r="AH84" s="128"/>
      <c r="AI84" s="121"/>
      <c r="AJ84" s="401"/>
      <c r="AK84" s="1"/>
      <c r="AL84" s="1"/>
      <c r="AM84" s="1"/>
      <c r="AN84" s="1"/>
    </row>
    <row r="85" spans="1:40" ht="116.25" customHeight="1">
      <c r="A85" s="591"/>
      <c r="B85" s="127" t="s">
        <v>672</v>
      </c>
      <c r="C85" s="133" t="s">
        <v>673</v>
      </c>
      <c r="D85" s="122" t="s">
        <v>674</v>
      </c>
      <c r="E85" s="128"/>
      <c r="F85" s="123">
        <v>42005</v>
      </c>
      <c r="G85" s="123">
        <v>42736</v>
      </c>
      <c r="H85" s="124" t="s">
        <v>675</v>
      </c>
      <c r="I85" s="125">
        <v>30000</v>
      </c>
      <c r="J85" s="124" t="s">
        <v>676</v>
      </c>
      <c r="K85" s="431" t="s">
        <v>1378</v>
      </c>
      <c r="L85" s="431"/>
      <c r="M85" s="434"/>
      <c r="N85" s="121"/>
      <c r="O85" s="448" t="s">
        <v>60</v>
      </c>
      <c r="P85" s="432"/>
      <c r="Q85" s="432"/>
      <c r="R85" s="432"/>
      <c r="S85" s="132"/>
      <c r="T85" s="121" t="s">
        <v>1378</v>
      </c>
      <c r="U85" s="121" t="s">
        <v>1378</v>
      </c>
      <c r="V85" s="121" t="s">
        <v>1378</v>
      </c>
      <c r="W85" s="121" t="s">
        <v>1379</v>
      </c>
      <c r="X85" s="121" t="s">
        <v>1380</v>
      </c>
      <c r="Y85" s="121"/>
      <c r="Z85" s="121"/>
      <c r="AA85" s="121"/>
      <c r="AB85" s="121"/>
      <c r="AC85" s="135" t="s">
        <v>1177</v>
      </c>
      <c r="AD85" s="122" t="s">
        <v>1527</v>
      </c>
      <c r="AE85" s="121"/>
      <c r="AF85" s="121"/>
      <c r="AG85" s="432"/>
      <c r="AH85" s="432"/>
      <c r="AI85" s="434"/>
      <c r="AJ85" s="401"/>
      <c r="AK85" s="1"/>
      <c r="AL85" s="1"/>
      <c r="AM85" s="1"/>
      <c r="AN85" s="1"/>
    </row>
    <row r="86" spans="1:40" ht="108" customHeight="1">
      <c r="A86" s="591"/>
      <c r="B86" s="173" t="s">
        <v>679</v>
      </c>
      <c r="C86" s="133" t="s">
        <v>680</v>
      </c>
      <c r="D86" s="133" t="s">
        <v>681</v>
      </c>
      <c r="E86" s="140"/>
      <c r="F86" s="174">
        <v>42005</v>
      </c>
      <c r="G86" s="174">
        <v>43466</v>
      </c>
      <c r="H86" s="175" t="s">
        <v>682</v>
      </c>
      <c r="I86" s="176">
        <v>2500000</v>
      </c>
      <c r="J86" s="175" t="s">
        <v>683</v>
      </c>
      <c r="K86" s="453" t="s">
        <v>1504</v>
      </c>
      <c r="L86" s="453"/>
      <c r="M86" s="454" t="s">
        <v>685</v>
      </c>
      <c r="N86" s="120"/>
      <c r="O86" s="455" t="s">
        <v>60</v>
      </c>
      <c r="P86" s="456"/>
      <c r="Q86" s="456"/>
      <c r="R86" s="456"/>
      <c r="S86" s="132"/>
      <c r="T86" s="136" t="s">
        <v>1505</v>
      </c>
      <c r="U86" s="136" t="s">
        <v>1506</v>
      </c>
      <c r="V86" s="136" t="s">
        <v>1528</v>
      </c>
      <c r="W86" s="136" t="s">
        <v>1508</v>
      </c>
      <c r="X86" s="136" t="s">
        <v>1529</v>
      </c>
      <c r="Y86" s="133" t="s">
        <v>1530</v>
      </c>
      <c r="Z86" s="136"/>
      <c r="AA86" s="136"/>
      <c r="AB86" s="136"/>
      <c r="AC86" s="136"/>
      <c r="AD86" s="136"/>
      <c r="AE86" s="136"/>
      <c r="AF86" s="136"/>
      <c r="AG86" s="168"/>
      <c r="AH86" s="168"/>
      <c r="AI86" s="132"/>
      <c r="AJ86" s="401"/>
      <c r="AK86" s="1"/>
      <c r="AL86" s="1"/>
      <c r="AM86" s="1"/>
      <c r="AN86" s="1"/>
    </row>
    <row r="87" spans="1:40" ht="220.5" customHeight="1">
      <c r="A87" s="591"/>
      <c r="B87" s="127" t="s">
        <v>686</v>
      </c>
      <c r="C87" s="122" t="s">
        <v>1531</v>
      </c>
      <c r="D87" s="122" t="s">
        <v>688</v>
      </c>
      <c r="E87" s="128"/>
      <c r="F87" s="123">
        <v>42064</v>
      </c>
      <c r="G87" s="123">
        <v>43800</v>
      </c>
      <c r="H87" s="124" t="s">
        <v>1532</v>
      </c>
      <c r="I87" s="125">
        <v>1200000</v>
      </c>
      <c r="J87" s="124" t="s">
        <v>1533</v>
      </c>
      <c r="K87" s="137" t="s">
        <v>1534</v>
      </c>
      <c r="L87" s="137"/>
      <c r="M87" s="121" t="s">
        <v>1535</v>
      </c>
      <c r="N87" s="121"/>
      <c r="O87" s="121"/>
      <c r="P87" s="121"/>
      <c r="Q87" s="121" t="s">
        <v>60</v>
      </c>
      <c r="R87" s="121"/>
      <c r="S87" s="132"/>
      <c r="T87" s="136" t="s">
        <v>1536</v>
      </c>
      <c r="U87" s="136" t="s">
        <v>1537</v>
      </c>
      <c r="V87" s="141" t="s">
        <v>1538</v>
      </c>
      <c r="W87" s="136" t="s">
        <v>1539</v>
      </c>
      <c r="X87" s="133" t="s">
        <v>1540</v>
      </c>
      <c r="Y87" s="133" t="s">
        <v>1541</v>
      </c>
      <c r="Z87" s="121"/>
      <c r="AA87" s="121"/>
      <c r="AB87" s="121"/>
      <c r="AC87" s="121"/>
      <c r="AD87" s="122" t="s">
        <v>1542</v>
      </c>
      <c r="AE87" s="121"/>
      <c r="AF87" s="136" t="s">
        <v>1543</v>
      </c>
      <c r="AG87" s="432"/>
      <c r="AH87" s="432"/>
      <c r="AI87" s="434"/>
      <c r="AJ87" s="401"/>
      <c r="AK87" s="1"/>
      <c r="AL87" s="1"/>
      <c r="AM87" s="1"/>
      <c r="AN87" s="1"/>
    </row>
    <row r="88" spans="1:40" ht="83.25" customHeight="1">
      <c r="A88" s="591"/>
      <c r="B88" s="127" t="s">
        <v>703</v>
      </c>
      <c r="C88" s="122" t="s">
        <v>704</v>
      </c>
      <c r="D88" s="122" t="s">
        <v>705</v>
      </c>
      <c r="E88" s="128"/>
      <c r="F88" s="123">
        <v>42856</v>
      </c>
      <c r="G88" s="123">
        <v>43586</v>
      </c>
      <c r="H88" s="124" t="s">
        <v>706</v>
      </c>
      <c r="I88" s="125">
        <v>2000000</v>
      </c>
      <c r="J88" s="124" t="s">
        <v>707</v>
      </c>
      <c r="K88" s="431"/>
      <c r="L88" s="431"/>
      <c r="M88" s="434"/>
      <c r="N88" s="121"/>
      <c r="O88" s="448"/>
      <c r="P88" s="432"/>
      <c r="Q88" s="432" t="s">
        <v>60</v>
      </c>
      <c r="R88" s="432"/>
      <c r="S88" s="132" t="s">
        <v>6</v>
      </c>
      <c r="T88" s="136"/>
      <c r="U88" s="136"/>
      <c r="V88" s="141" t="s">
        <v>1544</v>
      </c>
      <c r="W88" s="121"/>
      <c r="X88" s="133" t="s">
        <v>1545</v>
      </c>
      <c r="Y88" s="122" t="s">
        <v>1546</v>
      </c>
      <c r="Z88" s="121"/>
      <c r="AA88" s="121"/>
      <c r="AB88" s="121"/>
      <c r="AC88" s="121"/>
      <c r="AD88" s="121"/>
      <c r="AE88" s="121"/>
      <c r="AF88" s="121"/>
      <c r="AG88" s="432"/>
      <c r="AH88" s="432"/>
      <c r="AI88" s="434"/>
      <c r="AJ88" s="401"/>
      <c r="AK88" s="1"/>
      <c r="AL88" s="1"/>
      <c r="AM88" s="1"/>
      <c r="AN88" s="1"/>
    </row>
    <row r="89" spans="1:40" ht="103.5" customHeight="1">
      <c r="A89" s="649" t="s">
        <v>708</v>
      </c>
      <c r="B89" s="127" t="s">
        <v>709</v>
      </c>
      <c r="C89" s="122" t="s">
        <v>710</v>
      </c>
      <c r="D89" s="122" t="s">
        <v>711</v>
      </c>
      <c r="E89" s="128"/>
      <c r="F89" s="123">
        <v>42005</v>
      </c>
      <c r="G89" s="129">
        <v>43617</v>
      </c>
      <c r="H89" s="124" t="s">
        <v>712</v>
      </c>
      <c r="I89" s="125">
        <v>2000000</v>
      </c>
      <c r="J89" s="124" t="s">
        <v>713</v>
      </c>
      <c r="K89" s="131"/>
      <c r="L89" s="131"/>
      <c r="M89" s="121"/>
      <c r="N89" s="121"/>
      <c r="O89" s="448"/>
      <c r="P89" s="432"/>
      <c r="Q89" s="432" t="s">
        <v>60</v>
      </c>
      <c r="R89" s="432"/>
      <c r="S89" s="132"/>
      <c r="T89" s="179" t="s">
        <v>1547</v>
      </c>
      <c r="U89" s="121"/>
      <c r="V89" s="121"/>
      <c r="W89" s="121"/>
      <c r="X89" s="165" t="s">
        <v>1548</v>
      </c>
      <c r="Y89" s="138"/>
      <c r="Z89" s="121"/>
      <c r="AA89" s="121"/>
      <c r="AB89" s="128"/>
      <c r="AC89" s="134"/>
      <c r="AD89" s="121"/>
      <c r="AE89" s="121"/>
      <c r="AF89" s="121"/>
      <c r="AG89" s="128"/>
      <c r="AH89" s="128"/>
      <c r="AI89" s="121"/>
      <c r="AJ89" s="401"/>
      <c r="AK89" s="1"/>
      <c r="AL89" s="1"/>
      <c r="AM89" s="1"/>
      <c r="AN89" s="1"/>
    </row>
    <row r="90" spans="1:40" ht="207.75" customHeight="1">
      <c r="A90" s="591"/>
      <c r="B90" s="127" t="s">
        <v>714</v>
      </c>
      <c r="C90" s="122" t="s">
        <v>1549</v>
      </c>
      <c r="D90" s="122" t="s">
        <v>716</v>
      </c>
      <c r="E90" s="128"/>
      <c r="F90" s="123">
        <v>42064</v>
      </c>
      <c r="G90" s="123">
        <v>43800</v>
      </c>
      <c r="H90" s="124" t="s">
        <v>477</v>
      </c>
      <c r="I90" s="125">
        <v>4000000</v>
      </c>
      <c r="J90" s="124" t="s">
        <v>1550</v>
      </c>
      <c r="K90" s="137" t="s">
        <v>1127</v>
      </c>
      <c r="L90" s="131"/>
      <c r="M90" s="121" t="s">
        <v>719</v>
      </c>
      <c r="N90" s="121"/>
      <c r="O90" s="448" t="s">
        <v>60</v>
      </c>
      <c r="P90" s="432"/>
      <c r="Q90" s="432"/>
      <c r="R90" s="432"/>
      <c r="S90" s="434"/>
      <c r="T90" s="121" t="s">
        <v>1551</v>
      </c>
      <c r="U90" s="121" t="s">
        <v>1204</v>
      </c>
      <c r="V90" s="121" t="s">
        <v>1552</v>
      </c>
      <c r="W90" s="121" t="s">
        <v>1419</v>
      </c>
      <c r="X90" s="136" t="s">
        <v>1553</v>
      </c>
      <c r="Y90" s="122" t="s">
        <v>1554</v>
      </c>
      <c r="Z90" s="122" t="s">
        <v>1555</v>
      </c>
      <c r="AA90" s="122" t="s">
        <v>1556</v>
      </c>
      <c r="AB90" s="121"/>
      <c r="AC90" s="121"/>
      <c r="AD90" s="121"/>
      <c r="AE90" s="121"/>
      <c r="AF90" s="136" t="s">
        <v>1421</v>
      </c>
      <c r="AG90" s="128"/>
      <c r="AH90" s="128"/>
      <c r="AI90" s="121"/>
      <c r="AJ90" s="401"/>
      <c r="AK90" s="1"/>
      <c r="AL90" s="1"/>
      <c r="AM90" s="1"/>
      <c r="AN90" s="1"/>
    </row>
    <row r="91" spans="1:40" ht="146.25" customHeight="1">
      <c r="A91" s="591"/>
      <c r="B91" s="127" t="s">
        <v>720</v>
      </c>
      <c r="C91" s="122" t="s">
        <v>721</v>
      </c>
      <c r="D91" s="122" t="s">
        <v>722</v>
      </c>
      <c r="E91" s="128"/>
      <c r="F91" s="123">
        <v>42064</v>
      </c>
      <c r="G91" s="123">
        <v>43800</v>
      </c>
      <c r="H91" s="124" t="s">
        <v>723</v>
      </c>
      <c r="I91" s="125">
        <v>3000000</v>
      </c>
      <c r="J91" s="124" t="s">
        <v>724</v>
      </c>
      <c r="K91" s="131"/>
      <c r="L91" s="131"/>
      <c r="M91" s="121" t="s">
        <v>726</v>
      </c>
      <c r="N91" s="121"/>
      <c r="O91" s="448" t="s">
        <v>60</v>
      </c>
      <c r="P91" s="432"/>
      <c r="Q91" s="432"/>
      <c r="R91" s="432"/>
      <c r="S91" s="132" t="s">
        <v>6</v>
      </c>
      <c r="T91" s="121" t="s">
        <v>1557</v>
      </c>
      <c r="U91" s="121" t="s">
        <v>1204</v>
      </c>
      <c r="V91" s="122" t="s">
        <v>1558</v>
      </c>
      <c r="W91" s="121" t="s">
        <v>1419</v>
      </c>
      <c r="X91" s="121"/>
      <c r="Y91" s="121"/>
      <c r="Z91" s="121"/>
      <c r="AA91" s="121"/>
      <c r="AB91" s="121"/>
      <c r="AC91" s="121"/>
      <c r="AD91" s="121"/>
      <c r="AE91" s="121"/>
      <c r="AF91" s="121"/>
      <c r="AG91" s="128"/>
      <c r="AH91" s="128"/>
      <c r="AI91" s="121"/>
      <c r="AJ91" s="401"/>
      <c r="AK91" s="1"/>
      <c r="AL91" s="1"/>
      <c r="AM91" s="1"/>
      <c r="AN91" s="1"/>
    </row>
    <row r="92" spans="1:40" ht="173.25" customHeight="1">
      <c r="A92" s="591"/>
      <c r="B92" s="127" t="s">
        <v>727</v>
      </c>
      <c r="C92" s="122" t="s">
        <v>728</v>
      </c>
      <c r="D92" s="122" t="s">
        <v>729</v>
      </c>
      <c r="E92" s="128"/>
      <c r="F92" s="123">
        <v>42005</v>
      </c>
      <c r="G92" s="123">
        <v>43800</v>
      </c>
      <c r="H92" s="124" t="s">
        <v>730</v>
      </c>
      <c r="I92" s="125">
        <v>5000000</v>
      </c>
      <c r="J92" s="124" t="s">
        <v>731</v>
      </c>
      <c r="K92" s="130" t="s">
        <v>1559</v>
      </c>
      <c r="L92" s="131"/>
      <c r="M92" s="121"/>
      <c r="N92" s="121"/>
      <c r="O92" s="448" t="s">
        <v>60</v>
      </c>
      <c r="P92" s="432"/>
      <c r="Q92" s="432"/>
      <c r="R92" s="432"/>
      <c r="S92" s="132"/>
      <c r="T92" s="136" t="s">
        <v>1560</v>
      </c>
      <c r="U92" s="136" t="s">
        <v>1561</v>
      </c>
      <c r="V92" s="136" t="s">
        <v>1562</v>
      </c>
      <c r="W92" s="136" t="s">
        <v>1563</v>
      </c>
      <c r="X92" s="133" t="s">
        <v>1564</v>
      </c>
      <c r="Y92" s="121"/>
      <c r="Z92" s="121"/>
      <c r="AA92" s="121"/>
      <c r="AB92" s="121"/>
      <c r="AC92" s="121"/>
      <c r="AD92" s="121"/>
      <c r="AE92" s="121"/>
      <c r="AF92" s="136" t="s">
        <v>1565</v>
      </c>
      <c r="AG92" s="128"/>
      <c r="AH92" s="128"/>
      <c r="AI92" s="121"/>
      <c r="AJ92" s="401"/>
      <c r="AK92" s="1"/>
      <c r="AL92" s="1"/>
      <c r="AM92" s="1"/>
      <c r="AN92" s="1"/>
    </row>
    <row r="93" spans="1:40" ht="205.5" customHeight="1">
      <c r="A93" s="591"/>
      <c r="B93" s="127" t="s">
        <v>736</v>
      </c>
      <c r="C93" s="122" t="s">
        <v>737</v>
      </c>
      <c r="D93" s="122" t="s">
        <v>738</v>
      </c>
      <c r="E93" s="128"/>
      <c r="F93" s="123">
        <v>42795</v>
      </c>
      <c r="G93" s="123">
        <v>43800</v>
      </c>
      <c r="H93" s="124" t="s">
        <v>739</v>
      </c>
      <c r="I93" s="125">
        <v>500000</v>
      </c>
      <c r="J93" s="124" t="s">
        <v>740</v>
      </c>
      <c r="K93" s="137" t="s">
        <v>1566</v>
      </c>
      <c r="L93" s="131"/>
      <c r="M93" s="121"/>
      <c r="N93" s="121"/>
      <c r="O93" s="448"/>
      <c r="P93" s="432" t="s">
        <v>60</v>
      </c>
      <c r="Q93" s="432"/>
      <c r="R93" s="432"/>
      <c r="S93" s="434"/>
      <c r="T93" s="121" t="s">
        <v>1567</v>
      </c>
      <c r="U93" s="121" t="s">
        <v>1568</v>
      </c>
      <c r="V93" s="122" t="s">
        <v>1569</v>
      </c>
      <c r="W93" s="136" t="s">
        <v>1570</v>
      </c>
      <c r="X93" s="133" t="s">
        <v>1571</v>
      </c>
      <c r="Y93" s="121"/>
      <c r="Z93" s="121"/>
      <c r="AA93" s="121"/>
      <c r="AB93" s="121"/>
      <c r="AC93" s="121"/>
      <c r="AD93" s="121"/>
      <c r="AE93" s="121"/>
      <c r="AF93" s="136" t="s">
        <v>1565</v>
      </c>
      <c r="AG93" s="128"/>
      <c r="AH93" s="128"/>
      <c r="AI93" s="121"/>
      <c r="AJ93" s="401"/>
      <c r="AK93" s="1"/>
      <c r="AL93" s="1"/>
      <c r="AM93" s="1"/>
      <c r="AN93" s="1"/>
    </row>
    <row r="94" spans="1:40" ht="159.75" customHeight="1">
      <c r="A94" s="591"/>
      <c r="B94" s="127" t="s">
        <v>741</v>
      </c>
      <c r="C94" s="121" t="s">
        <v>1572</v>
      </c>
      <c r="D94" s="121" t="s">
        <v>748</v>
      </c>
      <c r="E94" s="128"/>
      <c r="F94" s="123">
        <v>42064</v>
      </c>
      <c r="G94" s="123">
        <v>43800</v>
      </c>
      <c r="H94" s="137" t="s">
        <v>749</v>
      </c>
      <c r="I94" s="125">
        <v>500000</v>
      </c>
      <c r="J94" s="124" t="s">
        <v>1573</v>
      </c>
      <c r="K94" s="435" t="s">
        <v>1280</v>
      </c>
      <c r="L94" s="137"/>
      <c r="M94" s="121" t="s">
        <v>751</v>
      </c>
      <c r="N94" s="121"/>
      <c r="O94" s="448" t="s">
        <v>60</v>
      </c>
      <c r="P94" s="432"/>
      <c r="Q94" s="432"/>
      <c r="R94" s="432"/>
      <c r="S94" s="132"/>
      <c r="T94" s="122" t="s">
        <v>1574</v>
      </c>
      <c r="U94" s="121"/>
      <c r="V94" s="121" t="s">
        <v>1575</v>
      </c>
      <c r="W94" s="121" t="s">
        <v>1576</v>
      </c>
      <c r="X94" s="121" t="s">
        <v>1285</v>
      </c>
      <c r="Y94" s="121"/>
      <c r="Z94" s="121"/>
      <c r="AA94" s="121"/>
      <c r="AB94" s="121"/>
      <c r="AC94" s="121"/>
      <c r="AD94" s="121"/>
      <c r="AE94" s="121"/>
      <c r="AF94" s="121"/>
      <c r="AG94" s="128"/>
      <c r="AH94" s="128"/>
      <c r="AI94" s="121"/>
      <c r="AJ94" s="401"/>
      <c r="AK94" s="1"/>
      <c r="AL94" s="1"/>
      <c r="AM94" s="1"/>
      <c r="AN94" s="1"/>
    </row>
    <row r="95" spans="1:40" ht="288.75" customHeight="1">
      <c r="A95" s="587"/>
      <c r="B95" s="127" t="s">
        <v>752</v>
      </c>
      <c r="C95" s="121" t="s">
        <v>1577</v>
      </c>
      <c r="D95" s="121" t="s">
        <v>760</v>
      </c>
      <c r="E95" s="128"/>
      <c r="F95" s="123">
        <v>42005</v>
      </c>
      <c r="G95" s="129">
        <v>42917</v>
      </c>
      <c r="H95" s="124" t="s">
        <v>755</v>
      </c>
      <c r="I95" s="125">
        <v>10000</v>
      </c>
      <c r="J95" s="124" t="s">
        <v>756</v>
      </c>
      <c r="K95" s="131" t="s">
        <v>1578</v>
      </c>
      <c r="L95" s="131"/>
      <c r="M95" s="121"/>
      <c r="N95" s="121"/>
      <c r="O95" s="448"/>
      <c r="P95" s="432"/>
      <c r="Q95" s="432"/>
      <c r="R95" s="432" t="s">
        <v>60</v>
      </c>
      <c r="S95" s="132"/>
      <c r="T95" s="136" t="s">
        <v>1579</v>
      </c>
      <c r="U95" s="136" t="s">
        <v>1580</v>
      </c>
      <c r="V95" s="136" t="s">
        <v>1581</v>
      </c>
      <c r="W95" s="128" t="s">
        <v>1379</v>
      </c>
      <c r="X95" s="136" t="s">
        <v>1582</v>
      </c>
      <c r="Y95" s="121"/>
      <c r="Z95" s="121"/>
      <c r="AA95" s="121"/>
      <c r="AB95" s="128"/>
      <c r="AC95" s="134"/>
      <c r="AD95" s="121"/>
      <c r="AE95" s="121"/>
      <c r="AF95" s="136" t="s">
        <v>1583</v>
      </c>
      <c r="AG95" s="128"/>
      <c r="AH95" s="128"/>
      <c r="AI95" s="121"/>
      <c r="AJ95" s="401"/>
      <c r="AK95" s="1"/>
      <c r="AL95" s="1"/>
      <c r="AM95" s="1"/>
      <c r="AN95" s="1"/>
    </row>
    <row r="96" spans="1:40" ht="252.75" customHeight="1">
      <c r="A96" s="649" t="s">
        <v>761</v>
      </c>
      <c r="B96" s="173" t="s">
        <v>762</v>
      </c>
      <c r="C96" s="122" t="s">
        <v>763</v>
      </c>
      <c r="D96" s="121" t="s">
        <v>769</v>
      </c>
      <c r="E96" s="128"/>
      <c r="F96" s="123">
        <v>42005</v>
      </c>
      <c r="G96" s="123">
        <v>43282</v>
      </c>
      <c r="H96" s="124" t="s">
        <v>765</v>
      </c>
      <c r="I96" s="125">
        <v>20000</v>
      </c>
      <c r="J96" s="124" t="s">
        <v>1584</v>
      </c>
      <c r="K96" s="131"/>
      <c r="L96" s="131"/>
      <c r="M96" s="121" t="s">
        <v>771</v>
      </c>
      <c r="N96" s="121"/>
      <c r="O96" s="448" t="s">
        <v>60</v>
      </c>
      <c r="P96" s="432"/>
      <c r="Q96" s="432"/>
      <c r="R96" s="432"/>
      <c r="S96" s="132" t="s">
        <v>7</v>
      </c>
      <c r="T96" s="121"/>
      <c r="U96" s="121"/>
      <c r="V96" s="121" t="s">
        <v>1585</v>
      </c>
      <c r="W96" s="121"/>
      <c r="X96" s="122"/>
      <c r="Y96" s="122" t="s">
        <v>1586</v>
      </c>
      <c r="Z96" s="121"/>
      <c r="AA96" s="121"/>
      <c r="AB96" s="128"/>
      <c r="AC96" s="134"/>
      <c r="AD96" s="180"/>
      <c r="AE96" s="121"/>
      <c r="AF96" s="121"/>
      <c r="AG96" s="128"/>
      <c r="AH96" s="128"/>
      <c r="AI96" s="121"/>
      <c r="AJ96" s="401"/>
      <c r="AK96" s="1"/>
      <c r="AL96" s="1"/>
      <c r="AM96" s="1"/>
      <c r="AN96" s="1"/>
    </row>
    <row r="97" spans="1:40" ht="110.25" customHeight="1">
      <c r="A97" s="591"/>
      <c r="B97" s="127" t="s">
        <v>772</v>
      </c>
      <c r="C97" s="122" t="s">
        <v>773</v>
      </c>
      <c r="D97" s="122" t="s">
        <v>774</v>
      </c>
      <c r="E97" s="128"/>
      <c r="F97" s="123">
        <v>42370</v>
      </c>
      <c r="G97" s="123">
        <v>42552</v>
      </c>
      <c r="H97" s="124" t="s">
        <v>775</v>
      </c>
      <c r="I97" s="125">
        <v>60000</v>
      </c>
      <c r="J97" s="124" t="s">
        <v>586</v>
      </c>
      <c r="K97" s="131"/>
      <c r="L97" s="131"/>
      <c r="M97" s="121" t="s">
        <v>776</v>
      </c>
      <c r="N97" s="121"/>
      <c r="O97" s="448" t="s">
        <v>60</v>
      </c>
      <c r="P97" s="432"/>
      <c r="Q97" s="432"/>
      <c r="R97" s="432"/>
      <c r="S97" s="132" t="s">
        <v>7</v>
      </c>
      <c r="T97" s="121"/>
      <c r="U97" s="121"/>
      <c r="V97" s="121" t="s">
        <v>1587</v>
      </c>
      <c r="W97" s="121"/>
      <c r="X97" s="165"/>
      <c r="Y97" s="121"/>
      <c r="Z97" s="121"/>
      <c r="AA97" s="121"/>
      <c r="AB97" s="128"/>
      <c r="AC97" s="121"/>
      <c r="AD97" s="121"/>
      <c r="AE97" s="121"/>
      <c r="AF97" s="121"/>
      <c r="AG97" s="128"/>
      <c r="AH97" s="128"/>
      <c r="AI97" s="121"/>
      <c r="AJ97" s="401"/>
      <c r="AK97" s="1"/>
      <c r="AL97" s="1"/>
      <c r="AM97" s="1"/>
      <c r="AN97" s="1"/>
    </row>
    <row r="98" spans="1:40" ht="327.75" customHeight="1">
      <c r="A98" s="591"/>
      <c r="B98" s="127" t="s">
        <v>777</v>
      </c>
      <c r="C98" s="122" t="s">
        <v>1588</v>
      </c>
      <c r="D98" s="121" t="s">
        <v>1589</v>
      </c>
      <c r="E98" s="128"/>
      <c r="F98" s="123">
        <v>42005</v>
      </c>
      <c r="G98" s="129">
        <v>43678</v>
      </c>
      <c r="H98" s="124" t="s">
        <v>1590</v>
      </c>
      <c r="I98" s="125">
        <v>60000</v>
      </c>
      <c r="J98" s="124" t="s">
        <v>1591</v>
      </c>
      <c r="K98" s="131"/>
      <c r="L98" s="131"/>
      <c r="M98" s="121" t="s">
        <v>1592</v>
      </c>
      <c r="N98" s="121"/>
      <c r="O98" s="128" t="s">
        <v>60</v>
      </c>
      <c r="P98" s="128"/>
      <c r="Q98" s="128"/>
      <c r="R98" s="128"/>
      <c r="S98" s="434"/>
      <c r="T98" s="121" t="s">
        <v>782</v>
      </c>
      <c r="U98" s="451"/>
      <c r="V98" s="457" t="s">
        <v>1593</v>
      </c>
      <c r="W98" s="121"/>
      <c r="X98" s="121"/>
      <c r="Y98" s="165" t="s">
        <v>1594</v>
      </c>
      <c r="Z98" s="121"/>
      <c r="AA98" s="121"/>
      <c r="AB98" s="128"/>
      <c r="AC98" s="135" t="s">
        <v>1138</v>
      </c>
      <c r="AD98" s="167" t="s">
        <v>1595</v>
      </c>
      <c r="AE98" s="121"/>
      <c r="AF98" s="121"/>
      <c r="AG98" s="128"/>
      <c r="AH98" s="128"/>
      <c r="AI98" s="121"/>
      <c r="AJ98" s="401"/>
      <c r="AK98" s="1"/>
      <c r="AL98" s="1"/>
      <c r="AM98" s="1"/>
      <c r="AN98" s="1"/>
    </row>
    <row r="99" spans="1:40" ht="288.75" customHeight="1">
      <c r="A99" s="591"/>
      <c r="B99" s="127" t="s">
        <v>786</v>
      </c>
      <c r="C99" s="122" t="s">
        <v>787</v>
      </c>
      <c r="D99" s="122" t="s">
        <v>788</v>
      </c>
      <c r="E99" s="128"/>
      <c r="F99" s="123">
        <v>42005</v>
      </c>
      <c r="G99" s="123">
        <v>43678</v>
      </c>
      <c r="H99" s="124" t="s">
        <v>789</v>
      </c>
      <c r="I99" s="125">
        <v>2000000</v>
      </c>
      <c r="J99" s="124" t="s">
        <v>1596</v>
      </c>
      <c r="K99" s="130" t="s">
        <v>1597</v>
      </c>
      <c r="L99" s="131"/>
      <c r="M99" s="121"/>
      <c r="N99" s="434"/>
      <c r="O99" s="448"/>
      <c r="P99" s="432"/>
      <c r="Q99" s="432" t="s">
        <v>60</v>
      </c>
      <c r="R99" s="432"/>
      <c r="S99" s="132"/>
      <c r="T99" s="458" t="s">
        <v>1598</v>
      </c>
      <c r="U99" s="181" t="s">
        <v>1599</v>
      </c>
      <c r="V99" s="133" t="s">
        <v>1600</v>
      </c>
      <c r="W99" s="182" t="s">
        <v>610</v>
      </c>
      <c r="X99" s="136" t="s">
        <v>1601</v>
      </c>
      <c r="Y99" s="165" t="s">
        <v>1602</v>
      </c>
      <c r="Z99" s="121"/>
      <c r="AA99" s="121"/>
      <c r="AB99" s="121"/>
      <c r="AC99" s="121"/>
      <c r="AD99" s="121"/>
      <c r="AE99" s="128"/>
      <c r="AF99" s="136"/>
      <c r="AG99" s="432"/>
      <c r="AH99" s="432"/>
      <c r="AI99" s="434"/>
      <c r="AJ99" s="401"/>
      <c r="AK99" s="1"/>
      <c r="AL99" s="1"/>
      <c r="AM99" s="1"/>
      <c r="AN99" s="1"/>
    </row>
    <row r="100" spans="1:40" ht="84" customHeight="1">
      <c r="A100" s="591"/>
      <c r="B100" s="127" t="s">
        <v>793</v>
      </c>
      <c r="C100" s="133" t="s">
        <v>794</v>
      </c>
      <c r="D100" s="121" t="s">
        <v>799</v>
      </c>
      <c r="E100" s="128"/>
      <c r="F100" s="123">
        <v>43101</v>
      </c>
      <c r="G100" s="123">
        <v>43800</v>
      </c>
      <c r="H100" s="124" t="s">
        <v>796</v>
      </c>
      <c r="I100" s="125">
        <v>10000</v>
      </c>
      <c r="J100" s="124" t="s">
        <v>797</v>
      </c>
      <c r="K100" s="131"/>
      <c r="L100" s="131"/>
      <c r="M100" s="121"/>
      <c r="N100" s="121" t="s">
        <v>60</v>
      </c>
      <c r="O100" s="448"/>
      <c r="P100" s="432"/>
      <c r="Q100" s="432"/>
      <c r="R100" s="432"/>
      <c r="S100" s="132"/>
      <c r="T100" s="121" t="s">
        <v>1149</v>
      </c>
      <c r="U100" s="434"/>
      <c r="V100" s="434" t="s">
        <v>1603</v>
      </c>
      <c r="W100" s="121" t="s">
        <v>1604</v>
      </c>
      <c r="X100" s="121"/>
      <c r="Y100" s="121"/>
      <c r="Z100" s="121"/>
      <c r="AA100" s="128"/>
      <c r="AB100" s="134"/>
      <c r="AC100" s="134"/>
      <c r="AD100" s="121"/>
      <c r="AE100" s="121"/>
      <c r="AF100" s="121"/>
      <c r="AG100" s="128"/>
      <c r="AH100" s="128"/>
      <c r="AI100" s="121"/>
      <c r="AJ100" s="401"/>
      <c r="AK100" s="1"/>
      <c r="AL100" s="1"/>
      <c r="AM100" s="1"/>
      <c r="AN100" s="1"/>
    </row>
    <row r="101" spans="1:40" ht="93" customHeight="1">
      <c r="A101" s="587"/>
      <c r="B101" s="127" t="s">
        <v>800</v>
      </c>
      <c r="C101" s="122" t="s">
        <v>801</v>
      </c>
      <c r="D101" s="122" t="s">
        <v>802</v>
      </c>
      <c r="E101" s="128"/>
      <c r="F101" s="123">
        <v>42005</v>
      </c>
      <c r="G101" s="123">
        <v>42583</v>
      </c>
      <c r="H101" s="124" t="s">
        <v>803</v>
      </c>
      <c r="I101" s="125">
        <v>10000</v>
      </c>
      <c r="J101" s="124" t="s">
        <v>804</v>
      </c>
      <c r="K101" s="131"/>
      <c r="L101" s="131"/>
      <c r="M101" s="121" t="s">
        <v>805</v>
      </c>
      <c r="N101" s="121"/>
      <c r="O101" s="448" t="s">
        <v>60</v>
      </c>
      <c r="P101" s="432"/>
      <c r="Q101" s="432"/>
      <c r="R101" s="432"/>
      <c r="S101" s="434"/>
      <c r="T101" s="121"/>
      <c r="U101" s="121"/>
      <c r="V101" s="121"/>
      <c r="W101" s="121"/>
      <c r="X101" s="165" t="s">
        <v>1605</v>
      </c>
      <c r="Y101" s="121"/>
      <c r="Z101" s="121"/>
      <c r="AA101" s="128"/>
      <c r="AB101" s="121"/>
      <c r="AC101" s="153" t="s">
        <v>1487</v>
      </c>
      <c r="AD101" s="143" t="s">
        <v>1487</v>
      </c>
      <c r="AE101" s="121"/>
      <c r="AF101" s="167" t="s">
        <v>1487</v>
      </c>
      <c r="AG101" s="128"/>
      <c r="AH101" s="128"/>
      <c r="AI101" s="121"/>
      <c r="AJ101" s="401"/>
      <c r="AK101" s="1"/>
      <c r="AL101" s="1"/>
      <c r="AM101" s="1"/>
      <c r="AN101" s="1"/>
    </row>
    <row r="102" spans="1:40" ht="137.25" customHeight="1">
      <c r="A102" s="649" t="s">
        <v>806</v>
      </c>
      <c r="B102" s="127" t="s">
        <v>807</v>
      </c>
      <c r="C102" s="122" t="s">
        <v>808</v>
      </c>
      <c r="D102" s="122" t="s">
        <v>809</v>
      </c>
      <c r="E102" s="128"/>
      <c r="F102" s="129">
        <v>43282</v>
      </c>
      <c r="G102" s="129">
        <v>43647</v>
      </c>
      <c r="H102" s="124" t="s">
        <v>810</v>
      </c>
      <c r="I102" s="125">
        <v>10000</v>
      </c>
      <c r="J102" s="124"/>
      <c r="K102" s="131"/>
      <c r="L102" s="131"/>
      <c r="M102" s="121"/>
      <c r="N102" s="121" t="s">
        <v>60</v>
      </c>
      <c r="O102" s="448"/>
      <c r="P102" s="432"/>
      <c r="Q102" s="432"/>
      <c r="R102" s="432"/>
      <c r="S102" s="434"/>
      <c r="T102" s="121" t="s">
        <v>1606</v>
      </c>
      <c r="U102" s="121"/>
      <c r="V102" s="121"/>
      <c r="W102" s="121"/>
      <c r="X102" s="122" t="s">
        <v>1607</v>
      </c>
      <c r="Y102" s="122" t="s">
        <v>1308</v>
      </c>
      <c r="Z102" s="121"/>
      <c r="AA102" s="128"/>
      <c r="AB102" s="135" t="s">
        <v>1228</v>
      </c>
      <c r="AC102" s="149"/>
      <c r="AD102" s="122" t="s">
        <v>610</v>
      </c>
      <c r="AE102" s="122" t="s">
        <v>1608</v>
      </c>
      <c r="AF102" s="121"/>
      <c r="AG102" s="128"/>
      <c r="AH102" s="128"/>
      <c r="AI102" s="121"/>
      <c r="AJ102" s="401"/>
      <c r="AK102" s="1"/>
      <c r="AL102" s="1"/>
      <c r="AM102" s="1"/>
      <c r="AN102" s="1"/>
    </row>
    <row r="103" spans="1:40" ht="156" customHeight="1">
      <c r="A103" s="591"/>
      <c r="B103" s="127" t="s">
        <v>811</v>
      </c>
      <c r="C103" s="122" t="s">
        <v>812</v>
      </c>
      <c r="D103" s="122" t="s">
        <v>813</v>
      </c>
      <c r="E103" s="128"/>
      <c r="F103" s="123">
        <v>42005</v>
      </c>
      <c r="G103" s="123">
        <v>42917</v>
      </c>
      <c r="H103" s="124" t="s">
        <v>682</v>
      </c>
      <c r="I103" s="125">
        <v>100000</v>
      </c>
      <c r="J103" s="124" t="s">
        <v>218</v>
      </c>
      <c r="K103" s="436" t="s">
        <v>1609</v>
      </c>
      <c r="L103" s="436"/>
      <c r="M103" s="451" t="s">
        <v>817</v>
      </c>
      <c r="N103" s="451"/>
      <c r="O103" s="183" t="s">
        <v>60</v>
      </c>
      <c r="P103" s="184"/>
      <c r="Q103" s="184"/>
      <c r="R103" s="184"/>
      <c r="S103" s="434" t="s">
        <v>6</v>
      </c>
      <c r="T103" s="121" t="s">
        <v>1610</v>
      </c>
      <c r="U103" s="121" t="s">
        <v>1204</v>
      </c>
      <c r="V103" s="121" t="s">
        <v>1611</v>
      </c>
      <c r="W103" s="136" t="s">
        <v>1612</v>
      </c>
      <c r="X103" s="136" t="s">
        <v>1613</v>
      </c>
      <c r="Y103" s="122" t="s">
        <v>1614</v>
      </c>
      <c r="Z103" s="181" t="s">
        <v>1615</v>
      </c>
      <c r="AA103" s="136"/>
      <c r="AB103" s="140"/>
      <c r="AC103" s="185"/>
      <c r="AD103" s="133" t="s">
        <v>1616</v>
      </c>
      <c r="AE103" s="136"/>
      <c r="AF103" s="136" t="s">
        <v>1617</v>
      </c>
      <c r="AG103" s="140"/>
      <c r="AH103" s="140"/>
      <c r="AI103" s="136"/>
      <c r="AJ103" s="401"/>
      <c r="AK103" s="1"/>
      <c r="AL103" s="1"/>
      <c r="AM103" s="1"/>
      <c r="AN103" s="1"/>
    </row>
    <row r="104" spans="1:40" ht="246" customHeight="1">
      <c r="A104" s="591"/>
      <c r="B104" s="127" t="s">
        <v>818</v>
      </c>
      <c r="C104" s="122" t="s">
        <v>819</v>
      </c>
      <c r="D104" s="122" t="s">
        <v>820</v>
      </c>
      <c r="E104" s="128"/>
      <c r="F104" s="123">
        <v>42005</v>
      </c>
      <c r="G104" s="123">
        <v>42736</v>
      </c>
      <c r="H104" s="124" t="s">
        <v>821</v>
      </c>
      <c r="I104" s="142"/>
      <c r="J104" s="124" t="s">
        <v>822</v>
      </c>
      <c r="K104" s="137" t="s">
        <v>1618</v>
      </c>
      <c r="L104" s="137"/>
      <c r="M104" s="121"/>
      <c r="N104" s="121"/>
      <c r="O104" s="121"/>
      <c r="P104" s="186"/>
      <c r="Q104" s="121" t="s">
        <v>60</v>
      </c>
      <c r="R104" s="121"/>
      <c r="S104" s="434" t="s">
        <v>6</v>
      </c>
      <c r="T104" s="121" t="s">
        <v>1619</v>
      </c>
      <c r="U104" s="121" t="s">
        <v>1620</v>
      </c>
      <c r="V104" s="121" t="s">
        <v>1621</v>
      </c>
      <c r="W104" s="121" t="s">
        <v>1622</v>
      </c>
      <c r="X104" s="121" t="s">
        <v>1623</v>
      </c>
      <c r="Y104" s="121" t="s">
        <v>1624</v>
      </c>
      <c r="Z104" s="136"/>
      <c r="AA104" s="136"/>
      <c r="AB104" s="136"/>
      <c r="AC104" s="139" t="s">
        <v>1177</v>
      </c>
      <c r="AD104" s="136"/>
      <c r="AE104" s="136"/>
      <c r="AF104" s="133" t="s">
        <v>1625</v>
      </c>
      <c r="AG104" s="122" t="s">
        <v>1626</v>
      </c>
      <c r="AH104" s="128"/>
      <c r="AI104" s="121"/>
      <c r="AJ104" s="401"/>
      <c r="AK104" s="1"/>
      <c r="AL104" s="1"/>
      <c r="AM104" s="1"/>
      <c r="AN104" s="1"/>
    </row>
    <row r="105" spans="1:40" ht="117" customHeight="1">
      <c r="A105" s="591"/>
      <c r="B105" s="127" t="s">
        <v>823</v>
      </c>
      <c r="C105" s="122" t="s">
        <v>824</v>
      </c>
      <c r="D105" s="122" t="s">
        <v>825</v>
      </c>
      <c r="E105" s="128"/>
      <c r="F105" s="123">
        <v>42005</v>
      </c>
      <c r="G105" s="123">
        <v>43678</v>
      </c>
      <c r="H105" s="124" t="s">
        <v>826</v>
      </c>
      <c r="I105" s="125">
        <v>20000</v>
      </c>
      <c r="J105" s="124" t="s">
        <v>828</v>
      </c>
      <c r="K105" s="435" t="s">
        <v>1504</v>
      </c>
      <c r="L105" s="431"/>
      <c r="M105" s="434"/>
      <c r="N105" s="434"/>
      <c r="O105" s="448"/>
      <c r="P105" s="432"/>
      <c r="Q105" s="432" t="s">
        <v>60</v>
      </c>
      <c r="R105" s="432"/>
      <c r="S105" s="434"/>
      <c r="T105" s="121" t="s">
        <v>1627</v>
      </c>
      <c r="U105" s="121" t="s">
        <v>1628</v>
      </c>
      <c r="V105" s="121" t="s">
        <v>1629</v>
      </c>
      <c r="W105" s="121" t="s">
        <v>610</v>
      </c>
      <c r="X105" s="136" t="s">
        <v>1630</v>
      </c>
      <c r="Y105" s="122" t="s">
        <v>1631</v>
      </c>
      <c r="Z105" s="121"/>
      <c r="AA105" s="121"/>
      <c r="AB105" s="128"/>
      <c r="AC105" s="121"/>
      <c r="AD105" s="122" t="s">
        <v>610</v>
      </c>
      <c r="AE105" s="121"/>
      <c r="AF105" s="136"/>
      <c r="AG105" s="128"/>
      <c r="AH105" s="128"/>
      <c r="AI105" s="121"/>
      <c r="AJ105" s="401"/>
      <c r="AK105" s="1"/>
      <c r="AL105" s="1"/>
      <c r="AM105" s="1"/>
      <c r="AN105" s="1"/>
    </row>
    <row r="106" spans="1:40" ht="126.75" customHeight="1">
      <c r="A106" s="591"/>
      <c r="B106" s="127" t="s">
        <v>829</v>
      </c>
      <c r="C106" s="122" t="s">
        <v>830</v>
      </c>
      <c r="D106" s="122" t="s">
        <v>831</v>
      </c>
      <c r="E106" s="128"/>
      <c r="F106" s="123">
        <v>42217</v>
      </c>
      <c r="G106" s="123">
        <v>42583</v>
      </c>
      <c r="H106" s="124" t="s">
        <v>832</v>
      </c>
      <c r="I106" s="125">
        <v>1000</v>
      </c>
      <c r="J106" s="147"/>
      <c r="K106" s="137" t="s">
        <v>1355</v>
      </c>
      <c r="L106" s="131"/>
      <c r="M106" s="121"/>
      <c r="N106" s="121"/>
      <c r="O106" s="448" t="s">
        <v>60</v>
      </c>
      <c r="P106" s="432"/>
      <c r="Q106" s="432"/>
      <c r="R106" s="432"/>
      <c r="S106" s="132" t="s">
        <v>7</v>
      </c>
      <c r="T106" s="121" t="s">
        <v>1398</v>
      </c>
      <c r="U106" s="121" t="s">
        <v>529</v>
      </c>
      <c r="V106" s="121" t="s">
        <v>1632</v>
      </c>
      <c r="W106" s="121" t="s">
        <v>1400</v>
      </c>
      <c r="X106" s="165"/>
      <c r="Y106" s="121"/>
      <c r="Z106" s="121"/>
      <c r="AA106" s="121"/>
      <c r="AB106" s="128"/>
      <c r="AC106" s="121"/>
      <c r="AD106" s="121"/>
      <c r="AE106" s="121"/>
      <c r="AF106" s="121"/>
      <c r="AG106" s="128"/>
      <c r="AH106" s="128"/>
      <c r="AI106" s="121"/>
      <c r="AJ106" s="401"/>
      <c r="AK106" s="1"/>
      <c r="AL106" s="1"/>
      <c r="AM106" s="1"/>
      <c r="AN106" s="1"/>
    </row>
    <row r="107" spans="1:40" ht="111.75" customHeight="1">
      <c r="A107" s="591"/>
      <c r="B107" s="127" t="s">
        <v>833</v>
      </c>
      <c r="C107" s="121" t="s">
        <v>1633</v>
      </c>
      <c r="D107" s="122" t="s">
        <v>835</v>
      </c>
      <c r="E107" s="128"/>
      <c r="F107" s="123">
        <v>42005</v>
      </c>
      <c r="G107" s="129">
        <v>43800</v>
      </c>
      <c r="H107" s="124" t="s">
        <v>836</v>
      </c>
      <c r="I107" s="125">
        <v>50000</v>
      </c>
      <c r="J107" s="124" t="s">
        <v>1634</v>
      </c>
      <c r="K107" s="131"/>
      <c r="L107" s="131"/>
      <c r="M107" s="121" t="s">
        <v>839</v>
      </c>
      <c r="N107" s="121"/>
      <c r="O107" s="448" t="s">
        <v>60</v>
      </c>
      <c r="P107" s="432"/>
      <c r="Q107" s="432"/>
      <c r="R107" s="432"/>
      <c r="S107" s="434"/>
      <c r="T107" s="121" t="s">
        <v>1635</v>
      </c>
      <c r="U107" s="121"/>
      <c r="V107" s="138" t="s">
        <v>1636</v>
      </c>
      <c r="W107" s="121" t="s">
        <v>1637</v>
      </c>
      <c r="X107" s="165"/>
      <c r="Y107" s="121" t="s">
        <v>1638</v>
      </c>
      <c r="Z107" s="121"/>
      <c r="AA107" s="121"/>
      <c r="AB107" s="128"/>
      <c r="AC107" s="134"/>
      <c r="AD107" s="121"/>
      <c r="AE107" s="121"/>
      <c r="AF107" s="121"/>
      <c r="AG107" s="128"/>
      <c r="AH107" s="128"/>
      <c r="AI107" s="121"/>
      <c r="AJ107" s="401"/>
      <c r="AK107" s="1"/>
      <c r="AL107" s="1"/>
      <c r="AM107" s="1"/>
      <c r="AN107" s="1"/>
    </row>
    <row r="108" spans="1:40" ht="308.25" customHeight="1">
      <c r="A108" s="591"/>
      <c r="B108" s="127" t="s">
        <v>840</v>
      </c>
      <c r="C108" s="122" t="s">
        <v>841</v>
      </c>
      <c r="D108" s="122" t="s">
        <v>842</v>
      </c>
      <c r="E108" s="128"/>
      <c r="F108" s="123">
        <v>42005</v>
      </c>
      <c r="G108" s="123">
        <v>42644</v>
      </c>
      <c r="H108" s="124" t="s">
        <v>843</v>
      </c>
      <c r="I108" s="125">
        <v>20000</v>
      </c>
      <c r="J108" s="124" t="s">
        <v>844</v>
      </c>
      <c r="K108" s="131" t="s">
        <v>1639</v>
      </c>
      <c r="L108" s="131"/>
      <c r="M108" s="121"/>
      <c r="N108" s="121"/>
      <c r="O108" s="448" t="s">
        <v>60</v>
      </c>
      <c r="P108" s="432"/>
      <c r="Q108" s="432"/>
      <c r="R108" s="432"/>
      <c r="S108" s="132" t="s">
        <v>7</v>
      </c>
      <c r="T108" s="187" t="s">
        <v>1640</v>
      </c>
      <c r="U108" s="136" t="s">
        <v>1600</v>
      </c>
      <c r="V108" s="136" t="s">
        <v>1600</v>
      </c>
      <c r="W108" s="121" t="s">
        <v>843</v>
      </c>
      <c r="X108" s="136" t="s">
        <v>1641</v>
      </c>
      <c r="Y108" s="188"/>
      <c r="Z108" s="121"/>
      <c r="AA108" s="121"/>
      <c r="AB108" s="121"/>
      <c r="AC108" s="121"/>
      <c r="AD108" s="121"/>
      <c r="AE108" s="121"/>
      <c r="AF108" s="136"/>
      <c r="AG108" s="128"/>
      <c r="AH108" s="128"/>
      <c r="AI108" s="121"/>
      <c r="AJ108" s="401"/>
      <c r="AK108" s="1"/>
      <c r="AL108" s="1"/>
      <c r="AM108" s="1"/>
      <c r="AN108" s="1"/>
    </row>
    <row r="109" spans="1:40" ht="66" customHeight="1">
      <c r="A109" s="591"/>
      <c r="B109" s="127" t="s">
        <v>846</v>
      </c>
      <c r="C109" s="9" t="s">
        <v>848</v>
      </c>
      <c r="D109" s="10"/>
      <c r="E109" s="189">
        <v>42005</v>
      </c>
      <c r="F109" s="11">
        <v>43678</v>
      </c>
      <c r="G109" s="12" t="s">
        <v>849</v>
      </c>
      <c r="H109" s="13">
        <v>20000</v>
      </c>
      <c r="I109" s="12" t="s">
        <v>850</v>
      </c>
      <c r="J109" s="124"/>
      <c r="K109" s="131"/>
      <c r="L109" s="131"/>
      <c r="M109" s="121"/>
      <c r="N109" s="121"/>
      <c r="O109" s="448"/>
      <c r="P109" s="432"/>
      <c r="Q109" s="432"/>
      <c r="R109" s="432"/>
      <c r="S109" s="132"/>
      <c r="T109" s="190"/>
      <c r="U109" s="169"/>
      <c r="V109" s="190" t="s">
        <v>1642</v>
      </c>
      <c r="W109" s="169"/>
      <c r="X109" s="169"/>
      <c r="Y109" s="188"/>
      <c r="Z109" s="121"/>
      <c r="AA109" s="121"/>
      <c r="AB109" s="121"/>
      <c r="AC109" s="121"/>
      <c r="AD109" s="121"/>
      <c r="AE109" s="121"/>
      <c r="AF109" s="136"/>
      <c r="AG109" s="128"/>
      <c r="AH109" s="128"/>
      <c r="AI109" s="121"/>
      <c r="AJ109" s="401"/>
      <c r="AK109" s="1"/>
      <c r="AL109" s="1"/>
      <c r="AM109" s="1"/>
      <c r="AN109" s="1"/>
    </row>
    <row r="110" spans="1:40" ht="105" customHeight="1">
      <c r="A110" s="591"/>
      <c r="B110" s="127" t="s">
        <v>852</v>
      </c>
      <c r="C110" s="122" t="s">
        <v>1643</v>
      </c>
      <c r="D110" s="9" t="s">
        <v>854</v>
      </c>
      <c r="E110" s="10"/>
      <c r="F110" s="11">
        <v>42005</v>
      </c>
      <c r="G110" s="11">
        <v>42736</v>
      </c>
      <c r="H110" s="12" t="s">
        <v>855</v>
      </c>
      <c r="I110" s="13">
        <v>30000</v>
      </c>
      <c r="J110" s="12" t="s">
        <v>856</v>
      </c>
      <c r="K110" s="131"/>
      <c r="L110" s="131"/>
      <c r="M110" s="121"/>
      <c r="N110" s="121"/>
      <c r="O110" s="448"/>
      <c r="P110" s="432"/>
      <c r="Q110" s="432"/>
      <c r="R110" s="432"/>
      <c r="S110" s="132"/>
      <c r="T110" s="163" t="s">
        <v>529</v>
      </c>
      <c r="U110" s="163"/>
      <c r="V110" s="163"/>
      <c r="W110" s="163"/>
      <c r="X110" s="163" t="s">
        <v>851</v>
      </c>
      <c r="Y110" s="188"/>
      <c r="Z110" s="121"/>
      <c r="AA110" s="121"/>
      <c r="AB110" s="121"/>
      <c r="AC110" s="121"/>
      <c r="AD110" s="121"/>
      <c r="AE110" s="121"/>
      <c r="AF110" s="136"/>
      <c r="AG110" s="128"/>
      <c r="AH110" s="128"/>
      <c r="AI110" s="121"/>
      <c r="AJ110" s="401"/>
      <c r="AK110" s="1"/>
      <c r="AL110" s="1"/>
      <c r="AM110" s="1"/>
      <c r="AN110" s="1"/>
    </row>
    <row r="111" spans="1:40" ht="192.75" customHeight="1">
      <c r="A111" s="587"/>
      <c r="B111" s="127" t="s">
        <v>857</v>
      </c>
      <c r="C111" s="122" t="s">
        <v>858</v>
      </c>
      <c r="D111" s="122" t="s">
        <v>859</v>
      </c>
      <c r="E111" s="128"/>
      <c r="F111" s="123">
        <v>42005</v>
      </c>
      <c r="G111" s="123">
        <v>42064</v>
      </c>
      <c r="H111" s="124" t="s">
        <v>860</v>
      </c>
      <c r="I111" s="125">
        <v>30000</v>
      </c>
      <c r="J111" s="124" t="s">
        <v>861</v>
      </c>
      <c r="K111" s="131"/>
      <c r="L111" s="131"/>
      <c r="M111" s="121" t="s">
        <v>862</v>
      </c>
      <c r="N111" s="121"/>
      <c r="O111" s="448" t="s">
        <v>60</v>
      </c>
      <c r="P111" s="432"/>
      <c r="Q111" s="432"/>
      <c r="R111" s="432"/>
      <c r="S111" s="434" t="s">
        <v>6</v>
      </c>
      <c r="T111" s="121" t="s">
        <v>529</v>
      </c>
      <c r="U111" s="121"/>
      <c r="V111" s="126" t="s">
        <v>1644</v>
      </c>
      <c r="W111" s="121"/>
      <c r="X111" s="165"/>
      <c r="Y111" s="121"/>
      <c r="Z111" s="121"/>
      <c r="AA111" s="121"/>
      <c r="AB111" s="121"/>
      <c r="AC111" s="121"/>
      <c r="AD111" s="121"/>
      <c r="AE111" s="121"/>
      <c r="AF111" s="121"/>
      <c r="AG111" s="128"/>
      <c r="AH111" s="128"/>
      <c r="AI111" s="121"/>
      <c r="AJ111" s="401"/>
      <c r="AK111" s="1"/>
      <c r="AL111" s="1"/>
      <c r="AM111" s="1"/>
      <c r="AN111" s="1"/>
    </row>
    <row r="112" spans="1:40" ht="174" customHeight="1">
      <c r="A112" s="649" t="s">
        <v>863</v>
      </c>
      <c r="B112" s="127" t="s">
        <v>864</v>
      </c>
      <c r="C112" s="133" t="s">
        <v>865</v>
      </c>
      <c r="D112" s="122" t="s">
        <v>866</v>
      </c>
      <c r="E112" s="128"/>
      <c r="F112" s="129">
        <v>42552</v>
      </c>
      <c r="G112" s="129">
        <v>42705</v>
      </c>
      <c r="H112" s="124" t="s">
        <v>867</v>
      </c>
      <c r="I112" s="125">
        <v>10000</v>
      </c>
      <c r="J112" s="124" t="s">
        <v>868</v>
      </c>
      <c r="K112" s="131" t="s">
        <v>1378</v>
      </c>
      <c r="L112" s="131"/>
      <c r="M112" s="121"/>
      <c r="N112" s="121"/>
      <c r="O112" s="448" t="s">
        <v>60</v>
      </c>
      <c r="P112" s="432"/>
      <c r="Q112" s="432"/>
      <c r="R112" s="432"/>
      <c r="S112" s="132" t="s">
        <v>7</v>
      </c>
      <c r="T112" s="136" t="s">
        <v>1423</v>
      </c>
      <c r="U112" s="121" t="s">
        <v>1378</v>
      </c>
      <c r="V112" s="136" t="s">
        <v>1645</v>
      </c>
      <c r="W112" s="121" t="s">
        <v>1426</v>
      </c>
      <c r="X112" s="136" t="s">
        <v>1646</v>
      </c>
      <c r="Y112" s="121"/>
      <c r="Z112" s="121"/>
      <c r="AA112" s="128"/>
      <c r="AB112" s="134"/>
      <c r="AC112" s="134"/>
      <c r="AD112" s="121"/>
      <c r="AE112" s="121"/>
      <c r="AF112" s="121"/>
      <c r="AG112" s="128"/>
      <c r="AH112" s="128"/>
      <c r="AI112" s="121"/>
      <c r="AJ112" s="401"/>
      <c r="AK112" s="1"/>
      <c r="AL112" s="1"/>
      <c r="AM112" s="1"/>
      <c r="AN112" s="1"/>
    </row>
    <row r="113" spans="1:40" ht="203.25" customHeight="1">
      <c r="A113" s="591"/>
      <c r="B113" s="127" t="s">
        <v>869</v>
      </c>
      <c r="C113" s="121" t="s">
        <v>1647</v>
      </c>
      <c r="D113" s="121" t="s">
        <v>874</v>
      </c>
      <c r="E113" s="128"/>
      <c r="F113" s="129">
        <v>42522</v>
      </c>
      <c r="G113" s="129">
        <v>43800</v>
      </c>
      <c r="H113" s="124" t="s">
        <v>755</v>
      </c>
      <c r="I113" s="125">
        <v>500000</v>
      </c>
      <c r="J113" s="124" t="s">
        <v>1648</v>
      </c>
      <c r="K113" s="131" t="s">
        <v>1378</v>
      </c>
      <c r="L113" s="131"/>
      <c r="M113" s="121" t="s">
        <v>876</v>
      </c>
      <c r="N113" s="121"/>
      <c r="O113" s="448" t="s">
        <v>60</v>
      </c>
      <c r="P113" s="432"/>
      <c r="Q113" s="432"/>
      <c r="R113" s="432"/>
      <c r="S113" s="132" t="s">
        <v>7</v>
      </c>
      <c r="T113" s="121" t="s">
        <v>1495</v>
      </c>
      <c r="U113" s="121" t="s">
        <v>1649</v>
      </c>
      <c r="V113" s="121" t="s">
        <v>1650</v>
      </c>
      <c r="W113" s="121" t="s">
        <v>1498</v>
      </c>
      <c r="X113" s="121" t="s">
        <v>1651</v>
      </c>
      <c r="Y113" s="121"/>
      <c r="Z113" s="121"/>
      <c r="AA113" s="128"/>
      <c r="AB113" s="134"/>
      <c r="AC113" s="134"/>
      <c r="AD113" s="121"/>
      <c r="AE113" s="121"/>
      <c r="AF113" s="121"/>
      <c r="AG113" s="128"/>
      <c r="AH113" s="128"/>
      <c r="AI113" s="121"/>
      <c r="AJ113" s="401"/>
      <c r="AK113" s="1"/>
      <c r="AL113" s="1"/>
      <c r="AM113" s="1"/>
      <c r="AN113" s="1"/>
    </row>
    <row r="114" spans="1:40" ht="88.5" customHeight="1">
      <c r="A114" s="591"/>
      <c r="B114" s="173" t="s">
        <v>877</v>
      </c>
      <c r="C114" s="122" t="s">
        <v>878</v>
      </c>
      <c r="D114" s="122" t="s">
        <v>879</v>
      </c>
      <c r="E114" s="128"/>
      <c r="F114" s="123">
        <v>42005</v>
      </c>
      <c r="G114" s="129">
        <v>42917</v>
      </c>
      <c r="H114" s="124" t="s">
        <v>880</v>
      </c>
      <c r="I114" s="142"/>
      <c r="J114" s="124" t="s">
        <v>881</v>
      </c>
      <c r="K114" s="131"/>
      <c r="L114" s="131"/>
      <c r="M114" s="121"/>
      <c r="N114" s="121"/>
      <c r="O114" s="448" t="s">
        <v>60</v>
      </c>
      <c r="P114" s="432"/>
      <c r="Q114" s="432"/>
      <c r="R114" s="432"/>
      <c r="S114" s="132" t="s">
        <v>7</v>
      </c>
      <c r="T114" s="121" t="s">
        <v>1652</v>
      </c>
      <c r="U114" s="121"/>
      <c r="V114" s="121" t="s">
        <v>1653</v>
      </c>
      <c r="W114" s="121"/>
      <c r="X114" s="121"/>
      <c r="Y114" s="121"/>
      <c r="Z114" s="121"/>
      <c r="AA114" s="128"/>
      <c r="AB114" s="121"/>
      <c r="AC114" s="134"/>
      <c r="AD114" s="181"/>
      <c r="AE114" s="121"/>
      <c r="AF114" s="121"/>
      <c r="AG114" s="128"/>
      <c r="AH114" s="128"/>
      <c r="AI114" s="121"/>
      <c r="AJ114" s="401"/>
      <c r="AK114" s="1"/>
      <c r="AL114" s="1"/>
      <c r="AM114" s="1"/>
      <c r="AN114" s="1"/>
    </row>
    <row r="115" spans="1:40" ht="74.25" customHeight="1">
      <c r="A115" s="591"/>
      <c r="B115" s="127" t="s">
        <v>882</v>
      </c>
      <c r="C115" s="122" t="s">
        <v>883</v>
      </c>
      <c r="D115" s="122" t="s">
        <v>884</v>
      </c>
      <c r="E115" s="128"/>
      <c r="F115" s="123">
        <v>42005</v>
      </c>
      <c r="G115" s="129">
        <v>43070</v>
      </c>
      <c r="H115" s="124" t="s">
        <v>885</v>
      </c>
      <c r="I115" s="125">
        <v>20000</v>
      </c>
      <c r="J115" s="124" t="s">
        <v>1654</v>
      </c>
      <c r="K115" s="131"/>
      <c r="L115" s="131"/>
      <c r="M115" s="121"/>
      <c r="N115" s="121"/>
      <c r="O115" s="448" t="s">
        <v>60</v>
      </c>
      <c r="P115" s="432"/>
      <c r="Q115" s="432"/>
      <c r="R115" s="432"/>
      <c r="S115" s="434" t="s">
        <v>6</v>
      </c>
      <c r="T115" s="121"/>
      <c r="U115" s="121"/>
      <c r="V115" s="121" t="s">
        <v>1655</v>
      </c>
      <c r="W115" s="121"/>
      <c r="X115" s="122" t="s">
        <v>1656</v>
      </c>
      <c r="Y115" s="121"/>
      <c r="Z115" s="121"/>
      <c r="AA115" s="128"/>
      <c r="AB115" s="121"/>
      <c r="AC115" s="134"/>
      <c r="AD115" s="121"/>
      <c r="AE115" s="121"/>
      <c r="AF115" s="121"/>
      <c r="AG115" s="128"/>
      <c r="AH115" s="128"/>
      <c r="AI115" s="121"/>
      <c r="AJ115" s="401"/>
      <c r="AK115" s="1"/>
      <c r="AL115" s="1"/>
      <c r="AM115" s="1"/>
      <c r="AN115" s="1"/>
    </row>
    <row r="116" spans="1:40" ht="114.75" customHeight="1">
      <c r="A116" s="587"/>
      <c r="B116" s="127" t="s">
        <v>888</v>
      </c>
      <c r="C116" s="122" t="s">
        <v>889</v>
      </c>
      <c r="D116" s="122" t="s">
        <v>890</v>
      </c>
      <c r="E116" s="128"/>
      <c r="F116" s="123">
        <v>42217</v>
      </c>
      <c r="G116" s="123">
        <v>42948</v>
      </c>
      <c r="H116" s="124" t="s">
        <v>891</v>
      </c>
      <c r="I116" s="125">
        <v>300000</v>
      </c>
      <c r="J116" s="124" t="s">
        <v>892</v>
      </c>
      <c r="K116" s="137" t="s">
        <v>163</v>
      </c>
      <c r="L116" s="131"/>
      <c r="M116" s="121"/>
      <c r="N116" s="121"/>
      <c r="O116" s="448" t="s">
        <v>60</v>
      </c>
      <c r="P116" s="432"/>
      <c r="Q116" s="432"/>
      <c r="R116" s="432"/>
      <c r="S116" s="132" t="s">
        <v>7</v>
      </c>
      <c r="T116" s="121" t="s">
        <v>163</v>
      </c>
      <c r="U116" s="121" t="s">
        <v>163</v>
      </c>
      <c r="V116" s="451" t="s">
        <v>1657</v>
      </c>
      <c r="W116" s="121" t="s">
        <v>1415</v>
      </c>
      <c r="X116" s="121" t="s">
        <v>1658</v>
      </c>
      <c r="Y116" s="121"/>
      <c r="Z116" s="121"/>
      <c r="AA116" s="121"/>
      <c r="AB116" s="121"/>
      <c r="AC116" s="121"/>
      <c r="AD116" s="121"/>
      <c r="AE116" s="121"/>
      <c r="AF116" s="121"/>
      <c r="AG116" s="128"/>
      <c r="AH116" s="128"/>
      <c r="AI116" s="121"/>
      <c r="AJ116" s="401"/>
      <c r="AK116" s="1"/>
      <c r="AL116" s="1"/>
      <c r="AM116" s="1"/>
      <c r="AN116" s="1"/>
    </row>
    <row r="117" spans="1:40" ht="157.5" customHeight="1">
      <c r="A117" s="652" t="s">
        <v>893</v>
      </c>
      <c r="B117" s="127" t="s">
        <v>894</v>
      </c>
      <c r="C117" s="122" t="s">
        <v>895</v>
      </c>
      <c r="D117" s="122" t="s">
        <v>896</v>
      </c>
      <c r="E117" s="128"/>
      <c r="F117" s="123">
        <v>42064</v>
      </c>
      <c r="G117" s="129">
        <v>42917</v>
      </c>
      <c r="H117" s="124" t="s">
        <v>586</v>
      </c>
      <c r="I117" s="125">
        <v>30000</v>
      </c>
      <c r="J117" s="124" t="s">
        <v>897</v>
      </c>
      <c r="K117" s="131" t="s">
        <v>1504</v>
      </c>
      <c r="L117" s="131"/>
      <c r="M117" s="121"/>
      <c r="N117" s="121"/>
      <c r="O117" s="448"/>
      <c r="P117" s="432"/>
      <c r="Q117" s="432" t="s">
        <v>60</v>
      </c>
      <c r="R117" s="432"/>
      <c r="S117" s="132"/>
      <c r="T117" s="459" t="s">
        <v>1659</v>
      </c>
      <c r="U117" s="191" t="s">
        <v>1660</v>
      </c>
      <c r="V117" s="136" t="s">
        <v>1661</v>
      </c>
      <c r="W117" s="182" t="s">
        <v>610</v>
      </c>
      <c r="X117" s="136" t="s">
        <v>1662</v>
      </c>
      <c r="Y117" s="121"/>
      <c r="Z117" s="121"/>
      <c r="AA117" s="121"/>
      <c r="AB117" s="128"/>
      <c r="AC117" s="135" t="s">
        <v>1663</v>
      </c>
      <c r="AD117" s="121"/>
      <c r="AE117" s="121"/>
      <c r="AF117" s="121"/>
      <c r="AG117" s="128"/>
      <c r="AH117" s="128"/>
      <c r="AI117" s="121"/>
      <c r="AJ117" s="401"/>
      <c r="AK117" s="1"/>
      <c r="AL117" s="1"/>
      <c r="AM117" s="1"/>
      <c r="AN117" s="1"/>
    </row>
    <row r="118" spans="1:40" ht="176.25" customHeight="1">
      <c r="A118" s="591"/>
      <c r="B118" s="127" t="s">
        <v>901</v>
      </c>
      <c r="C118" s="122" t="s">
        <v>902</v>
      </c>
      <c r="D118" s="122" t="s">
        <v>903</v>
      </c>
      <c r="E118" s="128"/>
      <c r="F118" s="123">
        <v>42491</v>
      </c>
      <c r="G118" s="123">
        <v>43221</v>
      </c>
      <c r="H118" s="124" t="s">
        <v>425</v>
      </c>
      <c r="I118" s="125">
        <v>80000</v>
      </c>
      <c r="J118" s="124" t="s">
        <v>904</v>
      </c>
      <c r="K118" s="38" t="s">
        <v>1664</v>
      </c>
      <c r="L118" s="131"/>
      <c r="M118" s="121"/>
      <c r="N118" s="121"/>
      <c r="O118" s="448" t="s">
        <v>60</v>
      </c>
      <c r="P118" s="432"/>
      <c r="Q118" s="432"/>
      <c r="R118" s="432"/>
      <c r="S118" s="132" t="s">
        <v>7</v>
      </c>
      <c r="T118" s="136" t="s">
        <v>1665</v>
      </c>
      <c r="U118" s="192" t="s">
        <v>1666</v>
      </c>
      <c r="V118" s="120" t="s">
        <v>1667</v>
      </c>
      <c r="W118" s="451" t="s">
        <v>610</v>
      </c>
      <c r="X118" s="120" t="s">
        <v>1668</v>
      </c>
      <c r="Y118" s="121"/>
      <c r="Z118" s="121"/>
      <c r="AA118" s="121"/>
      <c r="AB118" s="121"/>
      <c r="AC118" s="121"/>
      <c r="AD118" s="121"/>
      <c r="AE118" s="121"/>
      <c r="AF118" s="140"/>
      <c r="AG118" s="128"/>
      <c r="AH118" s="128"/>
      <c r="AI118" s="121"/>
      <c r="AJ118" s="401"/>
      <c r="AK118" s="1"/>
      <c r="AL118" s="1"/>
      <c r="AM118" s="1"/>
      <c r="AN118" s="1"/>
    </row>
    <row r="119" spans="1:40" ht="159.75" customHeight="1">
      <c r="A119" s="591"/>
      <c r="B119" s="127" t="s">
        <v>905</v>
      </c>
      <c r="C119" s="122" t="s">
        <v>906</v>
      </c>
      <c r="D119" s="122" t="s">
        <v>907</v>
      </c>
      <c r="E119" s="128"/>
      <c r="F119" s="123">
        <v>42005</v>
      </c>
      <c r="G119" s="123">
        <v>43800</v>
      </c>
      <c r="H119" s="124" t="s">
        <v>586</v>
      </c>
      <c r="I119" s="125">
        <v>800000</v>
      </c>
      <c r="J119" s="124" t="s">
        <v>908</v>
      </c>
      <c r="K119" s="130" t="s">
        <v>1669</v>
      </c>
      <c r="L119" s="131"/>
      <c r="M119" s="121"/>
      <c r="N119" s="121"/>
      <c r="O119" s="448"/>
      <c r="P119" s="460"/>
      <c r="Q119" s="432" t="s">
        <v>60</v>
      </c>
      <c r="R119" s="432"/>
      <c r="S119" s="132"/>
      <c r="T119" s="459" t="s">
        <v>1670</v>
      </c>
      <c r="U119" s="136" t="s">
        <v>1671</v>
      </c>
      <c r="V119" s="136" t="s">
        <v>1672</v>
      </c>
      <c r="W119" s="121" t="s">
        <v>610</v>
      </c>
      <c r="X119" s="136" t="s">
        <v>1673</v>
      </c>
      <c r="Y119" s="121"/>
      <c r="Z119" s="121"/>
      <c r="AA119" s="121"/>
      <c r="AB119" s="121"/>
      <c r="AC119" s="121"/>
      <c r="AD119" s="121"/>
      <c r="AE119" s="121"/>
      <c r="AF119" s="136" t="s">
        <v>1674</v>
      </c>
      <c r="AG119" s="128"/>
      <c r="AH119" s="128"/>
      <c r="AI119" s="121"/>
      <c r="AJ119" s="401"/>
      <c r="AK119" s="1"/>
      <c r="AL119" s="1"/>
      <c r="AM119" s="1"/>
      <c r="AN119" s="1"/>
    </row>
    <row r="120" spans="1:40" ht="122.25" customHeight="1">
      <c r="A120" s="591"/>
      <c r="B120" s="127" t="s">
        <v>910</v>
      </c>
      <c r="C120" s="122" t="s">
        <v>911</v>
      </c>
      <c r="D120" s="122" t="s">
        <v>912</v>
      </c>
      <c r="E120" s="128"/>
      <c r="F120" s="123">
        <v>42064</v>
      </c>
      <c r="G120" s="123">
        <v>42795</v>
      </c>
      <c r="H120" s="137" t="s">
        <v>913</v>
      </c>
      <c r="I120" s="125">
        <v>1000000</v>
      </c>
      <c r="J120" s="124" t="s">
        <v>914</v>
      </c>
      <c r="K120" s="131" t="s">
        <v>1378</v>
      </c>
      <c r="L120" s="131"/>
      <c r="M120" s="121" t="s">
        <v>916</v>
      </c>
      <c r="N120" s="121"/>
      <c r="O120" s="448"/>
      <c r="P120" s="432"/>
      <c r="Q120" s="432" t="s">
        <v>60</v>
      </c>
      <c r="R120" s="432"/>
      <c r="S120" s="132"/>
      <c r="T120" s="133" t="s">
        <v>1675</v>
      </c>
      <c r="U120" s="434" t="s">
        <v>1676</v>
      </c>
      <c r="V120" s="132" t="s">
        <v>1469</v>
      </c>
      <c r="W120" s="434" t="s">
        <v>1677</v>
      </c>
      <c r="X120" s="132" t="s">
        <v>1678</v>
      </c>
      <c r="Y120" s="121"/>
      <c r="Z120" s="121"/>
      <c r="AA120" s="121"/>
      <c r="AB120" s="121"/>
      <c r="AC120" s="135" t="s">
        <v>1138</v>
      </c>
      <c r="AD120" s="121"/>
      <c r="AE120" s="121"/>
      <c r="AF120" s="121" t="s">
        <v>1679</v>
      </c>
      <c r="AG120" s="128"/>
      <c r="AH120" s="128"/>
      <c r="AI120" s="121"/>
      <c r="AJ120" s="401"/>
      <c r="AK120" s="1"/>
      <c r="AL120" s="1"/>
      <c r="AM120" s="1"/>
      <c r="AN120" s="1"/>
    </row>
    <row r="121" spans="1:40" ht="189.75" customHeight="1">
      <c r="A121" s="591"/>
      <c r="B121" s="127" t="s">
        <v>917</v>
      </c>
      <c r="C121" s="122" t="s">
        <v>918</v>
      </c>
      <c r="D121" s="122" t="s">
        <v>919</v>
      </c>
      <c r="E121" s="128"/>
      <c r="F121" s="123">
        <v>42064</v>
      </c>
      <c r="G121" s="123">
        <v>42795</v>
      </c>
      <c r="H121" s="124" t="s">
        <v>920</v>
      </c>
      <c r="I121" s="125">
        <v>300000</v>
      </c>
      <c r="J121" s="124" t="s">
        <v>1680</v>
      </c>
      <c r="K121" s="137" t="s">
        <v>1681</v>
      </c>
      <c r="L121" s="131"/>
      <c r="M121" s="121" t="s">
        <v>923</v>
      </c>
      <c r="N121" s="121"/>
      <c r="O121" s="448"/>
      <c r="P121" s="432" t="s">
        <v>461</v>
      </c>
      <c r="Q121" s="432"/>
      <c r="R121" s="432"/>
      <c r="S121" s="434"/>
      <c r="T121" s="122" t="s">
        <v>1682</v>
      </c>
      <c r="U121" s="121" t="s">
        <v>1683</v>
      </c>
      <c r="V121" s="121" t="s">
        <v>1684</v>
      </c>
      <c r="W121" s="121" t="s">
        <v>1685</v>
      </c>
      <c r="X121" s="122" t="s">
        <v>1686</v>
      </c>
      <c r="Y121" s="165" t="s">
        <v>1687</v>
      </c>
      <c r="Z121" s="121"/>
      <c r="AA121" s="121"/>
      <c r="AB121" s="121"/>
      <c r="AC121" s="135" t="s">
        <v>1663</v>
      </c>
      <c r="AD121" s="193" t="s">
        <v>1688</v>
      </c>
      <c r="AE121" s="128"/>
      <c r="AF121" s="136" t="s">
        <v>1689</v>
      </c>
      <c r="AG121" s="128"/>
      <c r="AH121" s="128"/>
      <c r="AI121" s="121"/>
      <c r="AJ121" s="401"/>
      <c r="AK121" s="1"/>
      <c r="AL121" s="1"/>
      <c r="AM121" s="1"/>
      <c r="AN121" s="1"/>
    </row>
    <row r="122" spans="1:40" ht="117.75" customHeight="1">
      <c r="A122" s="591"/>
      <c r="B122" s="127" t="s">
        <v>924</v>
      </c>
      <c r="C122" s="122" t="s">
        <v>925</v>
      </c>
      <c r="D122" s="122" t="s">
        <v>926</v>
      </c>
      <c r="E122" s="128"/>
      <c r="F122" s="123">
        <v>42826</v>
      </c>
      <c r="G122" s="123">
        <v>43800</v>
      </c>
      <c r="H122" s="124" t="s">
        <v>920</v>
      </c>
      <c r="I122" s="125">
        <v>1000000</v>
      </c>
      <c r="J122" s="124" t="s">
        <v>176</v>
      </c>
      <c r="K122" s="130" t="s">
        <v>1681</v>
      </c>
      <c r="L122" s="131"/>
      <c r="M122" s="121"/>
      <c r="N122" s="121"/>
      <c r="O122" s="128" t="s">
        <v>60</v>
      </c>
      <c r="P122" s="128"/>
      <c r="Q122" s="128"/>
      <c r="R122" s="128"/>
      <c r="S122" s="132" t="s">
        <v>7</v>
      </c>
      <c r="T122" s="136" t="s">
        <v>1690</v>
      </c>
      <c r="U122" s="136" t="s">
        <v>1691</v>
      </c>
      <c r="V122" s="136" t="s">
        <v>1692</v>
      </c>
      <c r="W122" s="121" t="s">
        <v>1400</v>
      </c>
      <c r="X122" s="133" t="s">
        <v>1693</v>
      </c>
      <c r="Y122" s="121"/>
      <c r="Z122" s="121"/>
      <c r="AA122" s="121"/>
      <c r="AB122" s="121"/>
      <c r="AC122" s="121"/>
      <c r="AD122" s="121"/>
      <c r="AE122" s="121"/>
      <c r="AF122" s="136"/>
      <c r="AG122" s="128"/>
      <c r="AH122" s="128"/>
      <c r="AI122" s="121"/>
      <c r="AJ122" s="401"/>
      <c r="AK122" s="1"/>
      <c r="AL122" s="1"/>
      <c r="AM122" s="1"/>
      <c r="AN122" s="1"/>
    </row>
    <row r="123" spans="1:40" ht="117.75" customHeight="1">
      <c r="A123" s="587"/>
      <c r="B123" s="127" t="s">
        <v>927</v>
      </c>
      <c r="C123" s="122" t="s">
        <v>1694</v>
      </c>
      <c r="D123" s="9" t="s">
        <v>929</v>
      </c>
      <c r="E123" s="10"/>
      <c r="F123" s="11">
        <v>42430</v>
      </c>
      <c r="G123" s="11">
        <v>43800</v>
      </c>
      <c r="H123" s="12" t="s">
        <v>930</v>
      </c>
      <c r="I123" s="13">
        <v>500000</v>
      </c>
      <c r="J123" s="12" t="s">
        <v>931</v>
      </c>
      <c r="K123" s="130"/>
      <c r="L123" s="131"/>
      <c r="M123" s="121"/>
      <c r="N123" s="121"/>
      <c r="O123" s="128"/>
      <c r="P123" s="128"/>
      <c r="Q123" s="128"/>
      <c r="R123" s="128"/>
      <c r="S123" s="132"/>
      <c r="T123" s="136"/>
      <c r="U123" s="136"/>
      <c r="V123" s="136"/>
      <c r="W123" s="121"/>
      <c r="X123" s="133" t="s">
        <v>932</v>
      </c>
      <c r="Y123" s="121"/>
      <c r="Z123" s="121"/>
      <c r="AA123" s="121"/>
      <c r="AB123" s="121"/>
      <c r="AC123" s="121"/>
      <c r="AD123" s="121"/>
      <c r="AE123" s="121"/>
      <c r="AF123" s="136"/>
      <c r="AG123" s="128"/>
      <c r="AH123" s="128"/>
      <c r="AI123" s="121"/>
      <c r="AJ123" s="401"/>
      <c r="AK123" s="1"/>
      <c r="AL123" s="1"/>
      <c r="AM123" s="1"/>
      <c r="AN123" s="1"/>
    </row>
    <row r="124" spans="1:40" ht="103.5" customHeight="1">
      <c r="A124" s="649" t="s">
        <v>933</v>
      </c>
      <c r="B124" s="127" t="s">
        <v>934</v>
      </c>
      <c r="C124" s="122" t="s">
        <v>935</v>
      </c>
      <c r="D124" s="122" t="s">
        <v>936</v>
      </c>
      <c r="E124" s="128"/>
      <c r="F124" s="123">
        <v>42005</v>
      </c>
      <c r="G124" s="123" t="s">
        <v>665</v>
      </c>
      <c r="H124" s="124" t="s">
        <v>937</v>
      </c>
      <c r="I124" s="125">
        <v>50000</v>
      </c>
      <c r="J124" s="124" t="s">
        <v>938</v>
      </c>
      <c r="K124" s="137" t="s">
        <v>1695</v>
      </c>
      <c r="L124" s="137"/>
      <c r="M124" s="121" t="s">
        <v>939</v>
      </c>
      <c r="N124" s="122"/>
      <c r="O124" s="121"/>
      <c r="P124" s="121" t="s">
        <v>60</v>
      </c>
      <c r="Q124" s="121"/>
      <c r="R124" s="121"/>
      <c r="S124" s="434" t="s">
        <v>6</v>
      </c>
      <c r="T124" s="122" t="s">
        <v>1696</v>
      </c>
      <c r="U124" s="121" t="s">
        <v>1697</v>
      </c>
      <c r="V124" s="121" t="s">
        <v>1698</v>
      </c>
      <c r="W124" s="136" t="s">
        <v>1699</v>
      </c>
      <c r="X124" s="133" t="s">
        <v>1700</v>
      </c>
      <c r="Y124" s="122" t="s">
        <v>1701</v>
      </c>
      <c r="Z124" s="151" t="s">
        <v>1702</v>
      </c>
      <c r="AA124" s="121"/>
      <c r="AB124" s="121"/>
      <c r="AC124" s="121"/>
      <c r="AD124" s="121"/>
      <c r="AE124" s="121"/>
      <c r="AF124" s="136" t="s">
        <v>1703</v>
      </c>
      <c r="AG124" s="121"/>
      <c r="AH124" s="128"/>
      <c r="AI124" s="121"/>
      <c r="AJ124" s="401"/>
      <c r="AK124" s="1"/>
      <c r="AL124" s="1"/>
      <c r="AM124" s="1"/>
      <c r="AN124" s="1"/>
    </row>
    <row r="125" spans="1:40" ht="184.5" customHeight="1">
      <c r="A125" s="591"/>
      <c r="B125" s="127" t="s">
        <v>940</v>
      </c>
      <c r="C125" s="122" t="s">
        <v>941</v>
      </c>
      <c r="D125" s="122" t="s">
        <v>942</v>
      </c>
      <c r="E125" s="128"/>
      <c r="F125" s="123">
        <v>42095</v>
      </c>
      <c r="G125" s="123">
        <v>43800</v>
      </c>
      <c r="H125" s="124" t="s">
        <v>943</v>
      </c>
      <c r="I125" s="125">
        <v>500000</v>
      </c>
      <c r="J125" s="124" t="s">
        <v>944</v>
      </c>
      <c r="K125" s="431"/>
      <c r="L125" s="431"/>
      <c r="M125" s="434" t="s">
        <v>939</v>
      </c>
      <c r="N125" s="439"/>
      <c r="O125" s="448"/>
      <c r="P125" s="432" t="s">
        <v>60</v>
      </c>
      <c r="Q125" s="432"/>
      <c r="R125" s="432"/>
      <c r="S125" s="434" t="s">
        <v>6</v>
      </c>
      <c r="T125" s="122" t="s">
        <v>1704</v>
      </c>
      <c r="U125" s="121"/>
      <c r="V125" s="121"/>
      <c r="W125" s="121"/>
      <c r="X125" s="126" t="s">
        <v>1705</v>
      </c>
      <c r="Y125" s="122" t="s">
        <v>1706</v>
      </c>
      <c r="Z125" s="122" t="s">
        <v>1707</v>
      </c>
      <c r="AA125" s="121"/>
      <c r="AB125" s="121"/>
      <c r="AC125" s="121"/>
      <c r="AD125" s="122" t="s">
        <v>1708</v>
      </c>
      <c r="AE125" s="121"/>
      <c r="AF125" s="121"/>
      <c r="AG125" s="432"/>
      <c r="AH125" s="128"/>
      <c r="AI125" s="121"/>
      <c r="AJ125" s="401"/>
      <c r="AK125" s="1"/>
      <c r="AL125" s="1"/>
      <c r="AM125" s="1"/>
      <c r="AN125" s="1"/>
    </row>
    <row r="126" spans="1:40" ht="96.75" customHeight="1">
      <c r="A126" s="591"/>
      <c r="B126" s="127" t="s">
        <v>946</v>
      </c>
      <c r="C126" s="122" t="s">
        <v>947</v>
      </c>
      <c r="D126" s="122" t="s">
        <v>948</v>
      </c>
      <c r="E126" s="128"/>
      <c r="F126" s="123">
        <v>42095</v>
      </c>
      <c r="G126" s="123">
        <v>43800</v>
      </c>
      <c r="H126" s="124" t="s">
        <v>949</v>
      </c>
      <c r="I126" s="125">
        <v>800000</v>
      </c>
      <c r="J126" s="124" t="s">
        <v>950</v>
      </c>
      <c r="K126" s="131"/>
      <c r="L126" s="131"/>
      <c r="M126" s="121" t="s">
        <v>939</v>
      </c>
      <c r="N126" s="122"/>
      <c r="O126" s="461" t="s">
        <v>60</v>
      </c>
      <c r="P126" s="462"/>
      <c r="Q126" s="432"/>
      <c r="R126" s="432"/>
      <c r="S126" s="434" t="s">
        <v>6</v>
      </c>
      <c r="T126" s="122" t="s">
        <v>1709</v>
      </c>
      <c r="U126" s="451"/>
      <c r="V126" s="463" t="s">
        <v>1710</v>
      </c>
      <c r="W126" s="121"/>
      <c r="X126" s="126" t="s">
        <v>1711</v>
      </c>
      <c r="Y126" s="122"/>
      <c r="Z126" s="122" t="s">
        <v>1712</v>
      </c>
      <c r="AA126" s="121"/>
      <c r="AB126" s="121"/>
      <c r="AC126" s="121"/>
      <c r="AD126" s="121"/>
      <c r="AE126" s="121"/>
      <c r="AF126" s="121"/>
      <c r="AG126" s="128"/>
      <c r="AH126" s="128"/>
      <c r="AI126" s="121"/>
      <c r="AJ126" s="401"/>
      <c r="AK126" s="1"/>
      <c r="AL126" s="1"/>
      <c r="AM126" s="1"/>
      <c r="AN126" s="1"/>
    </row>
    <row r="127" spans="1:40" ht="199.5" customHeight="1">
      <c r="A127" s="591"/>
      <c r="B127" s="127" t="s">
        <v>952</v>
      </c>
      <c r="C127" s="122" t="s">
        <v>953</v>
      </c>
      <c r="D127" s="122" t="s">
        <v>954</v>
      </c>
      <c r="E127" s="128"/>
      <c r="F127" s="123">
        <v>42005</v>
      </c>
      <c r="G127" s="123">
        <v>43800</v>
      </c>
      <c r="H127" s="124" t="s">
        <v>955</v>
      </c>
      <c r="I127" s="125">
        <v>300000</v>
      </c>
      <c r="J127" s="124" t="s">
        <v>956</v>
      </c>
      <c r="K127" s="131" t="s">
        <v>1504</v>
      </c>
      <c r="L127" s="131"/>
      <c r="M127" s="121" t="s">
        <v>939</v>
      </c>
      <c r="N127" s="122"/>
      <c r="O127" s="448"/>
      <c r="P127" s="432" t="s">
        <v>60</v>
      </c>
      <c r="Q127" s="432"/>
      <c r="R127" s="432"/>
      <c r="S127" s="434" t="s">
        <v>6</v>
      </c>
      <c r="T127" s="194" t="s">
        <v>1713</v>
      </c>
      <c r="U127" s="121" t="s">
        <v>1714</v>
      </c>
      <c r="V127" s="121" t="s">
        <v>1715</v>
      </c>
      <c r="W127" s="182" t="s">
        <v>610</v>
      </c>
      <c r="X127" s="133" t="s">
        <v>1716</v>
      </c>
      <c r="Y127" s="146"/>
      <c r="Z127" s="193" t="s">
        <v>1717</v>
      </c>
      <c r="AA127" s="121"/>
      <c r="AB127" s="121"/>
      <c r="AC127" s="121"/>
      <c r="AD127" s="167" t="s">
        <v>1718</v>
      </c>
      <c r="AE127" s="121"/>
      <c r="AF127" s="121" t="s">
        <v>1719</v>
      </c>
      <c r="AG127" s="128"/>
      <c r="AH127" s="128"/>
      <c r="AI127" s="121"/>
      <c r="AJ127" s="401"/>
      <c r="AK127" s="1"/>
      <c r="AL127" s="1"/>
      <c r="AM127" s="1"/>
      <c r="AN127" s="1"/>
    </row>
    <row r="128" spans="1:40" ht="206.25" customHeight="1">
      <c r="A128" s="591"/>
      <c r="B128" s="127" t="s">
        <v>957</v>
      </c>
      <c r="C128" s="122" t="s">
        <v>958</v>
      </c>
      <c r="D128" s="122" t="s">
        <v>959</v>
      </c>
      <c r="E128" s="128"/>
      <c r="F128" s="123">
        <v>42064</v>
      </c>
      <c r="G128" s="123">
        <v>43678</v>
      </c>
      <c r="H128" s="124" t="s">
        <v>960</v>
      </c>
      <c r="I128" s="125">
        <v>1450000</v>
      </c>
      <c r="J128" s="124" t="s">
        <v>1720</v>
      </c>
      <c r="K128" s="131" t="s">
        <v>1378</v>
      </c>
      <c r="L128" s="131"/>
      <c r="M128" s="121" t="s">
        <v>939</v>
      </c>
      <c r="N128" s="122"/>
      <c r="O128" s="448" t="s">
        <v>60</v>
      </c>
      <c r="P128" s="432"/>
      <c r="Q128" s="432"/>
      <c r="R128" s="432"/>
      <c r="S128" s="434" t="s">
        <v>6</v>
      </c>
      <c r="T128" s="121" t="s">
        <v>1721</v>
      </c>
      <c r="U128" s="434" t="s">
        <v>1424</v>
      </c>
      <c r="V128" s="434" t="s">
        <v>1722</v>
      </c>
      <c r="W128" s="121" t="s">
        <v>1723</v>
      </c>
      <c r="X128" s="136" t="s">
        <v>1724</v>
      </c>
      <c r="Y128" s="121"/>
      <c r="Z128" s="121"/>
      <c r="AA128" s="121"/>
      <c r="AB128" s="121"/>
      <c r="AC128" s="121"/>
      <c r="AD128" s="143"/>
      <c r="AE128" s="121"/>
      <c r="AF128" s="121" t="s">
        <v>1428</v>
      </c>
      <c r="AG128" s="128"/>
      <c r="AH128" s="128"/>
      <c r="AI128" s="121"/>
      <c r="AJ128" s="401"/>
      <c r="AK128" s="1"/>
      <c r="AL128" s="1"/>
      <c r="AM128" s="1"/>
      <c r="AN128" s="1"/>
    </row>
    <row r="129" spans="1:40" ht="144" customHeight="1">
      <c r="A129" s="591"/>
      <c r="B129" s="127" t="s">
        <v>963</v>
      </c>
      <c r="C129" s="122" t="s">
        <v>964</v>
      </c>
      <c r="D129" s="122" t="s">
        <v>965</v>
      </c>
      <c r="E129" s="128"/>
      <c r="F129" s="123">
        <v>42370</v>
      </c>
      <c r="G129" s="123">
        <v>42705</v>
      </c>
      <c r="H129" s="124" t="s">
        <v>966</v>
      </c>
      <c r="I129" s="125"/>
      <c r="J129" s="124" t="s">
        <v>967</v>
      </c>
      <c r="K129" s="137" t="s">
        <v>1725</v>
      </c>
      <c r="L129" s="131"/>
      <c r="M129" s="121" t="s">
        <v>939</v>
      </c>
      <c r="N129" s="122"/>
      <c r="O129" s="448"/>
      <c r="P129" s="432" t="s">
        <v>60</v>
      </c>
      <c r="Q129" s="432"/>
      <c r="R129" s="432"/>
      <c r="S129" s="132"/>
      <c r="T129" s="136" t="s">
        <v>1726</v>
      </c>
      <c r="U129" s="136" t="s">
        <v>1458</v>
      </c>
      <c r="V129" s="122" t="s">
        <v>1727</v>
      </c>
      <c r="W129" s="133" t="s">
        <v>1728</v>
      </c>
      <c r="X129" s="133" t="s">
        <v>1729</v>
      </c>
      <c r="Y129" s="122" t="s">
        <v>1730</v>
      </c>
      <c r="Z129" s="122" t="s">
        <v>1731</v>
      </c>
      <c r="AA129" s="121"/>
      <c r="AB129" s="121"/>
      <c r="AC129" s="135" t="s">
        <v>1245</v>
      </c>
      <c r="AD129" s="121"/>
      <c r="AE129" s="121"/>
      <c r="AF129" s="136" t="s">
        <v>1565</v>
      </c>
      <c r="AG129" s="128"/>
      <c r="AH129" s="128"/>
      <c r="AI129" s="121"/>
      <c r="AJ129" s="401"/>
      <c r="AK129" s="1"/>
      <c r="AL129" s="1"/>
      <c r="AM129" s="1"/>
      <c r="AN129" s="1"/>
    </row>
    <row r="130" spans="1:40" ht="90.75" customHeight="1">
      <c r="A130" s="591"/>
      <c r="B130" s="127" t="s">
        <v>973</v>
      </c>
      <c r="C130" s="122" t="s">
        <v>974</v>
      </c>
      <c r="D130" s="122" t="s">
        <v>975</v>
      </c>
      <c r="E130" s="128"/>
      <c r="F130" s="123">
        <v>42095</v>
      </c>
      <c r="G130" s="123">
        <v>43800</v>
      </c>
      <c r="H130" s="124" t="s">
        <v>976</v>
      </c>
      <c r="I130" s="125">
        <v>1200000</v>
      </c>
      <c r="J130" s="124" t="s">
        <v>977</v>
      </c>
      <c r="K130" s="131"/>
      <c r="L130" s="131"/>
      <c r="M130" s="121" t="s">
        <v>939</v>
      </c>
      <c r="N130" s="122"/>
      <c r="O130" s="448" t="s">
        <v>60</v>
      </c>
      <c r="P130" s="432"/>
      <c r="Q130" s="432"/>
      <c r="R130" s="432"/>
      <c r="S130" s="132" t="s">
        <v>7</v>
      </c>
      <c r="T130" s="121"/>
      <c r="U130" s="121"/>
      <c r="V130" s="121"/>
      <c r="W130" s="121"/>
      <c r="X130" s="146"/>
      <c r="Y130" s="121"/>
      <c r="Z130" s="121"/>
      <c r="AA130" s="121"/>
      <c r="AB130" s="121"/>
      <c r="AC130" s="121"/>
      <c r="AD130" s="121"/>
      <c r="AE130" s="121"/>
      <c r="AF130" s="121"/>
      <c r="AG130" s="128"/>
      <c r="AH130" s="128"/>
      <c r="AI130" s="121"/>
      <c r="AJ130" s="401"/>
      <c r="AK130" s="1"/>
      <c r="AL130" s="1"/>
      <c r="AM130" s="1"/>
      <c r="AN130" s="1"/>
    </row>
    <row r="131" spans="1:40" ht="93.75" customHeight="1">
      <c r="A131" s="591"/>
      <c r="B131" s="127" t="s">
        <v>978</v>
      </c>
      <c r="C131" s="122" t="s">
        <v>979</v>
      </c>
      <c r="D131" s="122" t="s">
        <v>980</v>
      </c>
      <c r="E131" s="128"/>
      <c r="F131" s="123">
        <v>42095</v>
      </c>
      <c r="G131" s="123">
        <v>43800</v>
      </c>
      <c r="H131" s="124" t="s">
        <v>981</v>
      </c>
      <c r="I131" s="125">
        <v>800000</v>
      </c>
      <c r="J131" s="124" t="s">
        <v>982</v>
      </c>
      <c r="K131" s="131" t="s">
        <v>1215</v>
      </c>
      <c r="L131" s="131"/>
      <c r="M131" s="121" t="s">
        <v>939</v>
      </c>
      <c r="N131" s="122"/>
      <c r="O131" s="448" t="s">
        <v>60</v>
      </c>
      <c r="P131" s="432"/>
      <c r="Q131" s="432"/>
      <c r="R131" s="432"/>
      <c r="S131" s="132"/>
      <c r="T131" s="136" t="s">
        <v>1732</v>
      </c>
      <c r="U131" s="121" t="s">
        <v>1204</v>
      </c>
      <c r="V131" s="136" t="s">
        <v>1733</v>
      </c>
      <c r="W131" s="121" t="s">
        <v>1734</v>
      </c>
      <c r="X131" s="122" t="s">
        <v>1735</v>
      </c>
      <c r="Y131" s="122" t="s">
        <v>1736</v>
      </c>
      <c r="Z131" s="122" t="s">
        <v>1737</v>
      </c>
      <c r="AA131" s="121"/>
      <c r="AB131" s="121"/>
      <c r="AC131" s="121"/>
      <c r="AD131" s="121"/>
      <c r="AE131" s="121"/>
      <c r="AF131" s="121"/>
      <c r="AG131" s="128"/>
      <c r="AH131" s="128"/>
      <c r="AI131" s="121"/>
      <c r="AJ131" s="401"/>
      <c r="AK131" s="1"/>
      <c r="AL131" s="1"/>
      <c r="AM131" s="1"/>
      <c r="AN131" s="1"/>
    </row>
    <row r="132" spans="1:40" ht="99" customHeight="1">
      <c r="A132" s="591"/>
      <c r="B132" s="155" t="s">
        <v>983</v>
      </c>
      <c r="C132" s="122" t="s">
        <v>984</v>
      </c>
      <c r="D132" s="122" t="s">
        <v>985</v>
      </c>
      <c r="E132" s="156"/>
      <c r="F132" s="123">
        <v>42005</v>
      </c>
      <c r="G132" s="123">
        <v>43678</v>
      </c>
      <c r="H132" s="124" t="s">
        <v>986</v>
      </c>
      <c r="I132" s="125">
        <v>200000</v>
      </c>
      <c r="J132" s="124" t="s">
        <v>987</v>
      </c>
      <c r="K132" s="157"/>
      <c r="L132" s="157"/>
      <c r="M132" s="122" t="s">
        <v>939</v>
      </c>
      <c r="N132" s="122"/>
      <c r="O132" s="464" t="s">
        <v>60</v>
      </c>
      <c r="P132" s="465"/>
      <c r="Q132" s="465"/>
      <c r="R132" s="465"/>
      <c r="S132" s="439" t="s">
        <v>6</v>
      </c>
      <c r="T132" s="122"/>
      <c r="U132" s="122"/>
      <c r="V132" s="122"/>
      <c r="W132" s="122"/>
      <c r="X132" s="122" t="s">
        <v>1738</v>
      </c>
      <c r="Y132" s="121"/>
      <c r="Z132" s="121"/>
      <c r="AA132" s="121"/>
      <c r="AB132" s="121"/>
      <c r="AC132" s="121"/>
      <c r="AD132" s="122" t="s">
        <v>1388</v>
      </c>
      <c r="AE132" s="121"/>
      <c r="AF132" s="122" t="s">
        <v>1739</v>
      </c>
      <c r="AG132" s="128"/>
      <c r="AH132" s="128"/>
      <c r="AI132" s="121"/>
      <c r="AJ132" s="401"/>
      <c r="AK132" s="1"/>
      <c r="AL132" s="1"/>
      <c r="AM132" s="1"/>
      <c r="AN132" s="1"/>
    </row>
    <row r="133" spans="1:40" ht="114" customHeight="1">
      <c r="A133" s="591"/>
      <c r="B133" s="155" t="s">
        <v>988</v>
      </c>
      <c r="C133" s="122" t="s">
        <v>1740</v>
      </c>
      <c r="D133" s="122" t="s">
        <v>990</v>
      </c>
      <c r="E133" s="156"/>
      <c r="F133" s="123">
        <v>42005</v>
      </c>
      <c r="G133" s="123">
        <v>42370</v>
      </c>
      <c r="H133" s="124" t="s">
        <v>330</v>
      </c>
      <c r="I133" s="125">
        <v>200000</v>
      </c>
      <c r="J133" s="124" t="s">
        <v>991</v>
      </c>
      <c r="K133" s="157"/>
      <c r="L133" s="157"/>
      <c r="M133" s="122" t="s">
        <v>939</v>
      </c>
      <c r="N133" s="122"/>
      <c r="O133" s="464" t="s">
        <v>60</v>
      </c>
      <c r="P133" s="465"/>
      <c r="Q133" s="465"/>
      <c r="R133" s="465"/>
      <c r="S133" s="439" t="s">
        <v>6</v>
      </c>
      <c r="T133" s="122"/>
      <c r="U133" s="122"/>
      <c r="V133" s="122"/>
      <c r="W133" s="122"/>
      <c r="X133" s="126" t="s">
        <v>1741</v>
      </c>
      <c r="Y133" s="121"/>
      <c r="Z133" s="121"/>
      <c r="AA133" s="121"/>
      <c r="AB133" s="121"/>
      <c r="AC133" s="135" t="s">
        <v>1245</v>
      </c>
      <c r="AD133" s="122" t="s">
        <v>1388</v>
      </c>
      <c r="AE133" s="121"/>
      <c r="AF133" s="121"/>
      <c r="AG133" s="128"/>
      <c r="AH133" s="128"/>
      <c r="AI133" s="121"/>
      <c r="AJ133" s="401"/>
      <c r="AK133" s="1"/>
      <c r="AL133" s="1"/>
      <c r="AM133" s="1"/>
      <c r="AN133" s="1"/>
    </row>
    <row r="134" spans="1:40" ht="163.5" customHeight="1">
      <c r="A134" s="591"/>
      <c r="B134" s="127" t="s">
        <v>992</v>
      </c>
      <c r="C134" s="122" t="s">
        <v>993</v>
      </c>
      <c r="D134" s="122" t="s">
        <v>994</v>
      </c>
      <c r="E134" s="128"/>
      <c r="F134" s="123">
        <v>42064</v>
      </c>
      <c r="G134" s="123">
        <v>43800</v>
      </c>
      <c r="H134" s="124" t="s">
        <v>995</v>
      </c>
      <c r="I134" s="125">
        <v>1500000</v>
      </c>
      <c r="J134" s="124" t="s">
        <v>996</v>
      </c>
      <c r="K134" s="131"/>
      <c r="L134" s="131"/>
      <c r="M134" s="121" t="s">
        <v>939</v>
      </c>
      <c r="N134" s="122"/>
      <c r="O134" s="448" t="s">
        <v>60</v>
      </c>
      <c r="P134" s="432"/>
      <c r="Q134" s="432"/>
      <c r="R134" s="432"/>
      <c r="S134" s="434" t="s">
        <v>6</v>
      </c>
      <c r="T134" s="121" t="s">
        <v>1211</v>
      </c>
      <c r="U134" s="121" t="s">
        <v>1212</v>
      </c>
      <c r="V134" s="121" t="s">
        <v>1212</v>
      </c>
      <c r="W134" s="121" t="s">
        <v>1213</v>
      </c>
      <c r="X134" s="121" t="s">
        <v>1742</v>
      </c>
      <c r="Y134" s="121"/>
      <c r="Z134" s="121"/>
      <c r="AA134" s="121"/>
      <c r="AB134" s="121"/>
      <c r="AC134" s="121"/>
      <c r="AD134" s="122" t="s">
        <v>1388</v>
      </c>
      <c r="AE134" s="121"/>
      <c r="AF134" s="121"/>
      <c r="AG134" s="128"/>
      <c r="AH134" s="128"/>
      <c r="AI134" s="121"/>
      <c r="AJ134" s="401"/>
      <c r="AK134" s="1"/>
      <c r="AL134" s="1"/>
      <c r="AM134" s="1"/>
      <c r="AN134" s="1"/>
    </row>
    <row r="135" spans="1:40" ht="118.5" customHeight="1">
      <c r="A135" s="649" t="s">
        <v>1003</v>
      </c>
      <c r="B135" s="195" t="s">
        <v>1004</v>
      </c>
      <c r="C135" s="122" t="s">
        <v>1005</v>
      </c>
      <c r="D135" s="122" t="s">
        <v>1006</v>
      </c>
      <c r="E135" s="128"/>
      <c r="F135" s="123">
        <v>43466</v>
      </c>
      <c r="G135" s="123">
        <v>43678</v>
      </c>
      <c r="H135" s="124" t="s">
        <v>1007</v>
      </c>
      <c r="I135" s="125">
        <v>20000</v>
      </c>
      <c r="J135" s="124" t="s">
        <v>1008</v>
      </c>
      <c r="K135" s="137" t="s">
        <v>1743</v>
      </c>
      <c r="L135" s="131"/>
      <c r="M135" s="121"/>
      <c r="N135" s="122" t="s">
        <v>60</v>
      </c>
      <c r="O135" s="170"/>
      <c r="P135" s="432"/>
      <c r="Q135" s="432"/>
      <c r="R135" s="432"/>
      <c r="S135" s="196" t="s">
        <v>7</v>
      </c>
      <c r="T135" s="121" t="s">
        <v>1744</v>
      </c>
      <c r="U135" s="121" t="s">
        <v>1745</v>
      </c>
      <c r="V135" s="121" t="s">
        <v>1746</v>
      </c>
      <c r="W135" s="121" t="s">
        <v>1747</v>
      </c>
      <c r="X135" s="121"/>
      <c r="Y135" s="122"/>
      <c r="Z135" s="121"/>
      <c r="AA135" s="121"/>
      <c r="AB135" s="121"/>
      <c r="AC135" s="121"/>
      <c r="AD135" s="121"/>
      <c r="AE135" s="121"/>
      <c r="AF135" s="121" t="s">
        <v>1748</v>
      </c>
      <c r="AG135" s="128"/>
      <c r="AH135" s="128"/>
      <c r="AI135" s="121"/>
      <c r="AJ135" s="401"/>
      <c r="AK135" s="1"/>
      <c r="AL135" s="1"/>
      <c r="AM135" s="1"/>
      <c r="AN135" s="1"/>
    </row>
    <row r="136" spans="1:40" ht="144" customHeight="1">
      <c r="A136" s="591"/>
      <c r="B136" s="155" t="s">
        <v>1018</v>
      </c>
      <c r="C136" s="122" t="s">
        <v>1019</v>
      </c>
      <c r="D136" s="122" t="s">
        <v>1020</v>
      </c>
      <c r="E136" s="156"/>
      <c r="F136" s="123">
        <v>42095</v>
      </c>
      <c r="G136" s="123">
        <v>43800</v>
      </c>
      <c r="H136" s="124" t="s">
        <v>1021</v>
      </c>
      <c r="I136" s="125">
        <v>750000</v>
      </c>
      <c r="J136" s="124" t="s">
        <v>1749</v>
      </c>
      <c r="K136" s="157"/>
      <c r="L136" s="157"/>
      <c r="M136" s="122"/>
      <c r="N136" s="122"/>
      <c r="O136" s="197" t="s">
        <v>60</v>
      </c>
      <c r="P136" s="439"/>
      <c r="Q136" s="439"/>
      <c r="R136" s="439"/>
      <c r="S136" s="439"/>
      <c r="T136" s="122" t="s">
        <v>1750</v>
      </c>
      <c r="U136" s="122"/>
      <c r="V136" s="122" t="s">
        <v>1751</v>
      </c>
      <c r="W136" s="122" t="s">
        <v>1752</v>
      </c>
      <c r="X136" s="122" t="s">
        <v>1753</v>
      </c>
      <c r="Y136" s="122" t="s">
        <v>1754</v>
      </c>
      <c r="Z136" s="121"/>
      <c r="AA136" s="121"/>
      <c r="AB136" s="121"/>
      <c r="AC136" s="121"/>
      <c r="AD136" s="121"/>
      <c r="AE136" s="128"/>
      <c r="AF136" s="121"/>
      <c r="AG136" s="128"/>
      <c r="AH136" s="128"/>
      <c r="AI136" s="121"/>
      <c r="AJ136" s="401"/>
      <c r="AK136" s="1"/>
      <c r="AL136" s="1"/>
      <c r="AM136" s="1"/>
      <c r="AN136" s="1"/>
    </row>
    <row r="137" spans="1:40" ht="90.75" customHeight="1">
      <c r="A137" s="591"/>
      <c r="B137" s="127" t="s">
        <v>1044</v>
      </c>
      <c r="C137" s="122" t="s">
        <v>1045</v>
      </c>
      <c r="D137" s="122" t="s">
        <v>1046</v>
      </c>
      <c r="E137" s="128"/>
      <c r="F137" s="123">
        <v>42370</v>
      </c>
      <c r="G137" s="123">
        <v>43678</v>
      </c>
      <c r="H137" s="124" t="s">
        <v>578</v>
      </c>
      <c r="I137" s="125">
        <v>150000</v>
      </c>
      <c r="J137" s="124" t="s">
        <v>1047</v>
      </c>
      <c r="K137" s="131"/>
      <c r="L137" s="131"/>
      <c r="M137" s="121"/>
      <c r="N137" s="121"/>
      <c r="O137" s="170" t="s">
        <v>60</v>
      </c>
      <c r="P137" s="432"/>
      <c r="Q137" s="432"/>
      <c r="R137" s="432"/>
      <c r="S137" s="434" t="s">
        <v>6</v>
      </c>
      <c r="T137" s="121"/>
      <c r="U137" s="121"/>
      <c r="V137" s="138" t="s">
        <v>1755</v>
      </c>
      <c r="W137" s="121"/>
      <c r="X137" s="198"/>
      <c r="Y137" s="121"/>
      <c r="Z137" s="121"/>
      <c r="AA137" s="121"/>
      <c r="AB137" s="121"/>
      <c r="AC137" s="121"/>
      <c r="AD137" s="121"/>
      <c r="AE137" s="121"/>
      <c r="AF137" s="121"/>
      <c r="AG137" s="128"/>
      <c r="AH137" s="128"/>
      <c r="AI137" s="121"/>
      <c r="AJ137" s="401"/>
      <c r="AK137" s="1"/>
      <c r="AL137" s="1"/>
      <c r="AM137" s="1"/>
      <c r="AN137" s="1"/>
    </row>
    <row r="138" spans="1:40" ht="96" customHeight="1">
      <c r="A138" s="591"/>
      <c r="B138" s="173" t="s">
        <v>1049</v>
      </c>
      <c r="C138" s="122" t="s">
        <v>1050</v>
      </c>
      <c r="D138" s="122" t="s">
        <v>1051</v>
      </c>
      <c r="E138" s="128"/>
      <c r="F138" s="123">
        <v>42005</v>
      </c>
      <c r="G138" s="123">
        <v>42339</v>
      </c>
      <c r="H138" s="124" t="s">
        <v>330</v>
      </c>
      <c r="I138" s="125">
        <v>400000</v>
      </c>
      <c r="J138" s="124" t="s">
        <v>1052</v>
      </c>
      <c r="K138" s="131"/>
      <c r="L138" s="131"/>
      <c r="M138" s="121"/>
      <c r="N138" s="122"/>
      <c r="O138" s="170" t="s">
        <v>60</v>
      </c>
      <c r="P138" s="432"/>
      <c r="Q138" s="432"/>
      <c r="R138" s="432"/>
      <c r="S138" s="132" t="s">
        <v>7</v>
      </c>
      <c r="T138" s="121"/>
      <c r="U138" s="121"/>
      <c r="V138" s="122" t="s">
        <v>1756</v>
      </c>
      <c r="W138" s="121"/>
      <c r="X138" s="1"/>
      <c r="Y138" s="121"/>
      <c r="Z138" s="121"/>
      <c r="AA138" s="121"/>
      <c r="AB138" s="121"/>
      <c r="AC138" s="121"/>
      <c r="AD138" s="121"/>
      <c r="AE138" s="121"/>
      <c r="AF138" s="121"/>
      <c r="AG138" s="128"/>
      <c r="AH138" s="128"/>
      <c r="AI138" s="121"/>
      <c r="AJ138" s="401"/>
      <c r="AK138" s="1"/>
      <c r="AL138" s="1"/>
      <c r="AM138" s="1"/>
      <c r="AN138" s="1"/>
    </row>
    <row r="139" spans="1:40" ht="93" customHeight="1">
      <c r="A139" s="591"/>
      <c r="B139" s="173" t="s">
        <v>1053</v>
      </c>
      <c r="C139" s="122" t="s">
        <v>1054</v>
      </c>
      <c r="D139" s="122" t="s">
        <v>1055</v>
      </c>
      <c r="E139" s="128"/>
      <c r="F139" s="199"/>
      <c r="G139" s="199"/>
      <c r="H139" s="124" t="s">
        <v>1056</v>
      </c>
      <c r="I139" s="125">
        <v>1000</v>
      </c>
      <c r="J139" s="147"/>
      <c r="K139" s="137" t="s">
        <v>163</v>
      </c>
      <c r="L139" s="131"/>
      <c r="M139" s="121"/>
      <c r="N139" s="121"/>
      <c r="O139" s="170" t="s">
        <v>60</v>
      </c>
      <c r="P139" s="432"/>
      <c r="Q139" s="432"/>
      <c r="R139" s="432"/>
      <c r="S139" s="132" t="s">
        <v>7</v>
      </c>
      <c r="T139" s="121" t="s">
        <v>163</v>
      </c>
      <c r="U139" s="121" t="s">
        <v>163</v>
      </c>
      <c r="V139" s="121" t="s">
        <v>1757</v>
      </c>
      <c r="W139" s="121" t="s">
        <v>1415</v>
      </c>
      <c r="X139" s="121" t="s">
        <v>1758</v>
      </c>
      <c r="Y139" s="121"/>
      <c r="Z139" s="121"/>
      <c r="AA139" s="121"/>
      <c r="AB139" s="121"/>
      <c r="AC139" s="121"/>
      <c r="AD139" s="121"/>
      <c r="AE139" s="121"/>
      <c r="AF139" s="121"/>
      <c r="AG139" s="128"/>
      <c r="AH139" s="128"/>
      <c r="AI139" s="121"/>
      <c r="AJ139" s="401"/>
      <c r="AK139" s="1"/>
      <c r="AL139" s="1"/>
      <c r="AM139" s="1"/>
      <c r="AN139" s="1"/>
    </row>
    <row r="140" spans="1:40" ht="89.25" customHeight="1">
      <c r="A140" s="591"/>
      <c r="B140" s="127" t="s">
        <v>1057</v>
      </c>
      <c r="C140" s="122" t="s">
        <v>1058</v>
      </c>
      <c r="D140" s="122" t="s">
        <v>1059</v>
      </c>
      <c r="E140" s="128"/>
      <c r="F140" s="123">
        <v>42064</v>
      </c>
      <c r="G140" s="123">
        <v>43800</v>
      </c>
      <c r="H140" s="124" t="s">
        <v>83</v>
      </c>
      <c r="I140" s="125">
        <v>50000</v>
      </c>
      <c r="J140" s="124"/>
      <c r="K140" s="131"/>
      <c r="L140" s="131"/>
      <c r="M140" s="121"/>
      <c r="N140" s="122"/>
      <c r="O140" s="170" t="s">
        <v>60</v>
      </c>
      <c r="P140" s="432"/>
      <c r="Q140" s="432"/>
      <c r="R140" s="432"/>
      <c r="S140" s="434" t="s">
        <v>6</v>
      </c>
      <c r="T140" s="121"/>
      <c r="U140" s="121"/>
      <c r="V140" s="138" t="s">
        <v>1755</v>
      </c>
      <c r="W140" s="121"/>
      <c r="X140" s="198"/>
      <c r="Y140" s="121"/>
      <c r="Z140" s="121"/>
      <c r="AA140" s="121"/>
      <c r="AB140" s="121"/>
      <c r="AC140" s="121"/>
      <c r="AD140" s="121"/>
      <c r="AE140" s="121"/>
      <c r="AF140" s="121"/>
      <c r="AG140" s="128"/>
      <c r="AH140" s="128"/>
      <c r="AI140" s="121"/>
      <c r="AJ140" s="401"/>
      <c r="AK140" s="1"/>
      <c r="AL140" s="1"/>
      <c r="AM140" s="1"/>
      <c r="AN140" s="1"/>
    </row>
    <row r="141" spans="1:40" ht="165.75" customHeight="1">
      <c r="A141" s="591"/>
      <c r="B141" s="173" t="s">
        <v>1060</v>
      </c>
      <c r="C141" s="122" t="s">
        <v>1061</v>
      </c>
      <c r="D141" s="122" t="s">
        <v>1062</v>
      </c>
      <c r="E141" s="128"/>
      <c r="F141" s="123">
        <v>42005</v>
      </c>
      <c r="G141" s="123">
        <v>42736</v>
      </c>
      <c r="H141" s="124" t="s">
        <v>1063</v>
      </c>
      <c r="I141" s="125">
        <v>500000</v>
      </c>
      <c r="J141" s="124" t="s">
        <v>1064</v>
      </c>
      <c r="K141" s="131"/>
      <c r="L141" s="131"/>
      <c r="M141" s="121"/>
      <c r="N141" s="121"/>
      <c r="O141" s="170" t="s">
        <v>60</v>
      </c>
      <c r="P141" s="432"/>
      <c r="Q141" s="432"/>
      <c r="R141" s="432"/>
      <c r="S141" s="132"/>
      <c r="T141" s="121"/>
      <c r="U141" s="121"/>
      <c r="V141" s="121"/>
      <c r="W141" s="121"/>
      <c r="X141" s="121"/>
      <c r="Y141" s="122" t="s">
        <v>1759</v>
      </c>
      <c r="Z141" s="121"/>
      <c r="AA141" s="121"/>
      <c r="AB141" s="121"/>
      <c r="AC141" s="135" t="s">
        <v>1245</v>
      </c>
      <c r="AD141" s="122"/>
      <c r="AE141" s="122"/>
      <c r="AF141" s="122" t="s">
        <v>1760</v>
      </c>
      <c r="AG141" s="128"/>
      <c r="AH141" s="128"/>
      <c r="AI141" s="121"/>
      <c r="AJ141" s="401"/>
      <c r="AK141" s="1"/>
      <c r="AL141" s="1"/>
      <c r="AM141" s="1"/>
      <c r="AN141" s="1"/>
    </row>
    <row r="142" spans="1:40" ht="171" customHeight="1">
      <c r="A142" s="591"/>
      <c r="B142" s="127" t="s">
        <v>1066</v>
      </c>
      <c r="C142" s="122" t="s">
        <v>1761</v>
      </c>
      <c r="D142" s="122" t="s">
        <v>1068</v>
      </c>
      <c r="E142" s="128"/>
      <c r="F142" s="123">
        <v>42370</v>
      </c>
      <c r="G142" s="123">
        <v>43800</v>
      </c>
      <c r="H142" s="124" t="s">
        <v>1063</v>
      </c>
      <c r="I142" s="125">
        <v>1500000</v>
      </c>
      <c r="J142" s="124" t="s">
        <v>1069</v>
      </c>
      <c r="K142" s="131"/>
      <c r="L142" s="131"/>
      <c r="M142" s="121"/>
      <c r="N142" s="122"/>
      <c r="O142" s="170" t="s">
        <v>60</v>
      </c>
      <c r="P142" s="432"/>
      <c r="Q142" s="432"/>
      <c r="R142" s="432"/>
      <c r="S142" s="434" t="s">
        <v>6</v>
      </c>
      <c r="T142" s="121"/>
      <c r="U142" s="121"/>
      <c r="V142" s="138" t="s">
        <v>1762</v>
      </c>
      <c r="W142" s="121"/>
      <c r="X142" s="1"/>
      <c r="Y142" s="121"/>
      <c r="Z142" s="121"/>
      <c r="AA142" s="121"/>
      <c r="AB142" s="121"/>
      <c r="AC142" s="121"/>
      <c r="AD142" s="121"/>
      <c r="AE142" s="121"/>
      <c r="AF142" s="121"/>
      <c r="AG142" s="128"/>
      <c r="AH142" s="128"/>
      <c r="AI142" s="133" t="s">
        <v>1763</v>
      </c>
      <c r="AJ142" s="401"/>
      <c r="AK142" s="1"/>
      <c r="AL142" s="1"/>
      <c r="AM142" s="1"/>
      <c r="AN142" s="1"/>
    </row>
    <row r="143" spans="1:40" ht="199.5" customHeight="1">
      <c r="A143" s="591"/>
      <c r="B143" s="127" t="s">
        <v>1070</v>
      </c>
      <c r="C143" s="122" t="s">
        <v>1071</v>
      </c>
      <c r="D143" s="122" t="s">
        <v>1072</v>
      </c>
      <c r="E143" s="128"/>
      <c r="F143" s="123">
        <v>42217</v>
      </c>
      <c r="G143" s="123">
        <v>43678</v>
      </c>
      <c r="H143" s="124" t="s">
        <v>1073</v>
      </c>
      <c r="I143" s="125">
        <v>15000</v>
      </c>
      <c r="J143" s="124" t="s">
        <v>1074</v>
      </c>
      <c r="K143" s="130" t="s">
        <v>1764</v>
      </c>
      <c r="L143" s="131"/>
      <c r="M143" s="128"/>
      <c r="N143" s="128"/>
      <c r="O143" s="170"/>
      <c r="P143" s="432" t="s">
        <v>60</v>
      </c>
      <c r="Q143" s="432"/>
      <c r="R143" s="432"/>
      <c r="S143" s="132"/>
      <c r="T143" s="136" t="s">
        <v>1765</v>
      </c>
      <c r="U143" s="121" t="s">
        <v>1766</v>
      </c>
      <c r="V143" s="136" t="s">
        <v>1767</v>
      </c>
      <c r="W143" s="136" t="s">
        <v>1768</v>
      </c>
      <c r="X143" s="136" t="s">
        <v>1769</v>
      </c>
      <c r="Y143" s="121"/>
      <c r="Z143" s="121"/>
      <c r="AA143" s="128"/>
      <c r="AB143" s="128"/>
      <c r="AC143" s="128"/>
      <c r="AD143" s="128"/>
      <c r="AE143" s="128"/>
      <c r="AF143" s="136" t="s">
        <v>1770</v>
      </c>
      <c r="AG143" s="128"/>
      <c r="AH143" s="128"/>
      <c r="AI143" s="128"/>
      <c r="AJ143" s="401"/>
      <c r="AK143" s="1"/>
      <c r="AL143" s="1"/>
      <c r="AM143" s="1"/>
      <c r="AN143" s="1"/>
    </row>
    <row r="144" spans="1:40" ht="117" customHeight="1">
      <c r="A144" s="591"/>
      <c r="B144" s="127" t="s">
        <v>1075</v>
      </c>
      <c r="C144" s="122" t="s">
        <v>1076</v>
      </c>
      <c r="D144" s="122" t="s">
        <v>1077</v>
      </c>
      <c r="E144" s="128"/>
      <c r="F144" s="123">
        <v>42005</v>
      </c>
      <c r="G144" s="123">
        <v>43800</v>
      </c>
      <c r="H144" s="124" t="s">
        <v>1021</v>
      </c>
      <c r="I144" s="125">
        <v>800000</v>
      </c>
      <c r="J144" s="124" t="s">
        <v>1078</v>
      </c>
      <c r="K144" s="131"/>
      <c r="L144" s="131"/>
      <c r="M144" s="121"/>
      <c r="N144" s="122"/>
      <c r="O144" s="182" t="s">
        <v>60</v>
      </c>
      <c r="P144" s="434"/>
      <c r="Q144" s="434"/>
      <c r="R144" s="434"/>
      <c r="S144" s="132"/>
      <c r="T144" s="121" t="s">
        <v>1771</v>
      </c>
      <c r="U144" s="121"/>
      <c r="V144" s="121"/>
      <c r="W144" s="121" t="s">
        <v>1752</v>
      </c>
      <c r="X144" s="133" t="s">
        <v>1772</v>
      </c>
      <c r="Y144" s="122" t="s">
        <v>1773</v>
      </c>
      <c r="Z144" s="122" t="s">
        <v>1774</v>
      </c>
      <c r="AA144" s="121"/>
      <c r="AB144" s="121"/>
      <c r="AC144" s="135" t="s">
        <v>1245</v>
      </c>
      <c r="AD144" s="160"/>
      <c r="AE144" s="122"/>
      <c r="AF144" s="122" t="s">
        <v>1775</v>
      </c>
      <c r="AG144" s="128"/>
      <c r="AH144" s="128"/>
      <c r="AI144" s="451"/>
      <c r="AJ144" s="401"/>
      <c r="AK144" s="1"/>
      <c r="AL144" s="1"/>
      <c r="AM144" s="1"/>
      <c r="AN144" s="1"/>
    </row>
    <row r="145" spans="1:40" ht="321.75" customHeight="1">
      <c r="A145" s="587"/>
      <c r="B145" s="173" t="s">
        <v>1082</v>
      </c>
      <c r="C145" s="122" t="s">
        <v>1083</v>
      </c>
      <c r="D145" s="122" t="s">
        <v>1084</v>
      </c>
      <c r="E145" s="128"/>
      <c r="F145" s="123">
        <v>42095</v>
      </c>
      <c r="G145" s="123">
        <v>43800</v>
      </c>
      <c r="H145" s="124" t="s">
        <v>1085</v>
      </c>
      <c r="I145" s="125">
        <v>600000</v>
      </c>
      <c r="J145" s="124" t="s">
        <v>1086</v>
      </c>
      <c r="K145" s="131" t="s">
        <v>1215</v>
      </c>
      <c r="L145" s="131"/>
      <c r="M145" s="121"/>
      <c r="N145" s="121"/>
      <c r="O145" s="170" t="s">
        <v>60</v>
      </c>
      <c r="P145" s="432"/>
      <c r="Q145" s="432"/>
      <c r="R145" s="432"/>
      <c r="S145" s="132"/>
      <c r="T145" s="121" t="s">
        <v>1776</v>
      </c>
      <c r="U145" s="121" t="s">
        <v>1204</v>
      </c>
      <c r="V145" s="136" t="s">
        <v>1777</v>
      </c>
      <c r="W145" s="121" t="s">
        <v>1734</v>
      </c>
      <c r="X145" s="136" t="s">
        <v>1778</v>
      </c>
      <c r="Y145" s="122" t="s">
        <v>1779</v>
      </c>
      <c r="Z145" s="121"/>
      <c r="AA145" s="121"/>
      <c r="AB145" s="121"/>
      <c r="AC145" s="135" t="s">
        <v>1245</v>
      </c>
      <c r="AD145" s="122" t="s">
        <v>1780</v>
      </c>
      <c r="AE145" s="121"/>
      <c r="AF145" s="133" t="s">
        <v>1781</v>
      </c>
      <c r="AG145" s="128"/>
      <c r="AH145" s="128"/>
      <c r="AI145" s="200"/>
      <c r="AJ145" s="401"/>
      <c r="AK145" s="1"/>
      <c r="AL145" s="1"/>
      <c r="AM145" s="1"/>
      <c r="AN145" s="1"/>
    </row>
    <row r="146" spans="1:40" ht="15.75" customHeight="1">
      <c r="A146" s="201"/>
      <c r="B146" s="466"/>
      <c r="C146" s="467"/>
      <c r="D146" s="467"/>
      <c r="E146" s="430"/>
      <c r="F146" s="468"/>
      <c r="G146" s="468"/>
      <c r="H146" s="447"/>
      <c r="I146" s="469"/>
      <c r="J146" s="447"/>
      <c r="K146" s="470"/>
      <c r="L146" s="470"/>
      <c r="M146" s="471"/>
      <c r="N146" s="471"/>
      <c r="O146" s="430"/>
      <c r="P146" s="430"/>
      <c r="Q146" s="430"/>
      <c r="R146" s="430"/>
      <c r="S146" s="201"/>
      <c r="T146" s="471"/>
      <c r="U146" s="471"/>
      <c r="V146" s="201"/>
      <c r="W146" s="471"/>
      <c r="X146" s="201"/>
      <c r="Y146" s="471"/>
      <c r="Z146" s="471"/>
      <c r="AA146" s="471"/>
      <c r="AB146" s="471"/>
      <c r="AC146" s="471"/>
      <c r="AD146" s="471"/>
      <c r="AE146" s="471"/>
      <c r="AF146" s="201"/>
      <c r="AG146" s="430"/>
      <c r="AH146" s="430"/>
      <c r="AI146" s="471"/>
      <c r="AJ146" s="401"/>
      <c r="AK146" s="1"/>
      <c r="AL146" s="1"/>
      <c r="AM146" s="1"/>
      <c r="AN146" s="1"/>
    </row>
    <row r="147" spans="1:40" ht="15.75" customHeight="1">
      <c r="A147" s="201"/>
      <c r="B147" s="466"/>
      <c r="C147" s="467"/>
      <c r="D147" s="467"/>
      <c r="E147" s="430"/>
      <c r="F147" s="468"/>
      <c r="G147" s="468"/>
      <c r="H147" s="447"/>
      <c r="I147" s="469"/>
      <c r="J147" s="447"/>
      <c r="K147" s="470"/>
      <c r="L147" s="470"/>
      <c r="M147" s="471"/>
      <c r="N147" s="471"/>
      <c r="O147" s="430"/>
      <c r="P147" s="430"/>
      <c r="Q147" s="430"/>
      <c r="R147" s="430"/>
      <c r="S147" s="201"/>
      <c r="T147" s="471"/>
      <c r="U147" s="471"/>
      <c r="V147" s="201"/>
      <c r="W147" s="471"/>
      <c r="X147" s="201"/>
      <c r="Y147" s="471"/>
      <c r="Z147" s="471"/>
      <c r="AA147" s="471"/>
      <c r="AB147" s="471"/>
      <c r="AC147" s="471"/>
      <c r="AD147" s="471"/>
      <c r="AE147" s="471"/>
      <c r="AF147" s="201"/>
      <c r="AG147" s="430"/>
      <c r="AH147" s="430"/>
      <c r="AI147" s="471"/>
      <c r="AJ147" s="401"/>
      <c r="AK147" s="1"/>
      <c r="AL147" s="1"/>
      <c r="AM147" s="1"/>
      <c r="AN147" s="1"/>
    </row>
    <row r="148" spans="1:40" ht="15.75" customHeight="1">
      <c r="A148" s="39" t="s">
        <v>1087</v>
      </c>
      <c r="B148" s="202"/>
      <c r="C148" s="40"/>
      <c r="D148" s="40"/>
      <c r="E148" s="40"/>
      <c r="F148" s="41"/>
      <c r="G148" s="41"/>
      <c r="H148" s="41"/>
      <c r="I148" s="41"/>
      <c r="J148" s="41"/>
      <c r="K148" s="41"/>
      <c r="L148" s="41"/>
      <c r="M148" s="42"/>
      <c r="N148" s="1"/>
      <c r="O148" s="3"/>
      <c r="P148" s="3"/>
      <c r="Q148" s="3"/>
      <c r="R148" s="3"/>
      <c r="S148" s="3"/>
      <c r="T148" s="1"/>
      <c r="U148" s="1"/>
      <c r="V148" s="1"/>
      <c r="W148" s="1"/>
      <c r="X148" s="1"/>
      <c r="Y148" s="1"/>
      <c r="Z148" s="1"/>
      <c r="AA148" s="1"/>
      <c r="AB148" s="1"/>
      <c r="AC148" s="1"/>
      <c r="AD148" s="1"/>
      <c r="AE148" s="1"/>
      <c r="AF148" s="1"/>
      <c r="AG148" s="1"/>
      <c r="AH148" s="1"/>
      <c r="AI148" s="1"/>
      <c r="AJ148" s="401"/>
      <c r="AK148" s="1"/>
      <c r="AL148" s="1"/>
      <c r="AM148" s="1"/>
      <c r="AN148" s="1"/>
    </row>
    <row r="149" spans="1:40" ht="15.75" customHeight="1">
      <c r="A149" s="43"/>
      <c r="B149" s="203"/>
      <c r="C149" s="44"/>
      <c r="D149" s="45"/>
      <c r="E149" s="45"/>
      <c r="F149" s="46"/>
      <c r="G149" s="46"/>
      <c r="H149" s="46"/>
      <c r="I149" s="46"/>
      <c r="J149" s="46"/>
      <c r="K149" s="46"/>
      <c r="L149" s="46"/>
      <c r="M149" s="45"/>
      <c r="N149" s="1"/>
      <c r="O149" s="3"/>
      <c r="P149" s="3"/>
      <c r="Q149" s="3"/>
      <c r="R149" s="3"/>
      <c r="S149" s="3"/>
      <c r="T149" s="1"/>
      <c r="U149" s="1"/>
      <c r="V149" s="1"/>
      <c r="W149" s="1"/>
      <c r="X149" s="1"/>
      <c r="Y149" s="1"/>
      <c r="Z149" s="1"/>
      <c r="AA149" s="1"/>
      <c r="AB149" s="1"/>
      <c r="AC149" s="1"/>
      <c r="AD149" s="1"/>
      <c r="AE149" s="1"/>
      <c r="AF149" s="1"/>
      <c r="AG149" s="1"/>
      <c r="AH149" s="1"/>
      <c r="AI149" s="1"/>
      <c r="AJ149" s="401"/>
      <c r="AK149" s="1"/>
      <c r="AL149" s="1"/>
      <c r="AM149" s="1"/>
      <c r="AN149" s="1"/>
    </row>
    <row r="150" spans="1:40" ht="15.75" customHeight="1">
      <c r="A150" s="47" t="s">
        <v>1088</v>
      </c>
      <c r="B150" s="204"/>
      <c r="C150" s="49">
        <f>COUNTA(C155:C163,C167:C175,C179:C187,C191:C199)</f>
        <v>0</v>
      </c>
      <c r="D150" s="1"/>
      <c r="E150" s="1"/>
      <c r="F150" s="2"/>
      <c r="G150" s="2"/>
      <c r="H150" s="2"/>
      <c r="I150" s="2"/>
      <c r="J150" s="2"/>
      <c r="K150" s="2"/>
      <c r="L150" s="2"/>
      <c r="M150" s="1"/>
      <c r="N150" s="1"/>
      <c r="O150" s="3"/>
      <c r="P150" s="3"/>
      <c r="Q150" s="3"/>
      <c r="R150" s="3"/>
      <c r="S150" s="3"/>
      <c r="T150" s="1"/>
      <c r="U150" s="1"/>
      <c r="V150" s="1"/>
      <c r="W150" s="1"/>
      <c r="X150" s="1"/>
      <c r="Y150" s="1"/>
      <c r="Z150" s="1"/>
      <c r="AA150" s="1"/>
      <c r="AB150" s="1"/>
      <c r="AC150" s="1"/>
      <c r="AD150" s="1"/>
      <c r="AE150" s="1"/>
      <c r="AF150" s="1"/>
      <c r="AG150" s="1"/>
      <c r="AH150" s="1"/>
      <c r="AI150" s="1"/>
      <c r="AJ150" s="401"/>
      <c r="AK150" s="1"/>
      <c r="AL150" s="1"/>
      <c r="AM150" s="1"/>
      <c r="AN150" s="1"/>
    </row>
    <row r="151" spans="1:40" ht="15.75" customHeight="1">
      <c r="A151" s="201"/>
      <c r="B151" s="466"/>
      <c r="C151" s="467"/>
      <c r="D151" s="467"/>
      <c r="E151" s="430"/>
      <c r="F151" s="468"/>
      <c r="G151" s="468"/>
      <c r="H151" s="447"/>
      <c r="I151" s="469"/>
      <c r="J151" s="447"/>
      <c r="K151" s="470"/>
      <c r="L151" s="470"/>
      <c r="M151" s="471"/>
      <c r="N151" s="471"/>
      <c r="O151" s="430"/>
      <c r="P151" s="430"/>
      <c r="Q151" s="430"/>
      <c r="R151" s="430"/>
      <c r="S151" s="201"/>
      <c r="T151" s="471"/>
      <c r="U151" s="471"/>
      <c r="V151" s="201"/>
      <c r="W151" s="471"/>
      <c r="X151" s="201"/>
      <c r="Y151" s="471"/>
      <c r="Z151" s="471"/>
      <c r="AA151" s="471"/>
      <c r="AB151" s="471"/>
      <c r="AC151" s="471"/>
      <c r="AD151" s="471"/>
      <c r="AE151" s="471"/>
      <c r="AF151" s="201"/>
      <c r="AG151" s="430"/>
      <c r="AH151" s="430"/>
      <c r="AI151" s="471"/>
      <c r="AJ151" s="401"/>
      <c r="AK151" s="1"/>
      <c r="AL151" s="1"/>
      <c r="AM151" s="1"/>
      <c r="AN151" s="1"/>
    </row>
    <row r="152" spans="1:40" ht="15.75" customHeight="1">
      <c r="A152" s="1"/>
      <c r="B152" s="1"/>
      <c r="C152" s="1"/>
      <c r="D152" s="1"/>
      <c r="E152" s="1"/>
      <c r="F152" s="2"/>
      <c r="G152" s="2"/>
      <c r="H152" s="2"/>
      <c r="I152" s="2"/>
      <c r="J152" s="2"/>
      <c r="K152" s="2"/>
      <c r="L152" s="2"/>
      <c r="M152" s="1"/>
      <c r="N152" s="3"/>
      <c r="O152" s="3"/>
      <c r="P152" s="3"/>
      <c r="Q152" s="3"/>
      <c r="R152" s="3"/>
      <c r="S152" s="3"/>
      <c r="T152" s="1"/>
      <c r="U152" s="1"/>
      <c r="V152" s="1"/>
      <c r="W152" s="1"/>
      <c r="X152" s="1"/>
      <c r="Y152" s="1"/>
      <c r="Z152" s="1"/>
      <c r="AA152" s="1"/>
      <c r="AB152" s="1"/>
      <c r="AC152" s="1"/>
      <c r="AD152" s="1"/>
      <c r="AE152" s="1"/>
      <c r="AF152" s="1"/>
      <c r="AG152" s="1"/>
      <c r="AH152" s="1"/>
      <c r="AI152" s="1"/>
      <c r="AJ152" s="401"/>
      <c r="AK152" s="1"/>
      <c r="AL152" s="1"/>
      <c r="AM152" s="1"/>
      <c r="AN152" s="1"/>
    </row>
    <row r="153" spans="1:40" ht="15.75" customHeight="1">
      <c r="A153" s="594" t="s">
        <v>1089</v>
      </c>
      <c r="B153" s="650" t="s">
        <v>12</v>
      </c>
      <c r="C153" s="586" t="s">
        <v>13</v>
      </c>
      <c r="D153" s="586" t="s">
        <v>14</v>
      </c>
      <c r="E153" s="595" t="s">
        <v>15</v>
      </c>
      <c r="F153" s="651" t="s">
        <v>16</v>
      </c>
      <c r="G153" s="585"/>
      <c r="H153" s="586" t="s">
        <v>17</v>
      </c>
      <c r="I153" s="586" t="s">
        <v>18</v>
      </c>
      <c r="J153" s="588" t="s">
        <v>19</v>
      </c>
      <c r="K153" s="589" t="s">
        <v>20</v>
      </c>
      <c r="L153" s="585"/>
      <c r="M153" s="588" t="s">
        <v>21</v>
      </c>
      <c r="N153" s="3"/>
      <c r="O153" s="3"/>
      <c r="P153" s="3"/>
      <c r="Q153" s="3"/>
      <c r="R153" s="3"/>
      <c r="S153" s="3"/>
      <c r="T153" s="1"/>
      <c r="U153" s="1"/>
      <c r="V153" s="1"/>
      <c r="W153" s="1"/>
      <c r="X153" s="1"/>
      <c r="Y153" s="1"/>
      <c r="Z153" s="1"/>
      <c r="AA153" s="1"/>
      <c r="AB153" s="1"/>
      <c r="AC153" s="1"/>
      <c r="AD153" s="1"/>
      <c r="AE153" s="1"/>
      <c r="AF153" s="1"/>
      <c r="AG153" s="1"/>
      <c r="AH153" s="1"/>
      <c r="AI153" s="1"/>
      <c r="AJ153" s="401"/>
      <c r="AK153" s="1"/>
      <c r="AL153" s="1"/>
      <c r="AM153" s="1"/>
      <c r="AN153" s="1"/>
    </row>
    <row r="154" spans="1:40" ht="15.75" customHeight="1">
      <c r="A154" s="587"/>
      <c r="B154" s="587"/>
      <c r="C154" s="587"/>
      <c r="D154" s="587"/>
      <c r="E154" s="587"/>
      <c r="F154" s="51" t="s">
        <v>44</v>
      </c>
      <c r="G154" s="51" t="s">
        <v>45</v>
      </c>
      <c r="H154" s="587"/>
      <c r="I154" s="587"/>
      <c r="J154" s="587"/>
      <c r="K154" s="52" t="s">
        <v>46</v>
      </c>
      <c r="L154" s="52" t="s">
        <v>47</v>
      </c>
      <c r="M154" s="587"/>
      <c r="N154" s="1"/>
      <c r="O154" s="3"/>
      <c r="P154" s="3"/>
      <c r="Q154" s="3"/>
      <c r="R154" s="3"/>
      <c r="S154" s="3"/>
      <c r="T154" s="1"/>
      <c r="U154" s="1"/>
      <c r="V154" s="1"/>
      <c r="W154" s="1"/>
      <c r="X154" s="1"/>
      <c r="Y154" s="1"/>
      <c r="Z154" s="1"/>
      <c r="AA154" s="1"/>
      <c r="AB154" s="1"/>
      <c r="AC154" s="1"/>
      <c r="AD154" s="1"/>
      <c r="AE154" s="1"/>
      <c r="AF154" s="1"/>
      <c r="AG154" s="1"/>
      <c r="AH154" s="1"/>
      <c r="AI154" s="1"/>
      <c r="AJ154" s="401"/>
      <c r="AK154" s="1"/>
      <c r="AL154" s="1"/>
      <c r="AM154" s="1"/>
      <c r="AN154" s="1"/>
    </row>
    <row r="155" spans="1:40" ht="15.75" customHeight="1">
      <c r="A155" s="53"/>
      <c r="B155" s="53"/>
      <c r="C155" s="26"/>
      <c r="D155" s="26"/>
      <c r="E155" s="26"/>
      <c r="F155" s="53"/>
      <c r="G155" s="53"/>
      <c r="H155" s="53"/>
      <c r="I155" s="53"/>
      <c r="J155" s="54"/>
      <c r="K155" s="54"/>
      <c r="L155" s="54"/>
      <c r="M155" s="55"/>
      <c r="N155" s="1"/>
      <c r="O155" s="3"/>
      <c r="P155" s="3"/>
      <c r="Q155" s="3"/>
      <c r="R155" s="3"/>
      <c r="S155" s="3"/>
      <c r="T155" s="1"/>
      <c r="U155" s="1"/>
      <c r="V155" s="1"/>
      <c r="W155" s="1"/>
      <c r="X155" s="1"/>
      <c r="Y155" s="1"/>
      <c r="Z155" s="1"/>
      <c r="AA155" s="1"/>
      <c r="AB155" s="1"/>
      <c r="AC155" s="1"/>
      <c r="AD155" s="1"/>
      <c r="AE155" s="1"/>
      <c r="AF155" s="1"/>
      <c r="AG155" s="1"/>
      <c r="AH155" s="1"/>
      <c r="AI155" s="1"/>
      <c r="AJ155" s="401"/>
      <c r="AK155" s="1"/>
      <c r="AL155" s="1"/>
      <c r="AM155" s="1"/>
      <c r="AN155" s="1"/>
    </row>
    <row r="156" spans="1:40" ht="15.75" customHeight="1">
      <c r="A156" s="53"/>
      <c r="B156" s="53"/>
      <c r="C156" s="26"/>
      <c r="D156" s="26"/>
      <c r="E156" s="26"/>
      <c r="F156" s="53"/>
      <c r="G156" s="53"/>
      <c r="H156" s="53"/>
      <c r="I156" s="53"/>
      <c r="J156" s="53"/>
      <c r="K156" s="53"/>
      <c r="L156" s="53"/>
      <c r="M156" s="26"/>
      <c r="N156" s="1"/>
      <c r="O156" s="3"/>
      <c r="P156" s="3"/>
      <c r="Q156" s="3"/>
      <c r="R156" s="3"/>
      <c r="S156" s="3"/>
      <c r="T156" s="1"/>
      <c r="U156" s="1"/>
      <c r="V156" s="1"/>
      <c r="W156" s="1"/>
      <c r="X156" s="1"/>
      <c r="Y156" s="1"/>
      <c r="Z156" s="1"/>
      <c r="AA156" s="1"/>
      <c r="AB156" s="1"/>
      <c r="AC156" s="1"/>
      <c r="AD156" s="1"/>
      <c r="AE156" s="1"/>
      <c r="AF156" s="1"/>
      <c r="AG156" s="1"/>
      <c r="AH156" s="1"/>
      <c r="AI156" s="1"/>
      <c r="AJ156" s="401"/>
      <c r="AK156" s="1"/>
      <c r="AL156" s="1"/>
      <c r="AM156" s="1"/>
      <c r="AN156" s="1"/>
    </row>
    <row r="157" spans="1:40" ht="15.75" customHeight="1">
      <c r="A157" s="53"/>
      <c r="B157" s="53"/>
      <c r="C157" s="26"/>
      <c r="D157" s="26"/>
      <c r="E157" s="26"/>
      <c r="F157" s="53"/>
      <c r="G157" s="53"/>
      <c r="H157" s="53"/>
      <c r="I157" s="53"/>
      <c r="J157" s="53"/>
      <c r="K157" s="53"/>
      <c r="L157" s="53"/>
      <c r="M157" s="26"/>
      <c r="N157" s="1"/>
      <c r="O157" s="3"/>
      <c r="P157" s="3"/>
      <c r="Q157" s="3"/>
      <c r="R157" s="3"/>
      <c r="S157" s="3"/>
      <c r="T157" s="1"/>
      <c r="U157" s="1"/>
      <c r="V157" s="1"/>
      <c r="W157" s="1"/>
      <c r="X157" s="1"/>
      <c r="Y157" s="1"/>
      <c r="Z157" s="1"/>
      <c r="AA157" s="1"/>
      <c r="AB157" s="1"/>
      <c r="AC157" s="1"/>
      <c r="AD157" s="1"/>
      <c r="AE157" s="1"/>
      <c r="AF157" s="1"/>
      <c r="AG157" s="1"/>
      <c r="AH157" s="1"/>
      <c r="AI157" s="1"/>
      <c r="AJ157" s="401"/>
      <c r="AK157" s="1"/>
      <c r="AL157" s="1"/>
      <c r="AM157" s="1"/>
      <c r="AN157" s="1"/>
    </row>
    <row r="158" spans="1:40" ht="15.75" customHeight="1">
      <c r="A158" s="53"/>
      <c r="B158" s="53"/>
      <c r="C158" s="26"/>
      <c r="D158" s="26"/>
      <c r="E158" s="26"/>
      <c r="F158" s="53"/>
      <c r="G158" s="53"/>
      <c r="H158" s="53"/>
      <c r="I158" s="53"/>
      <c r="J158" s="53"/>
      <c r="K158" s="53"/>
      <c r="L158" s="53"/>
      <c r="M158" s="26"/>
      <c r="N158" s="1"/>
      <c r="O158" s="3"/>
      <c r="P158" s="3"/>
      <c r="Q158" s="3"/>
      <c r="R158" s="3"/>
      <c r="S158" s="3"/>
      <c r="T158" s="1"/>
      <c r="U158" s="1"/>
      <c r="V158" s="1"/>
      <c r="W158" s="1"/>
      <c r="X158" s="1"/>
      <c r="Y158" s="1"/>
      <c r="Z158" s="1"/>
      <c r="AA158" s="1"/>
      <c r="AB158" s="1"/>
      <c r="AC158" s="1"/>
      <c r="AD158" s="1"/>
      <c r="AE158" s="1"/>
      <c r="AF158" s="1"/>
      <c r="AG158" s="1"/>
      <c r="AH158" s="1"/>
      <c r="AI158" s="1"/>
      <c r="AJ158" s="401"/>
      <c r="AK158" s="1"/>
      <c r="AL158" s="1"/>
      <c r="AM158" s="1"/>
      <c r="AN158" s="1"/>
    </row>
    <row r="159" spans="1:40" ht="15.75" customHeight="1">
      <c r="A159" s="53"/>
      <c r="B159" s="53"/>
      <c r="C159" s="26"/>
      <c r="D159" s="26"/>
      <c r="E159" s="26"/>
      <c r="F159" s="53"/>
      <c r="G159" s="53"/>
      <c r="H159" s="53"/>
      <c r="I159" s="53"/>
      <c r="J159" s="53"/>
      <c r="K159" s="53"/>
      <c r="L159" s="53"/>
      <c r="M159" s="26"/>
      <c r="N159" s="1"/>
      <c r="O159" s="3"/>
      <c r="P159" s="3"/>
      <c r="Q159" s="3"/>
      <c r="R159" s="3"/>
      <c r="S159" s="3"/>
      <c r="T159" s="1"/>
      <c r="U159" s="1"/>
      <c r="V159" s="1"/>
      <c r="W159" s="1"/>
      <c r="X159" s="1"/>
      <c r="Y159" s="1"/>
      <c r="Z159" s="1"/>
      <c r="AA159" s="1"/>
      <c r="AB159" s="1"/>
      <c r="AC159" s="1"/>
      <c r="AD159" s="1"/>
      <c r="AE159" s="1"/>
      <c r="AF159" s="1"/>
      <c r="AG159" s="1"/>
      <c r="AH159" s="1"/>
      <c r="AI159" s="1"/>
      <c r="AJ159" s="401"/>
      <c r="AK159" s="1"/>
      <c r="AL159" s="1"/>
      <c r="AM159" s="1"/>
      <c r="AN159" s="1"/>
    </row>
    <row r="160" spans="1:40" ht="15.75" customHeight="1">
      <c r="A160" s="53"/>
      <c r="B160" s="53"/>
      <c r="C160" s="26"/>
      <c r="D160" s="26"/>
      <c r="E160" s="26"/>
      <c r="F160" s="53"/>
      <c r="G160" s="53"/>
      <c r="H160" s="53"/>
      <c r="I160" s="53"/>
      <c r="J160" s="53"/>
      <c r="K160" s="53"/>
      <c r="L160" s="53"/>
      <c r="M160" s="26"/>
      <c r="N160" s="1"/>
      <c r="O160" s="3"/>
      <c r="P160" s="3"/>
      <c r="Q160" s="3"/>
      <c r="R160" s="3"/>
      <c r="S160" s="3"/>
      <c r="T160" s="1"/>
      <c r="U160" s="1"/>
      <c r="V160" s="1"/>
      <c r="W160" s="1"/>
      <c r="X160" s="1"/>
      <c r="Y160" s="1"/>
      <c r="Z160" s="1"/>
      <c r="AA160" s="1"/>
      <c r="AB160" s="1"/>
      <c r="AC160" s="1"/>
      <c r="AD160" s="1"/>
      <c r="AE160" s="1"/>
      <c r="AF160" s="1"/>
      <c r="AG160" s="1"/>
      <c r="AH160" s="1"/>
      <c r="AI160" s="1"/>
      <c r="AJ160" s="401"/>
      <c r="AK160" s="1"/>
      <c r="AL160" s="1"/>
      <c r="AM160" s="1"/>
      <c r="AN160" s="1"/>
    </row>
    <row r="161" spans="1:40" ht="15.75" customHeight="1">
      <c r="A161" s="53"/>
      <c r="B161" s="53"/>
      <c r="C161" s="26"/>
      <c r="D161" s="26"/>
      <c r="E161" s="26"/>
      <c r="F161" s="53"/>
      <c r="G161" s="53"/>
      <c r="H161" s="53"/>
      <c r="I161" s="53"/>
      <c r="J161" s="53"/>
      <c r="K161" s="53"/>
      <c r="L161" s="53"/>
      <c r="M161" s="26"/>
      <c r="N161" s="1"/>
      <c r="O161" s="3"/>
      <c r="P161" s="3"/>
      <c r="Q161" s="3"/>
      <c r="R161" s="3"/>
      <c r="S161" s="3"/>
      <c r="T161" s="1"/>
      <c r="U161" s="1"/>
      <c r="V161" s="1"/>
      <c r="W161" s="1"/>
      <c r="X161" s="1"/>
      <c r="Y161" s="1"/>
      <c r="Z161" s="1"/>
      <c r="AA161" s="1"/>
      <c r="AB161" s="1"/>
      <c r="AC161" s="1"/>
      <c r="AD161" s="1"/>
      <c r="AE161" s="1"/>
      <c r="AF161" s="1"/>
      <c r="AG161" s="1"/>
      <c r="AH161" s="1"/>
      <c r="AI161" s="1"/>
      <c r="AJ161" s="401"/>
      <c r="AK161" s="1"/>
      <c r="AL161" s="1"/>
      <c r="AM161" s="1"/>
      <c r="AN161" s="1"/>
    </row>
    <row r="162" spans="1:40" ht="15.75" customHeight="1">
      <c r="A162" s="53"/>
      <c r="B162" s="53"/>
      <c r="C162" s="26"/>
      <c r="D162" s="26"/>
      <c r="E162" s="26"/>
      <c r="F162" s="53"/>
      <c r="G162" s="53"/>
      <c r="H162" s="53"/>
      <c r="I162" s="53"/>
      <c r="J162" s="53"/>
      <c r="K162" s="53"/>
      <c r="L162" s="53"/>
      <c r="M162" s="26"/>
      <c r="N162" s="1"/>
      <c r="O162" s="3"/>
      <c r="P162" s="3"/>
      <c r="Q162" s="3"/>
      <c r="R162" s="3"/>
      <c r="S162" s="3"/>
      <c r="T162" s="1"/>
      <c r="U162" s="1"/>
      <c r="V162" s="1"/>
      <c r="W162" s="1"/>
      <c r="X162" s="1"/>
      <c r="Y162" s="1"/>
      <c r="Z162" s="1"/>
      <c r="AA162" s="1"/>
      <c r="AB162" s="1"/>
      <c r="AC162" s="1"/>
      <c r="AD162" s="1"/>
      <c r="AE162" s="1"/>
      <c r="AF162" s="1"/>
      <c r="AG162" s="1"/>
      <c r="AH162" s="1"/>
      <c r="AI162" s="1"/>
      <c r="AJ162" s="401"/>
      <c r="AK162" s="1"/>
      <c r="AL162" s="1"/>
      <c r="AM162" s="1"/>
      <c r="AN162" s="1"/>
    </row>
    <row r="163" spans="1:40" ht="15.75" customHeight="1">
      <c r="A163" s="53"/>
      <c r="B163" s="53"/>
      <c r="C163" s="26"/>
      <c r="D163" s="26"/>
      <c r="E163" s="26"/>
      <c r="F163" s="53"/>
      <c r="G163" s="53"/>
      <c r="H163" s="53"/>
      <c r="I163" s="53"/>
      <c r="J163" s="53"/>
      <c r="K163" s="53"/>
      <c r="L163" s="53"/>
      <c r="M163" s="26"/>
      <c r="N163" s="1"/>
      <c r="O163" s="3"/>
      <c r="P163" s="3"/>
      <c r="Q163" s="3"/>
      <c r="R163" s="3"/>
      <c r="S163" s="3"/>
      <c r="T163" s="1"/>
      <c r="U163" s="1"/>
      <c r="V163" s="1"/>
      <c r="W163" s="1"/>
      <c r="X163" s="1"/>
      <c r="Y163" s="1"/>
      <c r="Z163" s="1"/>
      <c r="AA163" s="1"/>
      <c r="AB163" s="1"/>
      <c r="AC163" s="1"/>
      <c r="AD163" s="1"/>
      <c r="AE163" s="1"/>
      <c r="AF163" s="1"/>
      <c r="AG163" s="1"/>
      <c r="AH163" s="1"/>
      <c r="AI163" s="1"/>
      <c r="AJ163" s="401"/>
      <c r="AK163" s="1"/>
      <c r="AL163" s="1"/>
      <c r="AM163" s="1"/>
      <c r="AN163" s="1"/>
    </row>
    <row r="164" spans="1:40" ht="15.75" customHeight="1">
      <c r="A164" s="1"/>
      <c r="B164" s="1"/>
      <c r="C164" s="1"/>
      <c r="D164" s="1"/>
      <c r="E164" s="1"/>
      <c r="F164" s="2"/>
      <c r="G164" s="2"/>
      <c r="H164" s="2"/>
      <c r="I164" s="2"/>
      <c r="J164" s="2"/>
      <c r="K164" s="2"/>
      <c r="L164" s="2"/>
      <c r="M164" s="1"/>
      <c r="N164" s="3"/>
      <c r="O164" s="3"/>
      <c r="P164" s="3"/>
      <c r="Q164" s="3"/>
      <c r="R164" s="3"/>
      <c r="S164" s="3"/>
      <c r="T164" s="1"/>
      <c r="U164" s="1"/>
      <c r="V164" s="1"/>
      <c r="W164" s="1"/>
      <c r="X164" s="1"/>
      <c r="Y164" s="1"/>
      <c r="Z164" s="1"/>
      <c r="AA164" s="1"/>
      <c r="AB164" s="1"/>
      <c r="AC164" s="1"/>
      <c r="AD164" s="1"/>
      <c r="AE164" s="1"/>
      <c r="AF164" s="1"/>
      <c r="AG164" s="1"/>
      <c r="AH164" s="1"/>
      <c r="AI164" s="1"/>
      <c r="AJ164" s="401"/>
      <c r="AK164" s="1"/>
      <c r="AL164" s="1"/>
      <c r="AM164" s="1"/>
      <c r="AN164" s="1"/>
    </row>
    <row r="165" spans="1:40" ht="15.75" customHeight="1">
      <c r="A165" s="594" t="s">
        <v>1089</v>
      </c>
      <c r="B165" s="650" t="s">
        <v>12</v>
      </c>
      <c r="C165" s="586" t="s">
        <v>13</v>
      </c>
      <c r="D165" s="586" t="s">
        <v>14</v>
      </c>
      <c r="E165" s="595" t="s">
        <v>15</v>
      </c>
      <c r="F165" s="584" t="s">
        <v>16</v>
      </c>
      <c r="G165" s="585"/>
      <c r="H165" s="586" t="s">
        <v>17</v>
      </c>
      <c r="I165" s="586" t="s">
        <v>18</v>
      </c>
      <c r="J165" s="586" t="s">
        <v>19</v>
      </c>
      <c r="K165" s="589" t="s">
        <v>20</v>
      </c>
      <c r="L165" s="585"/>
      <c r="M165" s="586" t="s">
        <v>21</v>
      </c>
      <c r="N165" s="50"/>
      <c r="O165" s="3"/>
      <c r="P165" s="3"/>
      <c r="Q165" s="3"/>
      <c r="R165" s="3"/>
      <c r="S165" s="3"/>
      <c r="T165" s="1"/>
      <c r="U165" s="1"/>
      <c r="V165" s="1"/>
      <c r="W165" s="1"/>
      <c r="X165" s="1"/>
      <c r="Y165" s="1"/>
      <c r="Z165" s="1"/>
      <c r="AA165" s="1"/>
      <c r="AB165" s="1"/>
      <c r="AC165" s="1"/>
      <c r="AD165" s="1"/>
      <c r="AE165" s="1"/>
      <c r="AF165" s="1"/>
      <c r="AG165" s="1"/>
      <c r="AH165" s="1"/>
      <c r="AI165" s="1"/>
      <c r="AJ165" s="401"/>
      <c r="AK165" s="1"/>
      <c r="AL165" s="1"/>
      <c r="AM165" s="1"/>
      <c r="AN165" s="1"/>
    </row>
    <row r="166" spans="1:40" ht="15.75" customHeight="1">
      <c r="A166" s="587"/>
      <c r="B166" s="587"/>
      <c r="C166" s="587"/>
      <c r="D166" s="587"/>
      <c r="E166" s="587"/>
      <c r="F166" s="51" t="s">
        <v>44</v>
      </c>
      <c r="G166" s="51" t="s">
        <v>45</v>
      </c>
      <c r="H166" s="587"/>
      <c r="I166" s="587"/>
      <c r="J166" s="587"/>
      <c r="K166" s="52" t="s">
        <v>46</v>
      </c>
      <c r="L166" s="52" t="s">
        <v>47</v>
      </c>
      <c r="M166" s="587"/>
      <c r="N166" s="1"/>
      <c r="O166" s="3"/>
      <c r="P166" s="3"/>
      <c r="Q166" s="3"/>
      <c r="R166" s="3"/>
      <c r="S166" s="3"/>
      <c r="T166" s="1"/>
      <c r="U166" s="1"/>
      <c r="V166" s="1"/>
      <c r="W166" s="1"/>
      <c r="X166" s="1"/>
      <c r="Y166" s="1"/>
      <c r="Z166" s="1"/>
      <c r="AA166" s="1"/>
      <c r="AB166" s="1"/>
      <c r="AC166" s="1"/>
      <c r="AD166" s="1"/>
      <c r="AE166" s="1"/>
      <c r="AF166" s="1"/>
      <c r="AG166" s="1"/>
      <c r="AH166" s="1"/>
      <c r="AI166" s="1"/>
      <c r="AJ166" s="401"/>
      <c r="AK166" s="1"/>
      <c r="AL166" s="1"/>
      <c r="AM166" s="1"/>
      <c r="AN166" s="1"/>
    </row>
    <row r="167" spans="1:40" ht="15.75" customHeight="1">
      <c r="A167" s="53"/>
      <c r="B167" s="53"/>
      <c r="C167" s="26"/>
      <c r="D167" s="26"/>
      <c r="E167" s="26"/>
      <c r="F167" s="53"/>
      <c r="G167" s="53"/>
      <c r="H167" s="53"/>
      <c r="I167" s="53"/>
      <c r="J167" s="54"/>
      <c r="K167" s="54"/>
      <c r="L167" s="54"/>
      <c r="M167" s="55"/>
      <c r="N167" s="1"/>
      <c r="O167" s="3"/>
      <c r="P167" s="3"/>
      <c r="Q167" s="3"/>
      <c r="R167" s="3"/>
      <c r="S167" s="3"/>
      <c r="T167" s="1"/>
      <c r="U167" s="1"/>
      <c r="V167" s="1"/>
      <c r="W167" s="1"/>
      <c r="X167" s="1"/>
      <c r="Y167" s="1"/>
      <c r="Z167" s="1"/>
      <c r="AA167" s="1"/>
      <c r="AB167" s="1"/>
      <c r="AC167" s="1"/>
      <c r="AD167" s="1"/>
      <c r="AE167" s="1"/>
      <c r="AF167" s="1"/>
      <c r="AG167" s="1"/>
      <c r="AH167" s="1"/>
      <c r="AI167" s="1"/>
      <c r="AJ167" s="401"/>
      <c r="AK167" s="1"/>
      <c r="AL167" s="1"/>
      <c r="AM167" s="1"/>
      <c r="AN167" s="1"/>
    </row>
    <row r="168" spans="1:40" ht="15.75" customHeight="1">
      <c r="A168" s="53"/>
      <c r="B168" s="53"/>
      <c r="C168" s="26"/>
      <c r="D168" s="26"/>
      <c r="E168" s="26"/>
      <c r="F168" s="53"/>
      <c r="G168" s="53"/>
      <c r="H168" s="53"/>
      <c r="I168" s="53"/>
      <c r="J168" s="53"/>
      <c r="K168" s="53"/>
      <c r="L168" s="53"/>
      <c r="M168" s="26"/>
      <c r="N168" s="1"/>
      <c r="O168" s="3"/>
      <c r="P168" s="3"/>
      <c r="Q168" s="3"/>
      <c r="R168" s="3"/>
      <c r="S168" s="3"/>
      <c r="T168" s="1"/>
      <c r="U168" s="1"/>
      <c r="V168" s="1"/>
      <c r="W168" s="1"/>
      <c r="X168" s="1"/>
      <c r="Y168" s="1"/>
      <c r="Z168" s="1"/>
      <c r="AA168" s="1"/>
      <c r="AB168" s="1"/>
      <c r="AC168" s="1"/>
      <c r="AD168" s="1"/>
      <c r="AE168" s="1"/>
      <c r="AF168" s="1"/>
      <c r="AG168" s="1"/>
      <c r="AH168" s="1"/>
      <c r="AI168" s="1"/>
      <c r="AJ168" s="401"/>
      <c r="AK168" s="1"/>
      <c r="AL168" s="1"/>
      <c r="AM168" s="1"/>
      <c r="AN168" s="1"/>
    </row>
    <row r="169" spans="1:40" ht="15.75" customHeight="1">
      <c r="A169" s="53"/>
      <c r="B169" s="53"/>
      <c r="C169" s="26"/>
      <c r="D169" s="26"/>
      <c r="E169" s="26"/>
      <c r="F169" s="53"/>
      <c r="G169" s="53"/>
      <c r="H169" s="53"/>
      <c r="I169" s="53"/>
      <c r="J169" s="53"/>
      <c r="K169" s="53"/>
      <c r="L169" s="53"/>
      <c r="M169" s="26"/>
      <c r="N169" s="1"/>
      <c r="O169" s="3"/>
      <c r="P169" s="3"/>
      <c r="Q169" s="3"/>
      <c r="R169" s="3"/>
      <c r="S169" s="3"/>
      <c r="T169" s="1"/>
      <c r="U169" s="1"/>
      <c r="V169" s="1"/>
      <c r="W169" s="1"/>
      <c r="X169" s="1"/>
      <c r="Y169" s="1"/>
      <c r="Z169" s="1"/>
      <c r="AA169" s="1"/>
      <c r="AB169" s="1"/>
      <c r="AC169" s="1"/>
      <c r="AD169" s="1"/>
      <c r="AE169" s="1"/>
      <c r="AF169" s="1"/>
      <c r="AG169" s="1"/>
      <c r="AH169" s="1"/>
      <c r="AI169" s="1"/>
      <c r="AJ169" s="401"/>
      <c r="AK169" s="1"/>
      <c r="AL169" s="1"/>
      <c r="AM169" s="1"/>
      <c r="AN169" s="1"/>
    </row>
    <row r="170" spans="1:40" ht="15.75" customHeight="1">
      <c r="A170" s="53"/>
      <c r="B170" s="53"/>
      <c r="C170" s="26"/>
      <c r="D170" s="26"/>
      <c r="E170" s="26"/>
      <c r="F170" s="53"/>
      <c r="G170" s="53"/>
      <c r="H170" s="53"/>
      <c r="I170" s="53"/>
      <c r="J170" s="53"/>
      <c r="K170" s="53"/>
      <c r="L170" s="53"/>
      <c r="M170" s="26"/>
      <c r="N170" s="1"/>
      <c r="O170" s="3"/>
      <c r="P170" s="3"/>
      <c r="Q170" s="3"/>
      <c r="R170" s="3"/>
      <c r="S170" s="3"/>
      <c r="T170" s="1"/>
      <c r="U170" s="1"/>
      <c r="V170" s="1"/>
      <c r="W170" s="1"/>
      <c r="X170" s="1"/>
      <c r="Y170" s="1"/>
      <c r="Z170" s="1"/>
      <c r="AA170" s="1"/>
      <c r="AB170" s="1"/>
      <c r="AC170" s="1"/>
      <c r="AD170" s="1"/>
      <c r="AE170" s="1"/>
      <c r="AF170" s="1"/>
      <c r="AG170" s="1"/>
      <c r="AH170" s="1"/>
      <c r="AI170" s="1"/>
      <c r="AJ170" s="401"/>
      <c r="AK170" s="1"/>
      <c r="AL170" s="1"/>
      <c r="AM170" s="1"/>
      <c r="AN170" s="1"/>
    </row>
    <row r="171" spans="1:40" ht="15.75" customHeight="1">
      <c r="A171" s="53"/>
      <c r="B171" s="53"/>
      <c r="C171" s="26"/>
      <c r="D171" s="26"/>
      <c r="E171" s="26"/>
      <c r="F171" s="53"/>
      <c r="G171" s="53"/>
      <c r="H171" s="53"/>
      <c r="I171" s="53"/>
      <c r="J171" s="53"/>
      <c r="K171" s="53"/>
      <c r="L171" s="53"/>
      <c r="M171" s="26"/>
      <c r="N171" s="1"/>
      <c r="O171" s="3"/>
      <c r="P171" s="3"/>
      <c r="Q171" s="3"/>
      <c r="R171" s="3"/>
      <c r="S171" s="3"/>
      <c r="T171" s="1"/>
      <c r="U171" s="1"/>
      <c r="V171" s="1"/>
      <c r="W171" s="1"/>
      <c r="X171" s="1"/>
      <c r="Y171" s="1"/>
      <c r="Z171" s="1"/>
      <c r="AA171" s="1"/>
      <c r="AB171" s="1"/>
      <c r="AC171" s="1"/>
      <c r="AD171" s="1"/>
      <c r="AE171" s="1"/>
      <c r="AF171" s="1"/>
      <c r="AG171" s="1"/>
      <c r="AH171" s="1"/>
      <c r="AI171" s="1"/>
      <c r="AJ171" s="401"/>
      <c r="AK171" s="1"/>
      <c r="AL171" s="1"/>
      <c r="AM171" s="1"/>
      <c r="AN171" s="1"/>
    </row>
    <row r="172" spans="1:40" ht="15.75" customHeight="1">
      <c r="A172" s="53"/>
      <c r="B172" s="53"/>
      <c r="C172" s="26"/>
      <c r="D172" s="26"/>
      <c r="E172" s="26"/>
      <c r="F172" s="53"/>
      <c r="G172" s="53"/>
      <c r="H172" s="53"/>
      <c r="I172" s="53"/>
      <c r="J172" s="53"/>
      <c r="K172" s="53"/>
      <c r="L172" s="53"/>
      <c r="M172" s="26"/>
      <c r="N172" s="1"/>
      <c r="O172" s="3"/>
      <c r="P172" s="3"/>
      <c r="Q172" s="3"/>
      <c r="R172" s="3"/>
      <c r="S172" s="3"/>
      <c r="T172" s="1"/>
      <c r="U172" s="1"/>
      <c r="V172" s="1"/>
      <c r="W172" s="1"/>
      <c r="X172" s="1"/>
      <c r="Y172" s="1"/>
      <c r="Z172" s="1"/>
      <c r="AA172" s="1"/>
      <c r="AB172" s="1"/>
      <c r="AC172" s="1"/>
      <c r="AD172" s="1"/>
      <c r="AE172" s="1"/>
      <c r="AF172" s="1"/>
      <c r="AG172" s="1"/>
      <c r="AH172" s="1"/>
      <c r="AI172" s="1"/>
      <c r="AJ172" s="401"/>
      <c r="AK172" s="1"/>
      <c r="AL172" s="1"/>
      <c r="AM172" s="1"/>
      <c r="AN172" s="1"/>
    </row>
    <row r="173" spans="1:40" ht="15.75" customHeight="1">
      <c r="A173" s="53"/>
      <c r="B173" s="53"/>
      <c r="C173" s="26"/>
      <c r="D173" s="26"/>
      <c r="E173" s="26"/>
      <c r="F173" s="53"/>
      <c r="G173" s="53"/>
      <c r="H173" s="53"/>
      <c r="I173" s="53"/>
      <c r="J173" s="53"/>
      <c r="K173" s="53"/>
      <c r="L173" s="53"/>
      <c r="M173" s="26"/>
      <c r="N173" s="1"/>
      <c r="O173" s="3"/>
      <c r="P173" s="3"/>
      <c r="Q173" s="3"/>
      <c r="R173" s="3"/>
      <c r="S173" s="3"/>
      <c r="T173" s="1"/>
      <c r="U173" s="1"/>
      <c r="V173" s="1"/>
      <c r="W173" s="1"/>
      <c r="X173" s="1"/>
      <c r="Y173" s="1"/>
      <c r="Z173" s="1"/>
      <c r="AA173" s="1"/>
      <c r="AB173" s="1"/>
      <c r="AC173" s="1"/>
      <c r="AD173" s="1"/>
      <c r="AE173" s="1"/>
      <c r="AF173" s="1"/>
      <c r="AG173" s="1"/>
      <c r="AH173" s="1"/>
      <c r="AI173" s="1"/>
      <c r="AJ173" s="401"/>
      <c r="AK173" s="1"/>
      <c r="AL173" s="1"/>
      <c r="AM173" s="1"/>
      <c r="AN173" s="1"/>
    </row>
    <row r="174" spans="1:40" ht="15.75" customHeight="1">
      <c r="A174" s="53"/>
      <c r="B174" s="53"/>
      <c r="C174" s="26"/>
      <c r="D174" s="26"/>
      <c r="E174" s="26"/>
      <c r="F174" s="53"/>
      <c r="G174" s="53"/>
      <c r="H174" s="53"/>
      <c r="I174" s="53"/>
      <c r="J174" s="53"/>
      <c r="K174" s="53"/>
      <c r="L174" s="53"/>
      <c r="M174" s="26"/>
      <c r="N174" s="1"/>
      <c r="O174" s="3"/>
      <c r="P174" s="3"/>
      <c r="Q174" s="3"/>
      <c r="R174" s="3"/>
      <c r="S174" s="3"/>
      <c r="T174" s="1"/>
      <c r="U174" s="1"/>
      <c r="V174" s="1"/>
      <c r="W174" s="1"/>
      <c r="X174" s="1"/>
      <c r="Y174" s="1"/>
      <c r="Z174" s="1"/>
      <c r="AA174" s="1"/>
      <c r="AB174" s="1"/>
      <c r="AC174" s="1"/>
      <c r="AD174" s="1"/>
      <c r="AE174" s="1"/>
      <c r="AF174" s="1"/>
      <c r="AG174" s="1"/>
      <c r="AH174" s="1"/>
      <c r="AI174" s="1"/>
      <c r="AJ174" s="401"/>
      <c r="AK174" s="1"/>
      <c r="AL174" s="1"/>
      <c r="AM174" s="1"/>
      <c r="AN174" s="1"/>
    </row>
    <row r="175" spans="1:40" ht="15.75" customHeight="1">
      <c r="A175" s="53"/>
      <c r="B175" s="53"/>
      <c r="C175" s="26"/>
      <c r="D175" s="26"/>
      <c r="E175" s="26"/>
      <c r="F175" s="53"/>
      <c r="G175" s="53"/>
      <c r="H175" s="53"/>
      <c r="I175" s="53"/>
      <c r="J175" s="53"/>
      <c r="K175" s="53"/>
      <c r="L175" s="53"/>
      <c r="M175" s="26"/>
      <c r="N175" s="1"/>
      <c r="O175" s="3"/>
      <c r="P175" s="3"/>
      <c r="Q175" s="3"/>
      <c r="R175" s="3"/>
      <c r="S175" s="3"/>
      <c r="T175" s="1"/>
      <c r="U175" s="1"/>
      <c r="V175" s="1"/>
      <c r="W175" s="1"/>
      <c r="X175" s="1"/>
      <c r="Y175" s="1"/>
      <c r="Z175" s="1"/>
      <c r="AA175" s="1"/>
      <c r="AB175" s="1"/>
      <c r="AC175" s="1"/>
      <c r="AD175" s="1"/>
      <c r="AE175" s="1"/>
      <c r="AF175" s="1"/>
      <c r="AG175" s="1"/>
      <c r="AH175" s="1"/>
      <c r="AI175" s="1"/>
      <c r="AJ175" s="401"/>
      <c r="AK175" s="1"/>
      <c r="AL175" s="1"/>
      <c r="AM175" s="1"/>
      <c r="AN175" s="1"/>
    </row>
    <row r="176" spans="1:40" ht="15.75" customHeight="1">
      <c r="A176" s="1"/>
      <c r="B176" s="1"/>
      <c r="C176" s="1"/>
      <c r="D176" s="1"/>
      <c r="E176" s="1"/>
      <c r="F176" s="2"/>
      <c r="G176" s="2"/>
      <c r="H176" s="2"/>
      <c r="I176" s="2"/>
      <c r="J176" s="2"/>
      <c r="K176" s="2"/>
      <c r="L176" s="2"/>
      <c r="M176" s="1"/>
      <c r="N176" s="3"/>
      <c r="O176" s="3"/>
      <c r="P176" s="3"/>
      <c r="Q176" s="3"/>
      <c r="R176" s="3"/>
      <c r="S176" s="3"/>
      <c r="T176" s="1"/>
      <c r="U176" s="1"/>
      <c r="V176" s="1"/>
      <c r="W176" s="1"/>
      <c r="X176" s="1"/>
      <c r="Y176" s="1"/>
      <c r="Z176" s="1"/>
      <c r="AA176" s="1"/>
      <c r="AB176" s="1"/>
      <c r="AC176" s="1"/>
      <c r="AD176" s="1"/>
      <c r="AE176" s="1"/>
      <c r="AF176" s="1"/>
      <c r="AG176" s="1"/>
      <c r="AH176" s="1"/>
      <c r="AI176" s="1"/>
      <c r="AJ176" s="401"/>
      <c r="AK176" s="1"/>
      <c r="AL176" s="1"/>
      <c r="AM176" s="1"/>
      <c r="AN176" s="1"/>
    </row>
    <row r="177" spans="1:40" ht="15.75" customHeight="1">
      <c r="A177" s="594" t="s">
        <v>1089</v>
      </c>
      <c r="B177" s="650" t="s">
        <v>12</v>
      </c>
      <c r="C177" s="586" t="s">
        <v>13</v>
      </c>
      <c r="D177" s="586" t="s">
        <v>14</v>
      </c>
      <c r="E177" s="595" t="s">
        <v>15</v>
      </c>
      <c r="F177" s="584" t="s">
        <v>16</v>
      </c>
      <c r="G177" s="585"/>
      <c r="H177" s="586" t="s">
        <v>17</v>
      </c>
      <c r="I177" s="586" t="s">
        <v>18</v>
      </c>
      <c r="J177" s="586" t="s">
        <v>19</v>
      </c>
      <c r="K177" s="589" t="s">
        <v>20</v>
      </c>
      <c r="L177" s="585"/>
      <c r="M177" s="586" t="s">
        <v>21</v>
      </c>
      <c r="N177" s="50"/>
      <c r="O177" s="3"/>
      <c r="P177" s="3"/>
      <c r="Q177" s="3"/>
      <c r="R177" s="3"/>
      <c r="S177" s="3"/>
      <c r="T177" s="1"/>
      <c r="U177" s="1"/>
      <c r="V177" s="1"/>
      <c r="W177" s="1"/>
      <c r="X177" s="1"/>
      <c r="Y177" s="1"/>
      <c r="Z177" s="1"/>
      <c r="AA177" s="1"/>
      <c r="AB177" s="1"/>
      <c r="AC177" s="1"/>
      <c r="AD177" s="1"/>
      <c r="AE177" s="1"/>
      <c r="AF177" s="1"/>
      <c r="AG177" s="1"/>
      <c r="AH177" s="1"/>
      <c r="AI177" s="1"/>
      <c r="AJ177" s="401"/>
      <c r="AK177" s="1"/>
      <c r="AL177" s="1"/>
      <c r="AM177" s="1"/>
      <c r="AN177" s="1"/>
    </row>
    <row r="178" spans="1:40" ht="15.75" customHeight="1">
      <c r="A178" s="587"/>
      <c r="B178" s="587"/>
      <c r="C178" s="587"/>
      <c r="D178" s="587"/>
      <c r="E178" s="587"/>
      <c r="F178" s="51" t="s">
        <v>44</v>
      </c>
      <c r="G178" s="51" t="s">
        <v>45</v>
      </c>
      <c r="H178" s="587"/>
      <c r="I178" s="587"/>
      <c r="J178" s="587"/>
      <c r="K178" s="52" t="s">
        <v>46</v>
      </c>
      <c r="L178" s="52" t="s">
        <v>47</v>
      </c>
      <c r="M178" s="587"/>
      <c r="N178" s="1"/>
      <c r="O178" s="3"/>
      <c r="P178" s="3"/>
      <c r="Q178" s="3"/>
      <c r="R178" s="3"/>
      <c r="S178" s="3"/>
      <c r="T178" s="1"/>
      <c r="U178" s="1"/>
      <c r="V178" s="1"/>
      <c r="W178" s="1"/>
      <c r="X178" s="1"/>
      <c r="Y178" s="1"/>
      <c r="Z178" s="1"/>
      <c r="AA178" s="1"/>
      <c r="AB178" s="1"/>
      <c r="AC178" s="1"/>
      <c r="AD178" s="1"/>
      <c r="AE178" s="1"/>
      <c r="AF178" s="1"/>
      <c r="AG178" s="1"/>
      <c r="AH178" s="1"/>
      <c r="AI178" s="1"/>
      <c r="AJ178" s="401"/>
      <c r="AK178" s="1"/>
      <c r="AL178" s="1"/>
      <c r="AM178" s="1"/>
      <c r="AN178" s="1"/>
    </row>
    <row r="179" spans="1:40" ht="15.75" customHeight="1">
      <c r="A179" s="53"/>
      <c r="B179" s="53"/>
      <c r="C179" s="26"/>
      <c r="D179" s="26"/>
      <c r="E179" s="26"/>
      <c r="F179" s="53"/>
      <c r="G179" s="53"/>
      <c r="H179" s="53"/>
      <c r="I179" s="53"/>
      <c r="J179" s="54"/>
      <c r="K179" s="54"/>
      <c r="L179" s="54"/>
      <c r="M179" s="55"/>
      <c r="N179" s="1"/>
      <c r="O179" s="3"/>
      <c r="P179" s="3"/>
      <c r="Q179" s="3"/>
      <c r="R179" s="3"/>
      <c r="S179" s="3"/>
      <c r="T179" s="1"/>
      <c r="U179" s="1"/>
      <c r="V179" s="1"/>
      <c r="W179" s="1"/>
      <c r="X179" s="1"/>
      <c r="Y179" s="1"/>
      <c r="Z179" s="1"/>
      <c r="AA179" s="1"/>
      <c r="AB179" s="1"/>
      <c r="AC179" s="1"/>
      <c r="AD179" s="1"/>
      <c r="AE179" s="1"/>
      <c r="AF179" s="1"/>
      <c r="AG179" s="1"/>
      <c r="AH179" s="1"/>
      <c r="AI179" s="1"/>
      <c r="AJ179" s="401"/>
      <c r="AK179" s="1"/>
      <c r="AL179" s="1"/>
      <c r="AM179" s="1"/>
      <c r="AN179" s="1"/>
    </row>
    <row r="180" spans="1:40" ht="15.75" customHeight="1">
      <c r="A180" s="53"/>
      <c r="B180" s="53"/>
      <c r="C180" s="26"/>
      <c r="D180" s="26"/>
      <c r="E180" s="26"/>
      <c r="F180" s="53"/>
      <c r="G180" s="53"/>
      <c r="H180" s="53"/>
      <c r="I180" s="53"/>
      <c r="J180" s="53"/>
      <c r="K180" s="53"/>
      <c r="L180" s="53"/>
      <c r="M180" s="26"/>
      <c r="N180" s="1"/>
      <c r="O180" s="3"/>
      <c r="P180" s="3"/>
      <c r="Q180" s="3"/>
      <c r="R180" s="3"/>
      <c r="S180" s="3"/>
      <c r="T180" s="1"/>
      <c r="U180" s="1"/>
      <c r="V180" s="1"/>
      <c r="W180" s="1"/>
      <c r="X180" s="1"/>
      <c r="Y180" s="1"/>
      <c r="Z180" s="1"/>
      <c r="AA180" s="1"/>
      <c r="AB180" s="1"/>
      <c r="AC180" s="1"/>
      <c r="AD180" s="1"/>
      <c r="AE180" s="1"/>
      <c r="AF180" s="1"/>
      <c r="AG180" s="1"/>
      <c r="AH180" s="1"/>
      <c r="AI180" s="1"/>
      <c r="AJ180" s="401"/>
      <c r="AK180" s="1"/>
      <c r="AL180" s="1"/>
      <c r="AM180" s="1"/>
      <c r="AN180" s="1"/>
    </row>
    <row r="181" spans="1:40" ht="15.75" customHeight="1">
      <c r="A181" s="53"/>
      <c r="B181" s="53"/>
      <c r="C181" s="26"/>
      <c r="D181" s="26"/>
      <c r="E181" s="26"/>
      <c r="F181" s="53"/>
      <c r="G181" s="53"/>
      <c r="H181" s="53"/>
      <c r="I181" s="53"/>
      <c r="J181" s="53"/>
      <c r="K181" s="53"/>
      <c r="L181" s="53"/>
      <c r="M181" s="26"/>
      <c r="N181" s="1"/>
      <c r="O181" s="3"/>
      <c r="P181" s="3"/>
      <c r="Q181" s="3"/>
      <c r="R181" s="3"/>
      <c r="S181" s="3"/>
      <c r="T181" s="1"/>
      <c r="U181" s="1"/>
      <c r="V181" s="1"/>
      <c r="W181" s="1"/>
      <c r="X181" s="1"/>
      <c r="Y181" s="1"/>
      <c r="Z181" s="1"/>
      <c r="AA181" s="1"/>
      <c r="AB181" s="1"/>
      <c r="AC181" s="1"/>
      <c r="AD181" s="1"/>
      <c r="AE181" s="1"/>
      <c r="AF181" s="1"/>
      <c r="AG181" s="1"/>
      <c r="AH181" s="1"/>
      <c r="AI181" s="1"/>
      <c r="AJ181" s="401"/>
      <c r="AK181" s="1"/>
      <c r="AL181" s="1"/>
      <c r="AM181" s="1"/>
      <c r="AN181" s="1"/>
    </row>
    <row r="182" spans="1:40" ht="15.75" customHeight="1">
      <c r="A182" s="53"/>
      <c r="B182" s="53"/>
      <c r="C182" s="26"/>
      <c r="D182" s="26"/>
      <c r="E182" s="26"/>
      <c r="F182" s="53"/>
      <c r="G182" s="53"/>
      <c r="H182" s="53"/>
      <c r="I182" s="53"/>
      <c r="J182" s="53"/>
      <c r="K182" s="53"/>
      <c r="L182" s="53"/>
      <c r="M182" s="26"/>
      <c r="N182" s="1"/>
      <c r="O182" s="3"/>
      <c r="P182" s="3"/>
      <c r="Q182" s="3"/>
      <c r="R182" s="3"/>
      <c r="S182" s="3"/>
      <c r="T182" s="1"/>
      <c r="U182" s="1"/>
      <c r="V182" s="1"/>
      <c r="W182" s="1"/>
      <c r="X182" s="1"/>
      <c r="Y182" s="1"/>
      <c r="Z182" s="1"/>
      <c r="AA182" s="1"/>
      <c r="AB182" s="1"/>
      <c r="AC182" s="1"/>
      <c r="AD182" s="1"/>
      <c r="AE182" s="1"/>
      <c r="AF182" s="1"/>
      <c r="AG182" s="1"/>
      <c r="AH182" s="1"/>
      <c r="AI182" s="1"/>
      <c r="AJ182" s="401"/>
      <c r="AK182" s="1"/>
      <c r="AL182" s="1"/>
      <c r="AM182" s="1"/>
      <c r="AN182" s="1"/>
    </row>
    <row r="183" spans="1:40" ht="15.75" customHeight="1">
      <c r="A183" s="53"/>
      <c r="B183" s="53"/>
      <c r="C183" s="26"/>
      <c r="D183" s="26"/>
      <c r="E183" s="26"/>
      <c r="F183" s="53"/>
      <c r="G183" s="53"/>
      <c r="H183" s="53"/>
      <c r="I183" s="53"/>
      <c r="J183" s="53"/>
      <c r="K183" s="53"/>
      <c r="L183" s="53"/>
      <c r="M183" s="26"/>
      <c r="N183" s="1"/>
      <c r="O183" s="3"/>
      <c r="P183" s="3"/>
      <c r="Q183" s="3"/>
      <c r="R183" s="3"/>
      <c r="S183" s="3"/>
      <c r="T183" s="1"/>
      <c r="U183" s="1"/>
      <c r="V183" s="1"/>
      <c r="W183" s="1"/>
      <c r="X183" s="1"/>
      <c r="Y183" s="1"/>
      <c r="Z183" s="1"/>
      <c r="AA183" s="1"/>
      <c r="AB183" s="1"/>
      <c r="AC183" s="1"/>
      <c r="AD183" s="1"/>
      <c r="AE183" s="1"/>
      <c r="AF183" s="1"/>
      <c r="AG183" s="1"/>
      <c r="AH183" s="1"/>
      <c r="AI183" s="1"/>
      <c r="AJ183" s="401"/>
      <c r="AK183" s="1"/>
      <c r="AL183" s="1"/>
      <c r="AM183" s="1"/>
      <c r="AN183" s="1"/>
    </row>
    <row r="184" spans="1:40" ht="15.75" customHeight="1">
      <c r="A184" s="53"/>
      <c r="B184" s="53"/>
      <c r="C184" s="26"/>
      <c r="D184" s="26"/>
      <c r="E184" s="26"/>
      <c r="F184" s="53"/>
      <c r="G184" s="53"/>
      <c r="H184" s="53"/>
      <c r="I184" s="53"/>
      <c r="J184" s="53"/>
      <c r="K184" s="53"/>
      <c r="L184" s="53"/>
      <c r="M184" s="26"/>
      <c r="N184" s="1"/>
      <c r="O184" s="3"/>
      <c r="P184" s="3"/>
      <c r="Q184" s="3"/>
      <c r="R184" s="3"/>
      <c r="S184" s="3"/>
      <c r="T184" s="1"/>
      <c r="U184" s="1"/>
      <c r="V184" s="1"/>
      <c r="W184" s="1"/>
      <c r="X184" s="1"/>
      <c r="Y184" s="1"/>
      <c r="Z184" s="1"/>
      <c r="AA184" s="1"/>
      <c r="AB184" s="1"/>
      <c r="AC184" s="1"/>
      <c r="AD184" s="1"/>
      <c r="AE184" s="1"/>
      <c r="AF184" s="1"/>
      <c r="AG184" s="1"/>
      <c r="AH184" s="1"/>
      <c r="AI184" s="1"/>
      <c r="AJ184" s="401"/>
      <c r="AK184" s="1"/>
      <c r="AL184" s="1"/>
      <c r="AM184" s="1"/>
      <c r="AN184" s="1"/>
    </row>
    <row r="185" spans="1:40" ht="15.75" customHeight="1">
      <c r="A185" s="53"/>
      <c r="B185" s="53"/>
      <c r="C185" s="26"/>
      <c r="D185" s="26"/>
      <c r="E185" s="26"/>
      <c r="F185" s="53"/>
      <c r="G185" s="53"/>
      <c r="H185" s="53"/>
      <c r="I185" s="53"/>
      <c r="J185" s="53"/>
      <c r="K185" s="53"/>
      <c r="L185" s="53"/>
      <c r="M185" s="26"/>
      <c r="N185" s="1"/>
      <c r="O185" s="3"/>
      <c r="P185" s="3"/>
      <c r="Q185" s="3"/>
      <c r="R185" s="3"/>
      <c r="S185" s="3"/>
      <c r="T185" s="1"/>
      <c r="U185" s="1"/>
      <c r="V185" s="1"/>
      <c r="W185" s="1"/>
      <c r="X185" s="1"/>
      <c r="Y185" s="1"/>
      <c r="Z185" s="1"/>
      <c r="AA185" s="1"/>
      <c r="AB185" s="1"/>
      <c r="AC185" s="1"/>
      <c r="AD185" s="1"/>
      <c r="AE185" s="1"/>
      <c r="AF185" s="1"/>
      <c r="AG185" s="1"/>
      <c r="AH185" s="1"/>
      <c r="AI185" s="1"/>
      <c r="AJ185" s="401"/>
      <c r="AK185" s="1"/>
      <c r="AL185" s="1"/>
      <c r="AM185" s="1"/>
      <c r="AN185" s="1"/>
    </row>
    <row r="186" spans="1:40" ht="15.75" customHeight="1">
      <c r="A186" s="53"/>
      <c r="B186" s="53"/>
      <c r="C186" s="26"/>
      <c r="D186" s="26"/>
      <c r="E186" s="26"/>
      <c r="F186" s="53"/>
      <c r="G186" s="53"/>
      <c r="H186" s="53"/>
      <c r="I186" s="53"/>
      <c r="J186" s="53"/>
      <c r="K186" s="53"/>
      <c r="L186" s="53"/>
      <c r="M186" s="26"/>
      <c r="N186" s="1"/>
      <c r="O186" s="3"/>
      <c r="P186" s="3"/>
      <c r="Q186" s="3"/>
      <c r="R186" s="3"/>
      <c r="S186" s="3"/>
      <c r="T186" s="1"/>
      <c r="U186" s="1"/>
      <c r="V186" s="1"/>
      <c r="W186" s="1"/>
      <c r="X186" s="1"/>
      <c r="Y186" s="1"/>
      <c r="Z186" s="1"/>
      <c r="AA186" s="1"/>
      <c r="AB186" s="1"/>
      <c r="AC186" s="1"/>
      <c r="AD186" s="1"/>
      <c r="AE186" s="1"/>
      <c r="AF186" s="1"/>
      <c r="AG186" s="1"/>
      <c r="AH186" s="1"/>
      <c r="AI186" s="1"/>
      <c r="AJ186" s="401"/>
      <c r="AK186" s="1"/>
      <c r="AL186" s="1"/>
      <c r="AM186" s="1"/>
      <c r="AN186" s="1"/>
    </row>
    <row r="187" spans="1:40" ht="15.75" customHeight="1">
      <c r="A187" s="53"/>
      <c r="B187" s="53"/>
      <c r="C187" s="26"/>
      <c r="D187" s="26"/>
      <c r="E187" s="26"/>
      <c r="F187" s="53"/>
      <c r="G187" s="53"/>
      <c r="H187" s="53"/>
      <c r="I187" s="53"/>
      <c r="J187" s="53"/>
      <c r="K187" s="53"/>
      <c r="L187" s="53"/>
      <c r="M187" s="26"/>
      <c r="N187" s="1"/>
      <c r="O187" s="3"/>
      <c r="P187" s="3"/>
      <c r="Q187" s="3"/>
      <c r="R187" s="3"/>
      <c r="S187" s="3"/>
      <c r="T187" s="1"/>
      <c r="U187" s="1"/>
      <c r="V187" s="1"/>
      <c r="W187" s="1"/>
      <c r="X187" s="1"/>
      <c r="Y187" s="1"/>
      <c r="Z187" s="1"/>
      <c r="AA187" s="1"/>
      <c r="AB187" s="1"/>
      <c r="AC187" s="1"/>
      <c r="AD187" s="1"/>
      <c r="AE187" s="1"/>
      <c r="AF187" s="1"/>
      <c r="AG187" s="1"/>
      <c r="AH187" s="1"/>
      <c r="AI187" s="1"/>
      <c r="AJ187" s="401"/>
      <c r="AK187" s="1"/>
      <c r="AL187" s="1"/>
      <c r="AM187" s="1"/>
      <c r="AN187" s="1"/>
    </row>
    <row r="188" spans="1:40" ht="15.75" customHeight="1">
      <c r="A188" s="1"/>
      <c r="B188" s="1"/>
      <c r="C188" s="1"/>
      <c r="D188" s="1"/>
      <c r="E188" s="1"/>
      <c r="F188" s="2"/>
      <c r="G188" s="2"/>
      <c r="H188" s="2"/>
      <c r="I188" s="2"/>
      <c r="J188" s="2"/>
      <c r="K188" s="2"/>
      <c r="L188" s="2"/>
      <c r="M188" s="1"/>
      <c r="N188" s="3"/>
      <c r="O188" s="3"/>
      <c r="P188" s="3"/>
      <c r="Q188" s="3"/>
      <c r="R188" s="3"/>
      <c r="S188" s="3"/>
      <c r="T188" s="1"/>
      <c r="U188" s="1"/>
      <c r="V188" s="1"/>
      <c r="W188" s="1"/>
      <c r="X188" s="1"/>
      <c r="Y188" s="1"/>
      <c r="Z188" s="1"/>
      <c r="AA188" s="1"/>
      <c r="AB188" s="1"/>
      <c r="AC188" s="1"/>
      <c r="AD188" s="1"/>
      <c r="AE188" s="1"/>
      <c r="AF188" s="1"/>
      <c r="AG188" s="1"/>
      <c r="AH188" s="1"/>
      <c r="AI188" s="1"/>
      <c r="AJ188" s="401"/>
      <c r="AK188" s="1"/>
      <c r="AL188" s="1"/>
      <c r="AM188" s="1"/>
      <c r="AN188" s="1"/>
    </row>
    <row r="189" spans="1:40" ht="15.75" customHeight="1">
      <c r="A189" s="594" t="s">
        <v>1090</v>
      </c>
      <c r="B189" s="650" t="s">
        <v>12</v>
      </c>
      <c r="C189" s="586" t="s">
        <v>13</v>
      </c>
      <c r="D189" s="586" t="s">
        <v>14</v>
      </c>
      <c r="E189" s="595" t="s">
        <v>15</v>
      </c>
      <c r="F189" s="584" t="s">
        <v>16</v>
      </c>
      <c r="G189" s="585"/>
      <c r="H189" s="586" t="s">
        <v>17</v>
      </c>
      <c r="I189" s="586" t="s">
        <v>18</v>
      </c>
      <c r="J189" s="586" t="s">
        <v>19</v>
      </c>
      <c r="K189" s="589" t="s">
        <v>20</v>
      </c>
      <c r="L189" s="585"/>
      <c r="M189" s="586" t="s">
        <v>21</v>
      </c>
      <c r="N189" s="50"/>
      <c r="O189" s="3"/>
      <c r="P189" s="3"/>
      <c r="Q189" s="3"/>
      <c r="R189" s="3"/>
      <c r="S189" s="3"/>
      <c r="T189" s="1"/>
      <c r="U189" s="1"/>
      <c r="V189" s="1"/>
      <c r="W189" s="1"/>
      <c r="X189" s="1"/>
      <c r="Y189" s="1"/>
      <c r="Z189" s="1"/>
      <c r="AA189" s="1"/>
      <c r="AB189" s="1"/>
      <c r="AC189" s="1"/>
      <c r="AD189" s="1"/>
      <c r="AE189" s="1"/>
      <c r="AF189" s="1"/>
      <c r="AG189" s="1"/>
      <c r="AH189" s="1"/>
      <c r="AI189" s="1"/>
      <c r="AJ189" s="401"/>
      <c r="AK189" s="1"/>
      <c r="AL189" s="1"/>
      <c r="AM189" s="1"/>
      <c r="AN189" s="1"/>
    </row>
    <row r="190" spans="1:40" ht="15.75" customHeight="1">
      <c r="A190" s="587"/>
      <c r="B190" s="587"/>
      <c r="C190" s="587"/>
      <c r="D190" s="587"/>
      <c r="E190" s="587"/>
      <c r="F190" s="51" t="s">
        <v>44</v>
      </c>
      <c r="G190" s="51" t="s">
        <v>45</v>
      </c>
      <c r="H190" s="587"/>
      <c r="I190" s="587"/>
      <c r="J190" s="587"/>
      <c r="K190" s="52" t="s">
        <v>46</v>
      </c>
      <c r="L190" s="52" t="s">
        <v>47</v>
      </c>
      <c r="M190" s="587"/>
      <c r="N190" s="1"/>
      <c r="O190" s="3"/>
      <c r="P190" s="3"/>
      <c r="Q190" s="3"/>
      <c r="R190" s="3"/>
      <c r="S190" s="3"/>
      <c r="T190" s="1"/>
      <c r="U190" s="1"/>
      <c r="V190" s="1"/>
      <c r="W190" s="1"/>
      <c r="X190" s="1"/>
      <c r="Y190" s="1"/>
      <c r="Z190" s="1"/>
      <c r="AA190" s="1"/>
      <c r="AB190" s="1"/>
      <c r="AC190" s="1"/>
      <c r="AD190" s="1"/>
      <c r="AE190" s="1"/>
      <c r="AF190" s="1"/>
      <c r="AG190" s="1"/>
      <c r="AH190" s="1"/>
      <c r="AI190" s="1"/>
      <c r="AJ190" s="401"/>
      <c r="AK190" s="1"/>
      <c r="AL190" s="1"/>
      <c r="AM190" s="1"/>
      <c r="AN190" s="1"/>
    </row>
    <row r="191" spans="1:40" ht="15.75" customHeight="1">
      <c r="A191" s="53"/>
      <c r="B191" s="53"/>
      <c r="C191" s="26"/>
      <c r="D191" s="26"/>
      <c r="E191" s="26"/>
      <c r="F191" s="53"/>
      <c r="G191" s="53"/>
      <c r="H191" s="53"/>
      <c r="I191" s="53"/>
      <c r="J191" s="54"/>
      <c r="K191" s="54"/>
      <c r="L191" s="54"/>
      <c r="M191" s="55"/>
      <c r="N191" s="1"/>
      <c r="O191" s="3"/>
      <c r="P191" s="3"/>
      <c r="Q191" s="3"/>
      <c r="R191" s="3"/>
      <c r="S191" s="3"/>
      <c r="T191" s="1"/>
      <c r="U191" s="1"/>
      <c r="V191" s="1"/>
      <c r="W191" s="1"/>
      <c r="X191" s="1"/>
      <c r="Y191" s="1"/>
      <c r="Z191" s="1"/>
      <c r="AA191" s="1"/>
      <c r="AB191" s="1"/>
      <c r="AC191" s="1"/>
      <c r="AD191" s="1"/>
      <c r="AE191" s="1"/>
      <c r="AF191" s="1"/>
      <c r="AG191" s="1"/>
      <c r="AH191" s="1"/>
      <c r="AI191" s="1"/>
      <c r="AJ191" s="401"/>
      <c r="AK191" s="1"/>
      <c r="AL191" s="1"/>
      <c r="AM191" s="1"/>
      <c r="AN191" s="1"/>
    </row>
    <row r="192" spans="1:40" ht="15.75" customHeight="1">
      <c r="A192" s="53"/>
      <c r="B192" s="53"/>
      <c r="C192" s="26"/>
      <c r="D192" s="26"/>
      <c r="E192" s="26"/>
      <c r="F192" s="53"/>
      <c r="G192" s="53"/>
      <c r="H192" s="53"/>
      <c r="I192" s="53"/>
      <c r="J192" s="53"/>
      <c r="K192" s="53"/>
      <c r="L192" s="53"/>
      <c r="M192" s="26"/>
      <c r="N192" s="1"/>
      <c r="O192" s="3"/>
      <c r="P192" s="3"/>
      <c r="Q192" s="3"/>
      <c r="R192" s="3"/>
      <c r="S192" s="3"/>
      <c r="T192" s="1"/>
      <c r="U192" s="1"/>
      <c r="V192" s="1"/>
      <c r="W192" s="1"/>
      <c r="X192" s="1"/>
      <c r="Y192" s="1"/>
      <c r="Z192" s="1"/>
      <c r="AA192" s="1"/>
      <c r="AB192" s="1"/>
      <c r="AC192" s="1"/>
      <c r="AD192" s="1"/>
      <c r="AE192" s="1"/>
      <c r="AF192" s="1"/>
      <c r="AG192" s="1"/>
      <c r="AH192" s="1"/>
      <c r="AI192" s="1"/>
      <c r="AJ192" s="401"/>
      <c r="AK192" s="1"/>
      <c r="AL192" s="1"/>
      <c r="AM192" s="1"/>
      <c r="AN192" s="1"/>
    </row>
    <row r="193" spans="1:40" ht="15.75" customHeight="1">
      <c r="A193" s="53"/>
      <c r="B193" s="53"/>
      <c r="C193" s="26"/>
      <c r="D193" s="26"/>
      <c r="E193" s="26"/>
      <c r="F193" s="53"/>
      <c r="G193" s="53"/>
      <c r="H193" s="53"/>
      <c r="I193" s="53"/>
      <c r="J193" s="53"/>
      <c r="K193" s="53"/>
      <c r="L193" s="53"/>
      <c r="M193" s="26"/>
      <c r="N193" s="1"/>
      <c r="O193" s="3"/>
      <c r="P193" s="3"/>
      <c r="Q193" s="3"/>
      <c r="R193" s="3"/>
      <c r="S193" s="3"/>
      <c r="T193" s="1"/>
      <c r="U193" s="1"/>
      <c r="V193" s="1"/>
      <c r="W193" s="1"/>
      <c r="X193" s="1"/>
      <c r="Y193" s="1"/>
      <c r="Z193" s="1"/>
      <c r="AA193" s="1"/>
      <c r="AB193" s="1"/>
      <c r="AC193" s="1"/>
      <c r="AD193" s="1"/>
      <c r="AE193" s="1"/>
      <c r="AF193" s="1"/>
      <c r="AG193" s="1"/>
      <c r="AH193" s="1"/>
      <c r="AI193" s="1"/>
      <c r="AJ193" s="401"/>
      <c r="AK193" s="1"/>
      <c r="AL193" s="1"/>
      <c r="AM193" s="1"/>
      <c r="AN193" s="1"/>
    </row>
    <row r="194" spans="1:40" ht="15.75" customHeight="1">
      <c r="A194" s="53"/>
      <c r="B194" s="53"/>
      <c r="C194" s="26"/>
      <c r="D194" s="26"/>
      <c r="E194" s="26"/>
      <c r="F194" s="53"/>
      <c r="G194" s="53"/>
      <c r="H194" s="53"/>
      <c r="I194" s="53"/>
      <c r="J194" s="53"/>
      <c r="K194" s="53"/>
      <c r="L194" s="53"/>
      <c r="M194" s="26"/>
      <c r="N194" s="1"/>
      <c r="O194" s="3"/>
      <c r="P194" s="3"/>
      <c r="Q194" s="3"/>
      <c r="R194" s="3"/>
      <c r="S194" s="3"/>
      <c r="T194" s="1"/>
      <c r="U194" s="1"/>
      <c r="V194" s="1"/>
      <c r="W194" s="1"/>
      <c r="X194" s="1"/>
      <c r="Y194" s="1"/>
      <c r="Z194" s="1"/>
      <c r="AA194" s="1"/>
      <c r="AB194" s="1"/>
      <c r="AC194" s="1"/>
      <c r="AD194" s="1"/>
      <c r="AE194" s="1"/>
      <c r="AF194" s="1"/>
      <c r="AG194" s="1"/>
      <c r="AH194" s="1"/>
      <c r="AI194" s="1"/>
      <c r="AJ194" s="401"/>
      <c r="AK194" s="1"/>
      <c r="AL194" s="1"/>
      <c r="AM194" s="1"/>
      <c r="AN194" s="1"/>
    </row>
    <row r="195" spans="1:40" ht="15.75" customHeight="1">
      <c r="A195" s="53"/>
      <c r="B195" s="53"/>
      <c r="C195" s="26"/>
      <c r="D195" s="26"/>
      <c r="E195" s="26"/>
      <c r="F195" s="53"/>
      <c r="G195" s="53"/>
      <c r="H195" s="53"/>
      <c r="I195" s="53"/>
      <c r="J195" s="53"/>
      <c r="K195" s="53"/>
      <c r="L195" s="53"/>
      <c r="M195" s="26"/>
      <c r="N195" s="1"/>
      <c r="O195" s="3"/>
      <c r="P195" s="3"/>
      <c r="Q195" s="3"/>
      <c r="R195" s="3"/>
      <c r="S195" s="3"/>
      <c r="T195" s="1"/>
      <c r="U195" s="1"/>
      <c r="V195" s="1"/>
      <c r="W195" s="1"/>
      <c r="X195" s="1"/>
      <c r="Y195" s="1"/>
      <c r="Z195" s="1"/>
      <c r="AA195" s="1"/>
      <c r="AB195" s="1"/>
      <c r="AC195" s="1"/>
      <c r="AD195" s="1"/>
      <c r="AE195" s="1"/>
      <c r="AF195" s="1"/>
      <c r="AG195" s="1"/>
      <c r="AH195" s="1"/>
      <c r="AI195" s="1"/>
      <c r="AJ195" s="401"/>
      <c r="AK195" s="1"/>
      <c r="AL195" s="1"/>
      <c r="AM195" s="1"/>
      <c r="AN195" s="1"/>
    </row>
    <row r="196" spans="1:40" ht="15.75" customHeight="1">
      <c r="A196" s="53"/>
      <c r="B196" s="53"/>
      <c r="C196" s="26"/>
      <c r="D196" s="26"/>
      <c r="E196" s="26"/>
      <c r="F196" s="53"/>
      <c r="G196" s="53"/>
      <c r="H196" s="53"/>
      <c r="I196" s="53"/>
      <c r="J196" s="53"/>
      <c r="K196" s="53"/>
      <c r="L196" s="53"/>
      <c r="M196" s="26"/>
      <c r="N196" s="1"/>
      <c r="O196" s="3"/>
      <c r="P196" s="3"/>
      <c r="Q196" s="3"/>
      <c r="R196" s="3"/>
      <c r="S196" s="3"/>
      <c r="T196" s="1"/>
      <c r="U196" s="1"/>
      <c r="V196" s="1"/>
      <c r="W196" s="1"/>
      <c r="X196" s="1"/>
      <c r="Y196" s="1"/>
      <c r="Z196" s="1"/>
      <c r="AA196" s="1"/>
      <c r="AB196" s="1"/>
      <c r="AC196" s="1"/>
      <c r="AD196" s="1"/>
      <c r="AE196" s="1"/>
      <c r="AF196" s="1"/>
      <c r="AG196" s="1"/>
      <c r="AH196" s="1"/>
      <c r="AI196" s="1"/>
      <c r="AJ196" s="401"/>
      <c r="AK196" s="1"/>
      <c r="AL196" s="1"/>
      <c r="AM196" s="1"/>
      <c r="AN196" s="1"/>
    </row>
    <row r="197" spans="1:40" ht="15.75" customHeight="1">
      <c r="A197" s="53"/>
      <c r="B197" s="53"/>
      <c r="C197" s="26"/>
      <c r="D197" s="26"/>
      <c r="E197" s="26"/>
      <c r="F197" s="53"/>
      <c r="G197" s="53"/>
      <c r="H197" s="53"/>
      <c r="I197" s="53"/>
      <c r="J197" s="53"/>
      <c r="K197" s="53"/>
      <c r="L197" s="53"/>
      <c r="M197" s="26"/>
      <c r="N197" s="1"/>
      <c r="O197" s="3"/>
      <c r="P197" s="3"/>
      <c r="Q197" s="3"/>
      <c r="R197" s="3"/>
      <c r="S197" s="3"/>
      <c r="T197" s="1"/>
      <c r="U197" s="1"/>
      <c r="V197" s="1"/>
      <c r="W197" s="1"/>
      <c r="X197" s="1"/>
      <c r="Y197" s="1"/>
      <c r="Z197" s="1"/>
      <c r="AA197" s="1"/>
      <c r="AB197" s="1"/>
      <c r="AC197" s="1"/>
      <c r="AD197" s="1"/>
      <c r="AE197" s="1"/>
      <c r="AF197" s="1"/>
      <c r="AG197" s="1"/>
      <c r="AH197" s="1"/>
      <c r="AI197" s="1"/>
      <c r="AJ197" s="401"/>
      <c r="AK197" s="1"/>
      <c r="AL197" s="1"/>
      <c r="AM197" s="1"/>
      <c r="AN197" s="1"/>
    </row>
    <row r="198" spans="1:40" ht="15.75" customHeight="1">
      <c r="A198" s="53"/>
      <c r="B198" s="53"/>
      <c r="C198" s="26"/>
      <c r="D198" s="26"/>
      <c r="E198" s="26"/>
      <c r="F198" s="53"/>
      <c r="G198" s="53"/>
      <c r="H198" s="53"/>
      <c r="I198" s="53"/>
      <c r="J198" s="53"/>
      <c r="K198" s="53"/>
      <c r="L198" s="53"/>
      <c r="M198" s="26"/>
      <c r="N198" s="1"/>
      <c r="O198" s="3"/>
      <c r="P198" s="3"/>
      <c r="Q198" s="3"/>
      <c r="R198" s="3"/>
      <c r="S198" s="3"/>
      <c r="T198" s="1"/>
      <c r="U198" s="1"/>
      <c r="V198" s="1"/>
      <c r="W198" s="1"/>
      <c r="X198" s="1"/>
      <c r="Y198" s="1"/>
      <c r="Z198" s="1"/>
      <c r="AA198" s="1"/>
      <c r="AB198" s="1"/>
      <c r="AC198" s="1"/>
      <c r="AD198" s="1"/>
      <c r="AE198" s="1"/>
      <c r="AF198" s="1"/>
      <c r="AG198" s="1"/>
      <c r="AH198" s="1"/>
      <c r="AI198" s="1"/>
      <c r="AJ198" s="401"/>
      <c r="AK198" s="1"/>
      <c r="AL198" s="1"/>
      <c r="AM198" s="1"/>
      <c r="AN198" s="1"/>
    </row>
    <row r="199" spans="1:40" ht="15.75" customHeight="1">
      <c r="A199" s="53"/>
      <c r="B199" s="53"/>
      <c r="C199" s="26"/>
      <c r="D199" s="26"/>
      <c r="E199" s="26"/>
      <c r="F199" s="53"/>
      <c r="G199" s="53"/>
      <c r="H199" s="53"/>
      <c r="I199" s="53"/>
      <c r="J199" s="53"/>
      <c r="K199" s="53"/>
      <c r="L199" s="53"/>
      <c r="M199" s="26"/>
      <c r="N199" s="1"/>
      <c r="O199" s="3"/>
      <c r="P199" s="3"/>
      <c r="Q199" s="3"/>
      <c r="R199" s="3"/>
      <c r="S199" s="3"/>
      <c r="T199" s="1"/>
      <c r="U199" s="1"/>
      <c r="V199" s="1"/>
      <c r="W199" s="1"/>
      <c r="X199" s="1"/>
      <c r="Y199" s="1"/>
      <c r="Z199" s="1"/>
      <c r="AA199" s="1"/>
      <c r="AB199" s="1"/>
      <c r="AC199" s="1"/>
      <c r="AD199" s="1"/>
      <c r="AE199" s="1"/>
      <c r="AF199" s="1"/>
      <c r="AG199" s="1"/>
      <c r="AH199" s="1"/>
      <c r="AI199" s="1"/>
      <c r="AJ199" s="401"/>
      <c r="AK199" s="1"/>
      <c r="AL199" s="1"/>
      <c r="AM199" s="1"/>
      <c r="AN199" s="1"/>
    </row>
    <row r="200" spans="1:40" ht="15.75" customHeight="1">
      <c r="A200" s="401"/>
      <c r="B200" s="401"/>
      <c r="C200" s="401"/>
      <c r="D200" s="401"/>
      <c r="E200" s="401"/>
      <c r="F200" s="417"/>
      <c r="G200" s="417"/>
      <c r="H200" s="417"/>
      <c r="I200" s="417"/>
      <c r="J200" s="417"/>
      <c r="K200" s="417"/>
      <c r="L200" s="417"/>
      <c r="M200" s="401"/>
      <c r="N200" s="418"/>
      <c r="O200" s="418"/>
      <c r="P200" s="418"/>
      <c r="Q200" s="418"/>
      <c r="R200" s="418"/>
      <c r="S200" s="418"/>
      <c r="T200" s="418"/>
      <c r="U200" s="418"/>
      <c r="V200" s="418"/>
      <c r="W200" s="418"/>
      <c r="X200" s="418"/>
      <c r="Y200" s="418"/>
      <c r="Z200" s="418"/>
      <c r="AA200" s="418"/>
      <c r="AB200" s="418"/>
      <c r="AC200" s="418"/>
      <c r="AD200" s="418"/>
      <c r="AE200" s="418"/>
      <c r="AF200" s="418"/>
      <c r="AG200" s="418"/>
      <c r="AH200" s="418"/>
      <c r="AI200" s="418"/>
      <c r="AJ200" s="401"/>
      <c r="AK200" s="1"/>
      <c r="AL200" s="1"/>
      <c r="AM200" s="1"/>
      <c r="AN200" s="1"/>
    </row>
    <row r="201" spans="1:40" ht="15.75" customHeight="1">
      <c r="A201" s="401"/>
      <c r="B201" s="401"/>
      <c r="C201" s="401"/>
      <c r="D201" s="401"/>
      <c r="E201" s="401"/>
      <c r="F201" s="417"/>
      <c r="G201" s="417"/>
      <c r="H201" s="417"/>
      <c r="I201" s="417"/>
      <c r="J201" s="417"/>
      <c r="K201" s="417"/>
      <c r="L201" s="417"/>
      <c r="M201" s="401"/>
      <c r="N201" s="418"/>
      <c r="O201" s="418"/>
      <c r="P201" s="418"/>
      <c r="Q201" s="418"/>
      <c r="R201" s="418"/>
      <c r="S201" s="418"/>
      <c r="T201" s="418"/>
      <c r="U201" s="418"/>
      <c r="V201" s="418"/>
      <c r="W201" s="418"/>
      <c r="X201" s="418"/>
      <c r="Y201" s="418"/>
      <c r="Z201" s="418"/>
      <c r="AA201" s="418"/>
      <c r="AB201" s="418"/>
      <c r="AC201" s="418"/>
      <c r="AD201" s="418"/>
      <c r="AE201" s="418"/>
      <c r="AF201" s="418"/>
      <c r="AG201" s="418"/>
      <c r="AH201" s="418"/>
      <c r="AI201" s="418"/>
      <c r="AJ201" s="401"/>
      <c r="AK201" s="1"/>
      <c r="AL201" s="1"/>
      <c r="AM201" s="1"/>
      <c r="AN201" s="1"/>
    </row>
    <row r="202" spans="1:40" ht="15.75" customHeight="1">
      <c r="A202" s="1"/>
      <c r="B202" s="1"/>
      <c r="C202" s="1"/>
      <c r="D202" s="1"/>
      <c r="E202" s="1"/>
      <c r="F202" s="2"/>
      <c r="G202" s="2"/>
      <c r="H202" s="2"/>
      <c r="I202" s="2"/>
      <c r="J202" s="2"/>
      <c r="K202" s="2"/>
      <c r="L202" s="2"/>
      <c r="M202" s="1"/>
      <c r="N202" s="3"/>
      <c r="O202" s="3"/>
      <c r="P202" s="3"/>
      <c r="Q202" s="3"/>
      <c r="R202" s="3"/>
      <c r="S202" s="3"/>
      <c r="T202" s="1"/>
      <c r="U202" s="1"/>
      <c r="V202" s="1"/>
      <c r="W202" s="1"/>
      <c r="X202" s="1"/>
      <c r="Y202" s="1"/>
      <c r="Z202" s="1"/>
      <c r="AA202" s="1"/>
      <c r="AB202" s="1"/>
      <c r="AC202" s="1"/>
      <c r="AD202" s="1"/>
      <c r="AE202" s="1"/>
      <c r="AF202" s="1"/>
      <c r="AG202" s="1"/>
      <c r="AH202" s="1"/>
      <c r="AI202" s="1"/>
      <c r="AJ202" s="401"/>
      <c r="AK202" s="1"/>
      <c r="AL202" s="1"/>
      <c r="AM202" s="1"/>
      <c r="AN202" s="1"/>
    </row>
    <row r="203" spans="1:40" ht="15.75" customHeight="1">
      <c r="A203" s="1"/>
      <c r="B203" s="1"/>
      <c r="C203" s="1"/>
      <c r="D203" s="1"/>
      <c r="E203" s="1"/>
      <c r="F203" s="2"/>
      <c r="G203" s="2"/>
      <c r="H203" s="2"/>
      <c r="I203" s="2"/>
      <c r="J203" s="2"/>
      <c r="K203" s="2"/>
      <c r="L203" s="2"/>
      <c r="M203" s="1"/>
      <c r="N203" s="3"/>
      <c r="O203" s="3"/>
      <c r="P203" s="3"/>
      <c r="Q203" s="3"/>
      <c r="R203" s="3"/>
      <c r="S203" s="3"/>
      <c r="T203" s="1"/>
      <c r="U203" s="1"/>
      <c r="V203" s="1"/>
      <c r="W203" s="1"/>
      <c r="X203" s="1"/>
      <c r="Y203" s="1"/>
      <c r="Z203" s="1"/>
      <c r="AA203" s="1"/>
      <c r="AB203" s="1"/>
      <c r="AC203" s="1"/>
      <c r="AD203" s="1"/>
      <c r="AE203" s="1"/>
      <c r="AF203" s="1"/>
      <c r="AG203" s="1"/>
      <c r="AH203" s="1"/>
      <c r="AI203" s="1"/>
      <c r="AJ203" s="401"/>
      <c r="AK203" s="1"/>
      <c r="AL203" s="1"/>
      <c r="AM203" s="1"/>
      <c r="AN203" s="1"/>
    </row>
    <row r="204" spans="1:40" ht="15.75" customHeight="1">
      <c r="A204" s="1"/>
      <c r="B204" s="1"/>
      <c r="C204" s="1"/>
      <c r="D204" s="1"/>
      <c r="E204" s="1"/>
      <c r="F204" s="2"/>
      <c r="G204" s="2"/>
      <c r="H204" s="2"/>
      <c r="I204" s="2"/>
      <c r="J204" s="2"/>
      <c r="K204" s="2"/>
      <c r="L204" s="2"/>
      <c r="M204" s="1"/>
      <c r="N204" s="3"/>
      <c r="O204" s="3"/>
      <c r="P204" s="3"/>
      <c r="Q204" s="3"/>
      <c r="R204" s="3"/>
      <c r="S204" s="3"/>
      <c r="T204" s="1"/>
      <c r="U204" s="1"/>
      <c r="V204" s="1"/>
      <c r="W204" s="1"/>
      <c r="X204" s="1"/>
      <c r="Y204" s="1"/>
      <c r="Z204" s="1"/>
      <c r="AA204" s="1"/>
      <c r="AB204" s="1"/>
      <c r="AC204" s="1"/>
      <c r="AD204" s="1"/>
      <c r="AE204" s="1"/>
      <c r="AF204" s="1"/>
      <c r="AG204" s="1"/>
      <c r="AH204" s="1"/>
      <c r="AI204" s="1"/>
      <c r="AJ204" s="401"/>
      <c r="AK204" s="1"/>
      <c r="AL204" s="1"/>
      <c r="AM204" s="1"/>
      <c r="AN204" s="1"/>
    </row>
    <row r="205" spans="1:40" ht="15.75" customHeight="1">
      <c r="A205" s="1"/>
      <c r="B205" s="1"/>
      <c r="C205" s="1"/>
      <c r="D205" s="1"/>
      <c r="E205" s="1"/>
      <c r="F205" s="2"/>
      <c r="G205" s="2"/>
      <c r="H205" s="2"/>
      <c r="I205" s="2"/>
      <c r="J205" s="2"/>
      <c r="K205" s="2"/>
      <c r="L205" s="2"/>
      <c r="M205" s="1"/>
      <c r="N205" s="3"/>
      <c r="O205" s="3"/>
      <c r="P205" s="3"/>
      <c r="Q205" s="3"/>
      <c r="R205" s="3"/>
      <c r="S205" s="3"/>
      <c r="T205" s="1"/>
      <c r="U205" s="1"/>
      <c r="V205" s="1"/>
      <c r="W205" s="1"/>
      <c r="X205" s="1"/>
      <c r="Y205" s="1"/>
      <c r="Z205" s="1"/>
      <c r="AA205" s="1"/>
      <c r="AB205" s="1"/>
      <c r="AC205" s="1"/>
      <c r="AD205" s="1"/>
      <c r="AE205" s="1"/>
      <c r="AF205" s="1"/>
      <c r="AG205" s="1"/>
      <c r="AH205" s="1"/>
      <c r="AI205" s="1"/>
      <c r="AJ205" s="401"/>
      <c r="AK205" s="1"/>
      <c r="AL205" s="1"/>
      <c r="AM205" s="1"/>
      <c r="AN205" s="1"/>
    </row>
    <row r="206" spans="1:40" ht="15.75" customHeight="1">
      <c r="A206" s="1"/>
      <c r="B206" s="1"/>
      <c r="C206" s="1"/>
      <c r="D206" s="1"/>
      <c r="E206" s="1"/>
      <c r="F206" s="2"/>
      <c r="G206" s="2"/>
      <c r="H206" s="2"/>
      <c r="I206" s="2"/>
      <c r="J206" s="2"/>
      <c r="K206" s="2"/>
      <c r="L206" s="2"/>
      <c r="M206" s="1"/>
      <c r="N206" s="3"/>
      <c r="O206" s="3"/>
      <c r="P206" s="3"/>
      <c r="Q206" s="3"/>
      <c r="R206" s="3"/>
      <c r="S206" s="3"/>
      <c r="T206" s="1"/>
      <c r="U206" s="1"/>
      <c r="V206" s="1"/>
      <c r="W206" s="1"/>
      <c r="X206" s="1"/>
      <c r="Y206" s="1"/>
      <c r="Z206" s="1"/>
      <c r="AA206" s="1"/>
      <c r="AB206" s="1"/>
      <c r="AC206" s="1"/>
      <c r="AD206" s="1"/>
      <c r="AE206" s="1"/>
      <c r="AF206" s="1"/>
      <c r="AG206" s="1"/>
      <c r="AH206" s="1"/>
      <c r="AI206" s="1"/>
      <c r="AJ206" s="401"/>
      <c r="AK206" s="1"/>
      <c r="AL206" s="1"/>
      <c r="AM206" s="1"/>
      <c r="AN206" s="1"/>
    </row>
    <row r="207" spans="1:40" ht="15.75" customHeight="1">
      <c r="A207" s="1"/>
      <c r="B207" s="1"/>
      <c r="C207" s="1"/>
      <c r="D207" s="1"/>
      <c r="E207" s="1"/>
      <c r="F207" s="2"/>
      <c r="G207" s="2"/>
      <c r="H207" s="2"/>
      <c r="I207" s="2"/>
      <c r="J207" s="2"/>
      <c r="K207" s="2"/>
      <c r="L207" s="2"/>
      <c r="M207" s="1"/>
      <c r="N207" s="3"/>
      <c r="O207" s="3"/>
      <c r="P207" s="3"/>
      <c r="Q207" s="3"/>
      <c r="R207" s="3"/>
      <c r="S207" s="3"/>
      <c r="T207" s="1"/>
      <c r="U207" s="1"/>
      <c r="V207" s="1"/>
      <c r="W207" s="1"/>
      <c r="X207" s="1"/>
      <c r="Y207" s="1"/>
      <c r="Z207" s="1"/>
      <c r="AA207" s="1"/>
      <c r="AB207" s="1"/>
      <c r="AC207" s="1"/>
      <c r="AD207" s="1"/>
      <c r="AE207" s="1"/>
      <c r="AF207" s="1"/>
      <c r="AG207" s="1"/>
      <c r="AH207" s="1"/>
      <c r="AI207" s="1"/>
      <c r="AJ207" s="401"/>
      <c r="AK207" s="1"/>
      <c r="AL207" s="1"/>
      <c r="AM207" s="1"/>
      <c r="AN207" s="1"/>
    </row>
    <row r="208" spans="1:40" ht="15.75" customHeight="1">
      <c r="A208" s="1"/>
      <c r="B208" s="1"/>
      <c r="C208" s="1"/>
      <c r="D208" s="1"/>
      <c r="E208" s="1"/>
      <c r="F208" s="2"/>
      <c r="G208" s="2"/>
      <c r="H208" s="2"/>
      <c r="I208" s="2"/>
      <c r="J208" s="2"/>
      <c r="K208" s="2"/>
      <c r="L208" s="2"/>
      <c r="M208" s="1"/>
      <c r="N208" s="3"/>
      <c r="O208" s="3"/>
      <c r="P208" s="3"/>
      <c r="Q208" s="3"/>
      <c r="R208" s="3"/>
      <c r="S208" s="3"/>
      <c r="T208" s="1"/>
      <c r="U208" s="1"/>
      <c r="V208" s="1"/>
      <c r="W208" s="1"/>
      <c r="X208" s="1"/>
      <c r="Y208" s="1"/>
      <c r="Z208" s="1"/>
      <c r="AA208" s="1"/>
      <c r="AB208" s="1"/>
      <c r="AC208" s="1"/>
      <c r="AD208" s="1"/>
      <c r="AE208" s="1"/>
      <c r="AF208" s="1"/>
      <c r="AG208" s="1"/>
      <c r="AH208" s="1"/>
      <c r="AI208" s="1"/>
      <c r="AJ208" s="401"/>
      <c r="AK208" s="1"/>
      <c r="AL208" s="1"/>
      <c r="AM208" s="1"/>
      <c r="AN208" s="1"/>
    </row>
    <row r="209" spans="1:40" ht="15.75" customHeight="1">
      <c r="A209" s="1"/>
      <c r="B209" s="1"/>
      <c r="C209" s="1"/>
      <c r="D209" s="1"/>
      <c r="E209" s="1"/>
      <c r="F209" s="2"/>
      <c r="G209" s="2"/>
      <c r="H209" s="2"/>
      <c r="I209" s="2"/>
      <c r="J209" s="2"/>
      <c r="K209" s="2"/>
      <c r="L209" s="2"/>
      <c r="M209" s="1"/>
      <c r="N209" s="3"/>
      <c r="O209" s="3"/>
      <c r="P209" s="3"/>
      <c r="Q209" s="3"/>
      <c r="R209" s="3"/>
      <c r="S209" s="3"/>
      <c r="T209" s="1"/>
      <c r="U209" s="1"/>
      <c r="V209" s="1"/>
      <c r="W209" s="1"/>
      <c r="X209" s="1"/>
      <c r="Y209" s="1"/>
      <c r="Z209" s="1"/>
      <c r="AA209" s="1"/>
      <c r="AB209" s="1"/>
      <c r="AC209" s="1"/>
      <c r="AD209" s="1"/>
      <c r="AE209" s="1"/>
      <c r="AF209" s="1"/>
      <c r="AG209" s="1"/>
      <c r="AH209" s="1"/>
      <c r="AI209" s="1"/>
      <c r="AJ209" s="401"/>
      <c r="AK209" s="1"/>
      <c r="AL209" s="1"/>
      <c r="AM209" s="1"/>
      <c r="AN209" s="1"/>
    </row>
    <row r="210" spans="1:40" ht="15.75" customHeight="1">
      <c r="A210" s="1"/>
      <c r="B210" s="1"/>
      <c r="C210" s="1"/>
      <c r="D210" s="1"/>
      <c r="E210" s="1"/>
      <c r="F210" s="2"/>
      <c r="G210" s="2"/>
      <c r="H210" s="2"/>
      <c r="I210" s="2"/>
      <c r="J210" s="2"/>
      <c r="K210" s="2"/>
      <c r="L210" s="2"/>
      <c r="M210" s="1"/>
      <c r="N210" s="3"/>
      <c r="O210" s="3"/>
      <c r="P210" s="3"/>
      <c r="Q210" s="3"/>
      <c r="R210" s="3"/>
      <c r="S210" s="3"/>
      <c r="T210" s="1"/>
      <c r="U210" s="1"/>
      <c r="V210" s="1"/>
      <c r="W210" s="1"/>
      <c r="X210" s="1"/>
      <c r="Y210" s="1"/>
      <c r="Z210" s="1"/>
      <c r="AA210" s="1"/>
      <c r="AB210" s="1"/>
      <c r="AC210" s="1"/>
      <c r="AD210" s="1"/>
      <c r="AE210" s="1"/>
      <c r="AF210" s="1"/>
      <c r="AG210" s="1"/>
      <c r="AH210" s="1"/>
      <c r="AI210" s="1"/>
      <c r="AJ210" s="401"/>
      <c r="AK210" s="1"/>
      <c r="AL210" s="1"/>
      <c r="AM210" s="1"/>
      <c r="AN210" s="1"/>
    </row>
    <row r="211" spans="1:40" ht="15.75" customHeight="1">
      <c r="A211" s="1"/>
      <c r="B211" s="1"/>
      <c r="C211" s="1"/>
      <c r="D211" s="1"/>
      <c r="E211" s="1"/>
      <c r="F211" s="2"/>
      <c r="G211" s="2"/>
      <c r="H211" s="2"/>
      <c r="I211" s="2"/>
      <c r="J211" s="2"/>
      <c r="K211" s="2"/>
      <c r="L211" s="2"/>
      <c r="M211" s="1"/>
      <c r="N211" s="3"/>
      <c r="O211" s="3"/>
      <c r="P211" s="3"/>
      <c r="Q211" s="3"/>
      <c r="R211" s="3"/>
      <c r="S211" s="3"/>
      <c r="T211" s="1"/>
      <c r="U211" s="1"/>
      <c r="V211" s="1"/>
      <c r="W211" s="1"/>
      <c r="X211" s="1"/>
      <c r="Y211" s="1"/>
      <c r="Z211" s="1"/>
      <c r="AA211" s="1"/>
      <c r="AB211" s="1"/>
      <c r="AC211" s="1"/>
      <c r="AD211" s="1"/>
      <c r="AE211" s="1"/>
      <c r="AF211" s="1"/>
      <c r="AG211" s="1"/>
      <c r="AH211" s="1"/>
      <c r="AI211" s="1"/>
      <c r="AJ211" s="401"/>
      <c r="AK211" s="1"/>
      <c r="AL211" s="1"/>
      <c r="AM211" s="1"/>
      <c r="AN211" s="1"/>
    </row>
    <row r="212" spans="1:40" ht="15.75" customHeight="1">
      <c r="A212" s="1"/>
      <c r="B212" s="1"/>
      <c r="C212" s="1"/>
      <c r="D212" s="1"/>
      <c r="E212" s="1"/>
      <c r="F212" s="2"/>
      <c r="G212" s="2"/>
      <c r="H212" s="2"/>
      <c r="I212" s="2"/>
      <c r="J212" s="2"/>
      <c r="K212" s="2"/>
      <c r="L212" s="2"/>
      <c r="M212" s="1"/>
      <c r="N212" s="3"/>
      <c r="O212" s="3"/>
      <c r="P212" s="3"/>
      <c r="Q212" s="3"/>
      <c r="R212" s="3"/>
      <c r="S212" s="3"/>
      <c r="T212" s="1"/>
      <c r="U212" s="1"/>
      <c r="V212" s="1"/>
      <c r="W212" s="1"/>
      <c r="X212" s="1"/>
      <c r="Y212" s="1"/>
      <c r="Z212" s="1"/>
      <c r="AA212" s="1"/>
      <c r="AB212" s="1"/>
      <c r="AC212" s="1"/>
      <c r="AD212" s="1"/>
      <c r="AE212" s="1"/>
      <c r="AF212" s="1"/>
      <c r="AG212" s="1"/>
      <c r="AH212" s="1"/>
      <c r="AI212" s="1"/>
      <c r="AJ212" s="401"/>
      <c r="AK212" s="1"/>
      <c r="AL212" s="1"/>
      <c r="AM212" s="1"/>
      <c r="AN212" s="1"/>
    </row>
    <row r="213" spans="1:40" ht="15.75" customHeight="1">
      <c r="A213" s="1"/>
      <c r="B213" s="1"/>
      <c r="C213" s="1"/>
      <c r="D213" s="1"/>
      <c r="E213" s="1"/>
      <c r="F213" s="2"/>
      <c r="G213" s="2"/>
      <c r="H213" s="2"/>
      <c r="I213" s="2"/>
      <c r="J213" s="2"/>
      <c r="K213" s="2"/>
      <c r="L213" s="2"/>
      <c r="M213" s="1"/>
      <c r="N213" s="3"/>
      <c r="O213" s="3"/>
      <c r="P213" s="3"/>
      <c r="Q213" s="3"/>
      <c r="R213" s="3"/>
      <c r="S213" s="3"/>
      <c r="T213" s="1"/>
      <c r="U213" s="1"/>
      <c r="V213" s="1"/>
      <c r="W213" s="1"/>
      <c r="X213" s="1"/>
      <c r="Y213" s="1"/>
      <c r="Z213" s="1"/>
      <c r="AA213" s="1"/>
      <c r="AB213" s="1"/>
      <c r="AC213" s="1"/>
      <c r="AD213" s="1"/>
      <c r="AE213" s="1"/>
      <c r="AF213" s="1"/>
      <c r="AG213" s="1"/>
      <c r="AH213" s="1"/>
      <c r="AI213" s="1"/>
      <c r="AJ213" s="401"/>
      <c r="AK213" s="1"/>
      <c r="AL213" s="1"/>
      <c r="AM213" s="1"/>
      <c r="AN213" s="1"/>
    </row>
    <row r="214" spans="1:40" ht="15.75" customHeight="1">
      <c r="A214" s="1"/>
      <c r="B214" s="1"/>
      <c r="C214" s="1"/>
      <c r="D214" s="1"/>
      <c r="E214" s="1"/>
      <c r="F214" s="2"/>
      <c r="G214" s="2"/>
      <c r="H214" s="2"/>
      <c r="I214" s="2"/>
      <c r="J214" s="2"/>
      <c r="K214" s="2"/>
      <c r="L214" s="2"/>
      <c r="M214" s="1"/>
      <c r="N214" s="3"/>
      <c r="O214" s="3"/>
      <c r="P214" s="3"/>
      <c r="Q214" s="3"/>
      <c r="R214" s="3"/>
      <c r="S214" s="3"/>
      <c r="T214" s="1"/>
      <c r="U214" s="1"/>
      <c r="V214" s="1"/>
      <c r="W214" s="1"/>
      <c r="X214" s="1"/>
      <c r="Y214" s="1"/>
      <c r="Z214" s="1"/>
      <c r="AA214" s="1"/>
      <c r="AB214" s="1"/>
      <c r="AC214" s="1"/>
      <c r="AD214" s="1"/>
      <c r="AE214" s="1"/>
      <c r="AF214" s="1"/>
      <c r="AG214" s="1"/>
      <c r="AH214" s="1"/>
      <c r="AI214" s="1"/>
      <c r="AJ214" s="401"/>
      <c r="AK214" s="1"/>
      <c r="AL214" s="1"/>
      <c r="AM214" s="1"/>
      <c r="AN214" s="1"/>
    </row>
    <row r="215" spans="1:40" ht="15.75" customHeight="1">
      <c r="A215" s="1"/>
      <c r="B215" s="1"/>
      <c r="C215" s="1"/>
      <c r="D215" s="1"/>
      <c r="E215" s="1"/>
      <c r="F215" s="2"/>
      <c r="G215" s="2"/>
      <c r="H215" s="2"/>
      <c r="I215" s="2"/>
      <c r="J215" s="2"/>
      <c r="K215" s="2"/>
      <c r="L215" s="2"/>
      <c r="M215" s="1"/>
      <c r="N215" s="3"/>
      <c r="O215" s="3"/>
      <c r="P215" s="3"/>
      <c r="Q215" s="3"/>
      <c r="R215" s="3"/>
      <c r="S215" s="3"/>
      <c r="T215" s="1"/>
      <c r="U215" s="1"/>
      <c r="V215" s="1"/>
      <c r="W215" s="1"/>
      <c r="X215" s="1"/>
      <c r="Y215" s="1"/>
      <c r="Z215" s="1"/>
      <c r="AA215" s="1"/>
      <c r="AB215" s="1"/>
      <c r="AC215" s="1"/>
      <c r="AD215" s="1"/>
      <c r="AE215" s="1"/>
      <c r="AF215" s="1"/>
      <c r="AG215" s="1"/>
      <c r="AH215" s="1"/>
      <c r="AI215" s="1"/>
      <c r="AJ215" s="401"/>
      <c r="AK215" s="1"/>
      <c r="AL215" s="1"/>
      <c r="AM215" s="1"/>
      <c r="AN215" s="1"/>
    </row>
    <row r="216" spans="1:40" ht="15.75" customHeight="1">
      <c r="A216" s="1"/>
      <c r="B216" s="1"/>
      <c r="C216" s="1"/>
      <c r="D216" s="1"/>
      <c r="E216" s="1"/>
      <c r="F216" s="2"/>
      <c r="G216" s="2"/>
      <c r="H216" s="2"/>
      <c r="I216" s="2"/>
      <c r="J216" s="2"/>
      <c r="K216" s="2"/>
      <c r="L216" s="2"/>
      <c r="M216" s="1"/>
      <c r="N216" s="3"/>
      <c r="O216" s="3"/>
      <c r="P216" s="3"/>
      <c r="Q216" s="3"/>
      <c r="R216" s="3"/>
      <c r="S216" s="3"/>
      <c r="T216" s="1"/>
      <c r="U216" s="1"/>
      <c r="V216" s="1"/>
      <c r="W216" s="1"/>
      <c r="X216" s="1"/>
      <c r="Y216" s="1"/>
      <c r="Z216" s="1"/>
      <c r="AA216" s="1"/>
      <c r="AB216" s="1"/>
      <c r="AC216" s="1"/>
      <c r="AD216" s="1"/>
      <c r="AE216" s="1"/>
      <c r="AF216" s="1"/>
      <c r="AG216" s="1"/>
      <c r="AH216" s="1"/>
      <c r="AI216" s="1"/>
      <c r="AJ216" s="401"/>
      <c r="AK216" s="1"/>
      <c r="AL216" s="1"/>
      <c r="AM216" s="1"/>
      <c r="AN216" s="1"/>
    </row>
    <row r="217" spans="1:40" ht="15.75" customHeight="1">
      <c r="A217" s="1"/>
      <c r="B217" s="1"/>
      <c r="C217" s="1"/>
      <c r="D217" s="1"/>
      <c r="E217" s="1"/>
      <c r="F217" s="2"/>
      <c r="G217" s="2"/>
      <c r="H217" s="2"/>
      <c r="I217" s="2"/>
      <c r="J217" s="2"/>
      <c r="K217" s="2"/>
      <c r="L217" s="2"/>
      <c r="M217" s="1"/>
      <c r="N217" s="3"/>
      <c r="O217" s="3"/>
      <c r="P217" s="3"/>
      <c r="Q217" s="3"/>
      <c r="R217" s="3"/>
      <c r="S217" s="3"/>
      <c r="T217" s="1"/>
      <c r="U217" s="1"/>
      <c r="V217" s="1"/>
      <c r="W217" s="1"/>
      <c r="X217" s="1"/>
      <c r="Y217" s="1"/>
      <c r="Z217" s="1"/>
      <c r="AA217" s="1"/>
      <c r="AB217" s="1"/>
      <c r="AC217" s="1"/>
      <c r="AD217" s="1"/>
      <c r="AE217" s="1"/>
      <c r="AF217" s="1"/>
      <c r="AG217" s="1"/>
      <c r="AH217" s="1"/>
      <c r="AI217" s="1"/>
      <c r="AJ217" s="401"/>
      <c r="AK217" s="1"/>
      <c r="AL217" s="1"/>
      <c r="AM217" s="1"/>
      <c r="AN217" s="1"/>
    </row>
    <row r="218" spans="1:40" ht="15.75" customHeight="1">
      <c r="A218" s="1"/>
      <c r="B218" s="1"/>
      <c r="C218" s="1"/>
      <c r="D218" s="1"/>
      <c r="E218" s="1"/>
      <c r="F218" s="2"/>
      <c r="G218" s="2"/>
      <c r="H218" s="2"/>
      <c r="I218" s="2"/>
      <c r="J218" s="2"/>
      <c r="K218" s="2"/>
      <c r="L218" s="2"/>
      <c r="M218" s="1"/>
      <c r="N218" s="3"/>
      <c r="O218" s="3"/>
      <c r="P218" s="3"/>
      <c r="Q218" s="3"/>
      <c r="R218" s="3"/>
      <c r="S218" s="3"/>
      <c r="T218" s="1"/>
      <c r="U218" s="1"/>
      <c r="V218" s="1"/>
      <c r="W218" s="1"/>
      <c r="X218" s="1"/>
      <c r="Y218" s="1"/>
      <c r="Z218" s="1"/>
      <c r="AA218" s="1"/>
      <c r="AB218" s="1"/>
      <c r="AC218" s="1"/>
      <c r="AD218" s="1"/>
      <c r="AE218" s="1"/>
      <c r="AF218" s="1"/>
      <c r="AG218" s="1"/>
      <c r="AH218" s="1"/>
      <c r="AI218" s="1"/>
      <c r="AJ218" s="401"/>
      <c r="AK218" s="1"/>
      <c r="AL218" s="1"/>
      <c r="AM218" s="1"/>
      <c r="AN218" s="1"/>
    </row>
    <row r="219" spans="1:40" ht="15.75" customHeight="1">
      <c r="A219" s="1"/>
      <c r="B219" s="1"/>
      <c r="C219" s="1"/>
      <c r="D219" s="1"/>
      <c r="E219" s="1"/>
      <c r="F219" s="2"/>
      <c r="G219" s="2"/>
      <c r="H219" s="2"/>
      <c r="I219" s="2"/>
      <c r="J219" s="2"/>
      <c r="K219" s="2"/>
      <c r="L219" s="2"/>
      <c r="M219" s="1"/>
      <c r="N219" s="3"/>
      <c r="O219" s="3"/>
      <c r="P219" s="3"/>
      <c r="Q219" s="3"/>
      <c r="R219" s="3"/>
      <c r="S219" s="3"/>
      <c r="T219" s="1"/>
      <c r="U219" s="1"/>
      <c r="V219" s="1"/>
      <c r="W219" s="1"/>
      <c r="X219" s="1"/>
      <c r="Y219" s="1"/>
      <c r="Z219" s="1"/>
      <c r="AA219" s="1"/>
      <c r="AB219" s="1"/>
      <c r="AC219" s="1"/>
      <c r="AD219" s="1"/>
      <c r="AE219" s="1"/>
      <c r="AF219" s="1"/>
      <c r="AG219" s="1"/>
      <c r="AH219" s="1"/>
      <c r="AI219" s="1"/>
      <c r="AJ219" s="401"/>
      <c r="AK219" s="1"/>
      <c r="AL219" s="1"/>
      <c r="AM219" s="1"/>
      <c r="AN219" s="1"/>
    </row>
    <row r="220" spans="1:40" ht="15.75" customHeight="1">
      <c r="A220" s="1"/>
      <c r="B220" s="1"/>
      <c r="C220" s="1"/>
      <c r="D220" s="1"/>
      <c r="E220" s="1"/>
      <c r="F220" s="2"/>
      <c r="G220" s="2"/>
      <c r="H220" s="2"/>
      <c r="I220" s="2"/>
      <c r="J220" s="2"/>
      <c r="K220" s="2"/>
      <c r="L220" s="2"/>
      <c r="M220" s="1"/>
      <c r="N220" s="3"/>
      <c r="O220" s="3"/>
      <c r="P220" s="3"/>
      <c r="Q220" s="3"/>
      <c r="R220" s="3"/>
      <c r="S220" s="3"/>
      <c r="T220" s="1"/>
      <c r="U220" s="1"/>
      <c r="V220" s="1"/>
      <c r="W220" s="1"/>
      <c r="X220" s="1"/>
      <c r="Y220" s="1"/>
      <c r="Z220" s="1"/>
      <c r="AA220" s="1"/>
      <c r="AB220" s="1"/>
      <c r="AC220" s="1"/>
      <c r="AD220" s="1"/>
      <c r="AE220" s="1"/>
      <c r="AF220" s="1"/>
      <c r="AG220" s="1"/>
      <c r="AH220" s="1"/>
      <c r="AI220" s="1"/>
      <c r="AJ220" s="401"/>
      <c r="AK220" s="1"/>
      <c r="AL220" s="1"/>
      <c r="AM220" s="1"/>
      <c r="AN220" s="1"/>
    </row>
    <row r="221" spans="1:40" ht="15.75" customHeight="1">
      <c r="A221" s="1"/>
      <c r="B221" s="1"/>
      <c r="C221" s="1"/>
      <c r="D221" s="1"/>
      <c r="E221" s="1"/>
      <c r="F221" s="2"/>
      <c r="G221" s="2"/>
      <c r="H221" s="2"/>
      <c r="I221" s="2"/>
      <c r="J221" s="2"/>
      <c r="K221" s="2"/>
      <c r="L221" s="2"/>
      <c r="M221" s="1"/>
      <c r="N221" s="3"/>
      <c r="O221" s="3"/>
      <c r="P221" s="3"/>
      <c r="Q221" s="3"/>
      <c r="R221" s="3"/>
      <c r="S221" s="3"/>
      <c r="T221" s="1"/>
      <c r="U221" s="1"/>
      <c r="V221" s="1"/>
      <c r="W221" s="1"/>
      <c r="X221" s="1"/>
      <c r="Y221" s="1"/>
      <c r="Z221" s="1"/>
      <c r="AA221" s="1"/>
      <c r="AB221" s="1"/>
      <c r="AC221" s="1"/>
      <c r="AD221" s="1"/>
      <c r="AE221" s="1"/>
      <c r="AF221" s="1"/>
      <c r="AG221" s="1"/>
      <c r="AH221" s="1"/>
      <c r="AI221" s="1"/>
      <c r="AJ221" s="401"/>
      <c r="AK221" s="1"/>
      <c r="AL221" s="1"/>
      <c r="AM221" s="1"/>
      <c r="AN221" s="1"/>
    </row>
    <row r="222" spans="1:40" ht="15.75" customHeight="1">
      <c r="A222" s="1"/>
      <c r="B222" s="1"/>
      <c r="C222" s="1"/>
      <c r="D222" s="1"/>
      <c r="E222" s="1"/>
      <c r="F222" s="2"/>
      <c r="G222" s="2"/>
      <c r="H222" s="2"/>
      <c r="I222" s="2"/>
      <c r="J222" s="2"/>
      <c r="K222" s="2"/>
      <c r="L222" s="2"/>
      <c r="M222" s="1"/>
      <c r="N222" s="3"/>
      <c r="O222" s="3"/>
      <c r="P222" s="3"/>
      <c r="Q222" s="3"/>
      <c r="R222" s="3"/>
      <c r="S222" s="3"/>
      <c r="T222" s="1"/>
      <c r="U222" s="1"/>
      <c r="V222" s="1"/>
      <c r="W222" s="1"/>
      <c r="X222" s="1"/>
      <c r="Y222" s="1"/>
      <c r="Z222" s="1"/>
      <c r="AA222" s="1"/>
      <c r="AB222" s="1"/>
      <c r="AC222" s="1"/>
      <c r="AD222" s="1"/>
      <c r="AE222" s="1"/>
      <c r="AF222" s="1"/>
      <c r="AG222" s="1"/>
      <c r="AH222" s="1"/>
      <c r="AI222" s="1"/>
      <c r="AJ222" s="401"/>
      <c r="AK222" s="1"/>
      <c r="AL222" s="1"/>
      <c r="AM222" s="1"/>
      <c r="AN222" s="1"/>
    </row>
    <row r="223" spans="1:40" ht="15.75" customHeight="1">
      <c r="A223" s="1"/>
      <c r="B223" s="1"/>
      <c r="C223" s="1"/>
      <c r="D223" s="1"/>
      <c r="E223" s="1"/>
      <c r="F223" s="2"/>
      <c r="G223" s="2"/>
      <c r="H223" s="2"/>
      <c r="I223" s="2"/>
      <c r="J223" s="2"/>
      <c r="K223" s="2"/>
      <c r="L223" s="2"/>
      <c r="M223" s="1"/>
      <c r="N223" s="3"/>
      <c r="O223" s="3"/>
      <c r="P223" s="3"/>
      <c r="Q223" s="3"/>
      <c r="R223" s="3"/>
      <c r="S223" s="3"/>
      <c r="T223" s="1"/>
      <c r="U223" s="1"/>
      <c r="V223" s="1"/>
      <c r="W223" s="1"/>
      <c r="X223" s="1"/>
      <c r="Y223" s="1"/>
      <c r="Z223" s="1"/>
      <c r="AA223" s="1"/>
      <c r="AB223" s="1"/>
      <c r="AC223" s="1"/>
      <c r="AD223" s="1"/>
      <c r="AE223" s="1"/>
      <c r="AF223" s="1"/>
      <c r="AG223" s="1"/>
      <c r="AH223" s="1"/>
      <c r="AI223" s="1"/>
      <c r="AJ223" s="401"/>
      <c r="AK223" s="1"/>
      <c r="AL223" s="1"/>
      <c r="AM223" s="1"/>
      <c r="AN223" s="1"/>
    </row>
    <row r="224" spans="1:40" ht="15.75" customHeight="1">
      <c r="A224" s="1"/>
      <c r="B224" s="1"/>
      <c r="C224" s="1"/>
      <c r="D224" s="1"/>
      <c r="E224" s="1"/>
      <c r="F224" s="2"/>
      <c r="G224" s="2"/>
      <c r="H224" s="2"/>
      <c r="I224" s="2"/>
      <c r="J224" s="2"/>
      <c r="K224" s="2"/>
      <c r="L224" s="2"/>
      <c r="M224" s="1"/>
      <c r="N224" s="3"/>
      <c r="O224" s="3"/>
      <c r="P224" s="3"/>
      <c r="Q224" s="3"/>
      <c r="R224" s="3"/>
      <c r="S224" s="3"/>
      <c r="T224" s="1"/>
      <c r="U224" s="1"/>
      <c r="V224" s="1"/>
      <c r="W224" s="1"/>
      <c r="X224" s="1"/>
      <c r="Y224" s="1"/>
      <c r="Z224" s="1"/>
      <c r="AA224" s="1"/>
      <c r="AB224" s="1"/>
      <c r="AC224" s="1"/>
      <c r="AD224" s="1"/>
      <c r="AE224" s="1"/>
      <c r="AF224" s="1"/>
      <c r="AG224" s="1"/>
      <c r="AH224" s="1"/>
      <c r="AI224" s="1"/>
      <c r="AJ224" s="401"/>
      <c r="AK224" s="1"/>
      <c r="AL224" s="1"/>
      <c r="AM224" s="1"/>
      <c r="AN224" s="1"/>
    </row>
    <row r="225" spans="1:40" ht="15.75" customHeight="1">
      <c r="A225" s="1"/>
      <c r="B225" s="1"/>
      <c r="C225" s="1"/>
      <c r="D225" s="1"/>
      <c r="E225" s="1"/>
      <c r="F225" s="2"/>
      <c r="G225" s="2"/>
      <c r="H225" s="2"/>
      <c r="I225" s="2"/>
      <c r="J225" s="2"/>
      <c r="K225" s="2"/>
      <c r="L225" s="2"/>
      <c r="M225" s="1"/>
      <c r="N225" s="3"/>
      <c r="O225" s="3"/>
      <c r="P225" s="3"/>
      <c r="Q225" s="3"/>
      <c r="R225" s="3"/>
      <c r="S225" s="3"/>
      <c r="T225" s="1"/>
      <c r="U225" s="1"/>
      <c r="V225" s="1"/>
      <c r="W225" s="1"/>
      <c r="X225" s="1"/>
      <c r="Y225" s="1"/>
      <c r="Z225" s="1"/>
      <c r="AA225" s="1"/>
      <c r="AB225" s="1"/>
      <c r="AC225" s="1"/>
      <c r="AD225" s="1"/>
      <c r="AE225" s="1"/>
      <c r="AF225" s="1"/>
      <c r="AG225" s="1"/>
      <c r="AH225" s="1"/>
      <c r="AI225" s="1"/>
      <c r="AJ225" s="401"/>
      <c r="AK225" s="1"/>
      <c r="AL225" s="1"/>
      <c r="AM225" s="1"/>
      <c r="AN225" s="1"/>
    </row>
    <row r="226" spans="1:40" ht="15.75" customHeight="1">
      <c r="A226" s="1"/>
      <c r="B226" s="1"/>
      <c r="C226" s="1"/>
      <c r="D226" s="1"/>
      <c r="E226" s="1"/>
      <c r="F226" s="2"/>
      <c r="G226" s="2"/>
      <c r="H226" s="2"/>
      <c r="I226" s="2"/>
      <c r="J226" s="2"/>
      <c r="K226" s="2"/>
      <c r="L226" s="2"/>
      <c r="M226" s="1"/>
      <c r="N226" s="3"/>
      <c r="O226" s="3"/>
      <c r="P226" s="3"/>
      <c r="Q226" s="3"/>
      <c r="R226" s="3"/>
      <c r="S226" s="3"/>
      <c r="T226" s="1"/>
      <c r="U226" s="1"/>
      <c r="V226" s="1"/>
      <c r="W226" s="1"/>
      <c r="X226" s="1"/>
      <c r="Y226" s="1"/>
      <c r="Z226" s="1"/>
      <c r="AA226" s="1"/>
      <c r="AB226" s="1"/>
      <c r="AC226" s="1"/>
      <c r="AD226" s="1"/>
      <c r="AE226" s="1"/>
      <c r="AF226" s="1"/>
      <c r="AG226" s="1"/>
      <c r="AH226" s="1"/>
      <c r="AI226" s="1"/>
      <c r="AJ226" s="401"/>
      <c r="AK226" s="1"/>
      <c r="AL226" s="1"/>
      <c r="AM226" s="1"/>
      <c r="AN226" s="1"/>
    </row>
    <row r="227" spans="1:40" ht="15.75" customHeight="1">
      <c r="A227" s="1"/>
      <c r="B227" s="1"/>
      <c r="C227" s="1"/>
      <c r="D227" s="1"/>
      <c r="E227" s="1"/>
      <c r="F227" s="2"/>
      <c r="G227" s="2"/>
      <c r="H227" s="2"/>
      <c r="I227" s="2"/>
      <c r="J227" s="2"/>
      <c r="K227" s="2"/>
      <c r="L227" s="2"/>
      <c r="M227" s="1"/>
      <c r="N227" s="3"/>
      <c r="O227" s="3"/>
      <c r="P227" s="3"/>
      <c r="Q227" s="3"/>
      <c r="R227" s="3"/>
      <c r="S227" s="3"/>
      <c r="T227" s="1"/>
      <c r="U227" s="1"/>
      <c r="V227" s="1"/>
      <c r="W227" s="1"/>
      <c r="X227" s="1"/>
      <c r="Y227" s="1"/>
      <c r="Z227" s="1"/>
      <c r="AA227" s="1"/>
      <c r="AB227" s="1"/>
      <c r="AC227" s="1"/>
      <c r="AD227" s="1"/>
      <c r="AE227" s="1"/>
      <c r="AF227" s="1"/>
      <c r="AG227" s="1"/>
      <c r="AH227" s="1"/>
      <c r="AI227" s="1"/>
      <c r="AJ227" s="401"/>
      <c r="AK227" s="1"/>
      <c r="AL227" s="1"/>
      <c r="AM227" s="1"/>
      <c r="AN227" s="1"/>
    </row>
    <row r="228" spans="1:40" ht="15.75" customHeight="1">
      <c r="A228" s="1"/>
      <c r="B228" s="1"/>
      <c r="C228" s="1"/>
      <c r="D228" s="1"/>
      <c r="E228" s="1"/>
      <c r="F228" s="2"/>
      <c r="G228" s="2"/>
      <c r="H228" s="2"/>
      <c r="I228" s="2"/>
      <c r="J228" s="2"/>
      <c r="K228" s="2"/>
      <c r="L228" s="2"/>
      <c r="M228" s="1"/>
      <c r="N228" s="3"/>
      <c r="O228" s="3"/>
      <c r="P228" s="3"/>
      <c r="Q228" s="3"/>
      <c r="R228" s="3"/>
      <c r="S228" s="3"/>
      <c r="T228" s="1"/>
      <c r="U228" s="1"/>
      <c r="V228" s="1"/>
      <c r="W228" s="1"/>
      <c r="X228" s="1"/>
      <c r="Y228" s="1"/>
      <c r="Z228" s="1"/>
      <c r="AA228" s="1"/>
      <c r="AB228" s="1"/>
      <c r="AC228" s="1"/>
      <c r="AD228" s="1"/>
      <c r="AE228" s="1"/>
      <c r="AF228" s="1"/>
      <c r="AG228" s="1"/>
      <c r="AH228" s="1"/>
      <c r="AI228" s="1"/>
      <c r="AJ228" s="401"/>
      <c r="AK228" s="1"/>
      <c r="AL228" s="1"/>
      <c r="AM228" s="1"/>
      <c r="AN228" s="1"/>
    </row>
    <row r="229" spans="1:40" ht="15.75" customHeight="1">
      <c r="A229" s="1"/>
      <c r="B229" s="1"/>
      <c r="C229" s="1"/>
      <c r="D229" s="1"/>
      <c r="E229" s="1"/>
      <c r="F229" s="2"/>
      <c r="G229" s="2"/>
      <c r="H229" s="2"/>
      <c r="I229" s="2"/>
      <c r="J229" s="2"/>
      <c r="K229" s="2"/>
      <c r="L229" s="2"/>
      <c r="M229" s="1"/>
      <c r="N229" s="3"/>
      <c r="O229" s="3"/>
      <c r="P229" s="3"/>
      <c r="Q229" s="3"/>
      <c r="R229" s="3"/>
      <c r="S229" s="3"/>
      <c r="T229" s="1"/>
      <c r="U229" s="1"/>
      <c r="V229" s="1"/>
      <c r="W229" s="1"/>
      <c r="X229" s="1"/>
      <c r="Y229" s="1"/>
      <c r="Z229" s="1"/>
      <c r="AA229" s="1"/>
      <c r="AB229" s="1"/>
      <c r="AC229" s="1"/>
      <c r="AD229" s="1"/>
      <c r="AE229" s="1"/>
      <c r="AF229" s="1"/>
      <c r="AG229" s="1"/>
      <c r="AH229" s="1"/>
      <c r="AI229" s="1"/>
      <c r="AJ229" s="401"/>
      <c r="AK229" s="1"/>
      <c r="AL229" s="1"/>
      <c r="AM229" s="1"/>
      <c r="AN229" s="1"/>
    </row>
    <row r="230" spans="1:40" ht="15.75" customHeight="1">
      <c r="A230" s="1"/>
      <c r="B230" s="1"/>
      <c r="C230" s="1"/>
      <c r="D230" s="1"/>
      <c r="E230" s="1"/>
      <c r="F230" s="2"/>
      <c r="G230" s="2"/>
      <c r="H230" s="2"/>
      <c r="I230" s="2"/>
      <c r="J230" s="2"/>
      <c r="K230" s="2"/>
      <c r="L230" s="2"/>
      <c r="M230" s="1"/>
      <c r="N230" s="3"/>
      <c r="O230" s="3"/>
      <c r="P230" s="3"/>
      <c r="Q230" s="3"/>
      <c r="R230" s="3"/>
      <c r="S230" s="3"/>
      <c r="T230" s="1"/>
      <c r="U230" s="1"/>
      <c r="V230" s="1"/>
      <c r="W230" s="1"/>
      <c r="X230" s="1"/>
      <c r="Y230" s="1"/>
      <c r="Z230" s="1"/>
      <c r="AA230" s="1"/>
      <c r="AB230" s="1"/>
      <c r="AC230" s="1"/>
      <c r="AD230" s="1"/>
      <c r="AE230" s="1"/>
      <c r="AF230" s="1"/>
      <c r="AG230" s="1"/>
      <c r="AH230" s="1"/>
      <c r="AI230" s="1"/>
      <c r="AJ230" s="401"/>
      <c r="AK230" s="1"/>
      <c r="AL230" s="1"/>
      <c r="AM230" s="1"/>
      <c r="AN230" s="1"/>
    </row>
    <row r="231" spans="1:40" ht="15.75" customHeight="1">
      <c r="A231" s="1"/>
      <c r="B231" s="1"/>
      <c r="C231" s="1"/>
      <c r="D231" s="1"/>
      <c r="E231" s="1"/>
      <c r="F231" s="2"/>
      <c r="G231" s="2"/>
      <c r="H231" s="2"/>
      <c r="I231" s="2"/>
      <c r="J231" s="2"/>
      <c r="K231" s="2"/>
      <c r="L231" s="2"/>
      <c r="M231" s="1"/>
      <c r="N231" s="3"/>
      <c r="O231" s="3"/>
      <c r="P231" s="3"/>
      <c r="Q231" s="3"/>
      <c r="R231" s="3"/>
      <c r="S231" s="3"/>
      <c r="T231" s="1"/>
      <c r="U231" s="1"/>
      <c r="V231" s="1"/>
      <c r="W231" s="1"/>
      <c r="X231" s="1"/>
      <c r="Y231" s="1"/>
      <c r="Z231" s="1"/>
      <c r="AA231" s="1"/>
      <c r="AB231" s="1"/>
      <c r="AC231" s="1"/>
      <c r="AD231" s="1"/>
      <c r="AE231" s="1"/>
      <c r="AF231" s="1"/>
      <c r="AG231" s="1"/>
      <c r="AH231" s="1"/>
      <c r="AI231" s="1"/>
      <c r="AJ231" s="401"/>
      <c r="AK231" s="1"/>
      <c r="AL231" s="1"/>
      <c r="AM231" s="1"/>
      <c r="AN231" s="1"/>
    </row>
    <row r="232" spans="1:40" ht="15.75" customHeight="1">
      <c r="A232" s="1"/>
      <c r="B232" s="1"/>
      <c r="C232" s="1"/>
      <c r="D232" s="1"/>
      <c r="E232" s="1"/>
      <c r="F232" s="2"/>
      <c r="G232" s="2"/>
      <c r="H232" s="2"/>
      <c r="I232" s="2"/>
      <c r="J232" s="2"/>
      <c r="K232" s="2"/>
      <c r="L232" s="2"/>
      <c r="M232" s="1"/>
      <c r="N232" s="3"/>
      <c r="O232" s="3"/>
      <c r="P232" s="3"/>
      <c r="Q232" s="3"/>
      <c r="R232" s="3"/>
      <c r="S232" s="3"/>
      <c r="T232" s="1"/>
      <c r="U232" s="1"/>
      <c r="V232" s="1"/>
      <c r="W232" s="1"/>
      <c r="X232" s="1"/>
      <c r="Y232" s="1"/>
      <c r="Z232" s="1"/>
      <c r="AA232" s="1"/>
      <c r="AB232" s="1"/>
      <c r="AC232" s="1"/>
      <c r="AD232" s="1"/>
      <c r="AE232" s="1"/>
      <c r="AF232" s="1"/>
      <c r="AG232" s="1"/>
      <c r="AH232" s="1"/>
      <c r="AI232" s="1"/>
      <c r="AJ232" s="401"/>
      <c r="AK232" s="1"/>
      <c r="AL232" s="1"/>
      <c r="AM232" s="1"/>
      <c r="AN232" s="1"/>
    </row>
    <row r="233" spans="1:40" ht="15.75" customHeight="1">
      <c r="A233" s="1"/>
      <c r="B233" s="1"/>
      <c r="C233" s="1"/>
      <c r="D233" s="1"/>
      <c r="E233" s="1"/>
      <c r="F233" s="2"/>
      <c r="G233" s="2"/>
      <c r="H233" s="2"/>
      <c r="I233" s="2"/>
      <c r="J233" s="2"/>
      <c r="K233" s="2"/>
      <c r="L233" s="2"/>
      <c r="M233" s="1"/>
      <c r="N233" s="3"/>
      <c r="O233" s="3"/>
      <c r="P233" s="3"/>
      <c r="Q233" s="3"/>
      <c r="R233" s="3"/>
      <c r="S233" s="3"/>
      <c r="T233" s="1"/>
      <c r="U233" s="1"/>
      <c r="V233" s="1"/>
      <c r="W233" s="1"/>
      <c r="X233" s="1"/>
      <c r="Y233" s="1"/>
      <c r="Z233" s="1"/>
      <c r="AA233" s="1"/>
      <c r="AB233" s="1"/>
      <c r="AC233" s="1"/>
      <c r="AD233" s="1"/>
      <c r="AE233" s="1"/>
      <c r="AF233" s="1"/>
      <c r="AG233" s="1"/>
      <c r="AH233" s="1"/>
      <c r="AI233" s="1"/>
      <c r="AJ233" s="401"/>
      <c r="AK233" s="1"/>
      <c r="AL233" s="1"/>
      <c r="AM233" s="1"/>
      <c r="AN233" s="1"/>
    </row>
    <row r="234" spans="1:40" ht="15.75" customHeight="1">
      <c r="A234" s="1"/>
      <c r="B234" s="1"/>
      <c r="C234" s="1"/>
      <c r="D234" s="1"/>
      <c r="E234" s="1"/>
      <c r="F234" s="2"/>
      <c r="G234" s="2"/>
      <c r="H234" s="2"/>
      <c r="I234" s="2"/>
      <c r="J234" s="2"/>
      <c r="K234" s="2"/>
      <c r="L234" s="2"/>
      <c r="M234" s="1"/>
      <c r="N234" s="3"/>
      <c r="O234" s="3"/>
      <c r="P234" s="3"/>
      <c r="Q234" s="3"/>
      <c r="R234" s="3"/>
      <c r="S234" s="3"/>
      <c r="T234" s="1"/>
      <c r="U234" s="1"/>
      <c r="V234" s="1"/>
      <c r="W234" s="1"/>
      <c r="X234" s="1"/>
      <c r="Y234" s="1"/>
      <c r="Z234" s="1"/>
      <c r="AA234" s="1"/>
      <c r="AB234" s="1"/>
      <c r="AC234" s="1"/>
      <c r="AD234" s="1"/>
      <c r="AE234" s="1"/>
      <c r="AF234" s="1"/>
      <c r="AG234" s="1"/>
      <c r="AH234" s="1"/>
      <c r="AI234" s="1"/>
      <c r="AJ234" s="401"/>
      <c r="AK234" s="1"/>
      <c r="AL234" s="1"/>
      <c r="AM234" s="1"/>
      <c r="AN234" s="1"/>
    </row>
    <row r="235" spans="1:40" ht="15.75" customHeight="1">
      <c r="A235" s="1"/>
      <c r="B235" s="1"/>
      <c r="C235" s="1"/>
      <c r="D235" s="1"/>
      <c r="E235" s="1"/>
      <c r="F235" s="2"/>
      <c r="G235" s="2"/>
      <c r="H235" s="2"/>
      <c r="I235" s="2"/>
      <c r="J235" s="2"/>
      <c r="K235" s="2"/>
      <c r="L235" s="2"/>
      <c r="M235" s="1"/>
      <c r="N235" s="3"/>
      <c r="O235" s="3"/>
      <c r="P235" s="3"/>
      <c r="Q235" s="3"/>
      <c r="R235" s="3"/>
      <c r="S235" s="3"/>
      <c r="T235" s="1"/>
      <c r="U235" s="1"/>
      <c r="V235" s="1"/>
      <c r="W235" s="1"/>
      <c r="X235" s="1"/>
      <c r="Y235" s="1"/>
      <c r="Z235" s="1"/>
      <c r="AA235" s="1"/>
      <c r="AB235" s="1"/>
      <c r="AC235" s="1"/>
      <c r="AD235" s="1"/>
      <c r="AE235" s="1"/>
      <c r="AF235" s="1"/>
      <c r="AG235" s="1"/>
      <c r="AH235" s="1"/>
      <c r="AI235" s="1"/>
      <c r="AJ235" s="401"/>
      <c r="AK235" s="1"/>
      <c r="AL235" s="1"/>
      <c r="AM235" s="1"/>
      <c r="AN235" s="1"/>
    </row>
    <row r="236" spans="1:40" ht="15.75" customHeight="1">
      <c r="A236" s="1"/>
      <c r="B236" s="1"/>
      <c r="C236" s="1"/>
      <c r="D236" s="1"/>
      <c r="E236" s="1"/>
      <c r="F236" s="2"/>
      <c r="G236" s="2"/>
      <c r="H236" s="2"/>
      <c r="I236" s="2"/>
      <c r="J236" s="2"/>
      <c r="K236" s="2"/>
      <c r="L236" s="2"/>
      <c r="M236" s="1"/>
      <c r="N236" s="3"/>
      <c r="O236" s="3"/>
      <c r="P236" s="3"/>
      <c r="Q236" s="3"/>
      <c r="R236" s="3"/>
      <c r="S236" s="3"/>
      <c r="T236" s="1"/>
      <c r="U236" s="1"/>
      <c r="V236" s="1"/>
      <c r="W236" s="1"/>
      <c r="X236" s="1"/>
      <c r="Y236" s="1"/>
      <c r="Z236" s="1"/>
      <c r="AA236" s="1"/>
      <c r="AB236" s="1"/>
      <c r="AC236" s="1"/>
      <c r="AD236" s="1"/>
      <c r="AE236" s="1"/>
      <c r="AF236" s="1"/>
      <c r="AG236" s="1"/>
      <c r="AH236" s="1"/>
      <c r="AI236" s="1"/>
      <c r="AJ236" s="401"/>
      <c r="AK236" s="1"/>
      <c r="AL236" s="1"/>
      <c r="AM236" s="1"/>
      <c r="AN236" s="1"/>
    </row>
    <row r="237" spans="1:40" ht="15.75" customHeight="1">
      <c r="A237" s="1"/>
      <c r="B237" s="1"/>
      <c r="C237" s="1"/>
      <c r="D237" s="1"/>
      <c r="E237" s="1"/>
      <c r="F237" s="2"/>
      <c r="G237" s="2"/>
      <c r="H237" s="2"/>
      <c r="I237" s="2"/>
      <c r="J237" s="2"/>
      <c r="K237" s="2"/>
      <c r="L237" s="2"/>
      <c r="M237" s="1"/>
      <c r="N237" s="3"/>
      <c r="O237" s="3"/>
      <c r="P237" s="3"/>
      <c r="Q237" s="3"/>
      <c r="R237" s="3"/>
      <c r="S237" s="3"/>
      <c r="T237" s="1"/>
      <c r="U237" s="1"/>
      <c r="V237" s="1"/>
      <c r="W237" s="1"/>
      <c r="X237" s="1"/>
      <c r="Y237" s="1"/>
      <c r="Z237" s="1"/>
      <c r="AA237" s="1"/>
      <c r="AB237" s="1"/>
      <c r="AC237" s="1"/>
      <c r="AD237" s="1"/>
      <c r="AE237" s="1"/>
      <c r="AF237" s="1"/>
      <c r="AG237" s="1"/>
      <c r="AH237" s="1"/>
      <c r="AI237" s="1"/>
      <c r="AJ237" s="401"/>
      <c r="AK237" s="1"/>
      <c r="AL237" s="1"/>
      <c r="AM237" s="1"/>
      <c r="AN237" s="1"/>
    </row>
    <row r="238" spans="1:40" ht="15.75" customHeight="1">
      <c r="A238" s="1"/>
      <c r="B238" s="1"/>
      <c r="C238" s="1"/>
      <c r="D238" s="1"/>
      <c r="E238" s="1"/>
      <c r="F238" s="2"/>
      <c r="G238" s="2"/>
      <c r="H238" s="2"/>
      <c r="I238" s="2"/>
      <c r="J238" s="2"/>
      <c r="K238" s="2"/>
      <c r="L238" s="2"/>
      <c r="M238" s="1"/>
      <c r="N238" s="3"/>
      <c r="O238" s="3"/>
      <c r="P238" s="3"/>
      <c r="Q238" s="3"/>
      <c r="R238" s="3"/>
      <c r="S238" s="3"/>
      <c r="T238" s="1"/>
      <c r="U238" s="1"/>
      <c r="V238" s="1"/>
      <c r="W238" s="1"/>
      <c r="X238" s="1"/>
      <c r="Y238" s="1"/>
      <c r="Z238" s="1"/>
      <c r="AA238" s="1"/>
      <c r="AB238" s="1"/>
      <c r="AC238" s="1"/>
      <c r="AD238" s="1"/>
      <c r="AE238" s="1"/>
      <c r="AF238" s="1"/>
      <c r="AG238" s="1"/>
      <c r="AH238" s="1"/>
      <c r="AI238" s="1"/>
      <c r="AJ238" s="401"/>
      <c r="AK238" s="1"/>
      <c r="AL238" s="1"/>
      <c r="AM238" s="1"/>
      <c r="AN238" s="1"/>
    </row>
    <row r="239" spans="1:40" ht="15.75" customHeight="1">
      <c r="A239" s="1"/>
      <c r="B239" s="1"/>
      <c r="C239" s="1"/>
      <c r="D239" s="1"/>
      <c r="E239" s="1"/>
      <c r="F239" s="2"/>
      <c r="G239" s="2"/>
      <c r="H239" s="2"/>
      <c r="I239" s="2"/>
      <c r="J239" s="2"/>
      <c r="K239" s="2"/>
      <c r="L239" s="2"/>
      <c r="M239" s="1"/>
      <c r="N239" s="3"/>
      <c r="O239" s="3"/>
      <c r="P239" s="3"/>
      <c r="Q239" s="3"/>
      <c r="R239" s="3"/>
      <c r="S239" s="3"/>
      <c r="T239" s="1"/>
      <c r="U239" s="1"/>
      <c r="V239" s="1"/>
      <c r="W239" s="1"/>
      <c r="X239" s="1"/>
      <c r="Y239" s="1"/>
      <c r="Z239" s="1"/>
      <c r="AA239" s="1"/>
      <c r="AB239" s="1"/>
      <c r="AC239" s="1"/>
      <c r="AD239" s="1"/>
      <c r="AE239" s="1"/>
      <c r="AF239" s="1"/>
      <c r="AG239" s="1"/>
      <c r="AH239" s="1"/>
      <c r="AI239" s="1"/>
      <c r="AJ239" s="401"/>
      <c r="AK239" s="1"/>
      <c r="AL239" s="1"/>
      <c r="AM239" s="1"/>
      <c r="AN239" s="1"/>
    </row>
    <row r="240" spans="1:40" ht="15.75" customHeight="1">
      <c r="A240" s="1"/>
      <c r="B240" s="1"/>
      <c r="C240" s="1"/>
      <c r="D240" s="1"/>
      <c r="E240" s="1"/>
      <c r="F240" s="2"/>
      <c r="G240" s="2"/>
      <c r="H240" s="2"/>
      <c r="I240" s="2"/>
      <c r="J240" s="2"/>
      <c r="K240" s="2"/>
      <c r="L240" s="2"/>
      <c r="M240" s="1"/>
      <c r="N240" s="3"/>
      <c r="O240" s="3"/>
      <c r="P240" s="3"/>
      <c r="Q240" s="3"/>
      <c r="R240" s="3"/>
      <c r="S240" s="3"/>
      <c r="T240" s="1"/>
      <c r="U240" s="1"/>
      <c r="V240" s="1"/>
      <c r="W240" s="1"/>
      <c r="X240" s="1"/>
      <c r="Y240" s="1"/>
      <c r="Z240" s="1"/>
      <c r="AA240" s="1"/>
      <c r="AB240" s="1"/>
      <c r="AC240" s="1"/>
      <c r="AD240" s="1"/>
      <c r="AE240" s="1"/>
      <c r="AF240" s="1"/>
      <c r="AG240" s="1"/>
      <c r="AH240" s="1"/>
      <c r="AI240" s="1"/>
      <c r="AJ240" s="401"/>
      <c r="AK240" s="1"/>
      <c r="AL240" s="1"/>
      <c r="AM240" s="1"/>
      <c r="AN240" s="1"/>
    </row>
    <row r="241" spans="1:40" ht="15.75" customHeight="1">
      <c r="A241" s="1"/>
      <c r="B241" s="1"/>
      <c r="C241" s="1"/>
      <c r="D241" s="1"/>
      <c r="E241" s="1"/>
      <c r="F241" s="2"/>
      <c r="G241" s="2"/>
      <c r="H241" s="2"/>
      <c r="I241" s="2"/>
      <c r="J241" s="2"/>
      <c r="K241" s="2"/>
      <c r="L241" s="2"/>
      <c r="M241" s="1"/>
      <c r="N241" s="3"/>
      <c r="O241" s="3"/>
      <c r="P241" s="3"/>
      <c r="Q241" s="3"/>
      <c r="R241" s="3"/>
      <c r="S241" s="3"/>
      <c r="T241" s="1"/>
      <c r="U241" s="1"/>
      <c r="V241" s="1"/>
      <c r="W241" s="1"/>
      <c r="X241" s="1"/>
      <c r="Y241" s="1"/>
      <c r="Z241" s="1"/>
      <c r="AA241" s="1"/>
      <c r="AB241" s="1"/>
      <c r="AC241" s="1"/>
      <c r="AD241" s="1"/>
      <c r="AE241" s="1"/>
      <c r="AF241" s="1"/>
      <c r="AG241" s="1"/>
      <c r="AH241" s="1"/>
      <c r="AI241" s="1"/>
      <c r="AJ241" s="401"/>
      <c r="AK241" s="1"/>
      <c r="AL241" s="1"/>
      <c r="AM241" s="1"/>
      <c r="AN241" s="1"/>
    </row>
    <row r="242" spans="1:40" ht="15.75" customHeight="1">
      <c r="A242" s="1"/>
      <c r="B242" s="1"/>
      <c r="C242" s="1"/>
      <c r="D242" s="1"/>
      <c r="E242" s="1"/>
      <c r="F242" s="2"/>
      <c r="G242" s="2"/>
      <c r="H242" s="2"/>
      <c r="I242" s="2"/>
      <c r="J242" s="2"/>
      <c r="K242" s="2"/>
      <c r="L242" s="2"/>
      <c r="M242" s="1"/>
      <c r="N242" s="3"/>
      <c r="O242" s="3"/>
      <c r="P242" s="3"/>
      <c r="Q242" s="3"/>
      <c r="R242" s="3"/>
      <c r="S242" s="3"/>
      <c r="T242" s="1"/>
      <c r="U242" s="1"/>
      <c r="V242" s="1"/>
      <c r="W242" s="1"/>
      <c r="X242" s="1"/>
      <c r="Y242" s="1"/>
      <c r="Z242" s="1"/>
      <c r="AA242" s="1"/>
      <c r="AB242" s="1"/>
      <c r="AC242" s="1"/>
      <c r="AD242" s="1"/>
      <c r="AE242" s="1"/>
      <c r="AF242" s="1"/>
      <c r="AG242" s="1"/>
      <c r="AH242" s="1"/>
      <c r="AI242" s="1"/>
      <c r="AJ242" s="401"/>
      <c r="AK242" s="1"/>
      <c r="AL242" s="1"/>
      <c r="AM242" s="1"/>
      <c r="AN242" s="1"/>
    </row>
    <row r="243" spans="1:40" ht="15.75" customHeight="1">
      <c r="A243" s="1"/>
      <c r="B243" s="1"/>
      <c r="C243" s="1"/>
      <c r="D243" s="1"/>
      <c r="E243" s="1"/>
      <c r="F243" s="2"/>
      <c r="G243" s="2"/>
      <c r="H243" s="2"/>
      <c r="I243" s="2"/>
      <c r="J243" s="2"/>
      <c r="K243" s="2"/>
      <c r="L243" s="2"/>
      <c r="M243" s="1"/>
      <c r="N243" s="3"/>
      <c r="O243" s="3"/>
      <c r="P243" s="3"/>
      <c r="Q243" s="3"/>
      <c r="R243" s="3"/>
      <c r="S243" s="3"/>
      <c r="T243" s="1"/>
      <c r="U243" s="1"/>
      <c r="V243" s="1"/>
      <c r="W243" s="1"/>
      <c r="X243" s="1"/>
      <c r="Y243" s="1"/>
      <c r="Z243" s="1"/>
      <c r="AA243" s="1"/>
      <c r="AB243" s="1"/>
      <c r="AC243" s="1"/>
      <c r="AD243" s="1"/>
      <c r="AE243" s="1"/>
      <c r="AF243" s="1"/>
      <c r="AG243" s="1"/>
      <c r="AH243" s="1"/>
      <c r="AI243" s="1"/>
      <c r="AJ243" s="401"/>
      <c r="AK243" s="1"/>
      <c r="AL243" s="1"/>
      <c r="AM243" s="1"/>
      <c r="AN243" s="1"/>
    </row>
    <row r="244" spans="1:40" ht="15.75" customHeight="1">
      <c r="A244" s="1"/>
      <c r="B244" s="1"/>
      <c r="C244" s="1"/>
      <c r="D244" s="1"/>
      <c r="E244" s="1"/>
      <c r="F244" s="2"/>
      <c r="G244" s="2"/>
      <c r="H244" s="2"/>
      <c r="I244" s="2"/>
      <c r="J244" s="2"/>
      <c r="K244" s="2"/>
      <c r="L244" s="2"/>
      <c r="M244" s="1"/>
      <c r="N244" s="3"/>
      <c r="O244" s="3"/>
      <c r="P244" s="3"/>
      <c r="Q244" s="3"/>
      <c r="R244" s="3"/>
      <c r="S244" s="3"/>
      <c r="T244" s="1"/>
      <c r="U244" s="1"/>
      <c r="V244" s="1"/>
      <c r="W244" s="1"/>
      <c r="X244" s="1"/>
      <c r="Y244" s="1"/>
      <c r="Z244" s="1"/>
      <c r="AA244" s="1"/>
      <c r="AB244" s="1"/>
      <c r="AC244" s="1"/>
      <c r="AD244" s="1"/>
      <c r="AE244" s="1"/>
      <c r="AF244" s="1"/>
      <c r="AG244" s="1"/>
      <c r="AH244" s="1"/>
      <c r="AI244" s="1"/>
      <c r="AJ244" s="1"/>
      <c r="AK244" s="1"/>
      <c r="AL244" s="1"/>
      <c r="AM244" s="1"/>
      <c r="AN244" s="1"/>
    </row>
    <row r="245" spans="1:40" ht="15.75" customHeight="1">
      <c r="A245" s="3"/>
      <c r="B245" s="3"/>
      <c r="C245" s="3"/>
      <c r="D245" s="3"/>
      <c r="E245" s="3"/>
      <c r="F245" s="56"/>
      <c r="G245" s="56"/>
      <c r="H245" s="56"/>
      <c r="I245" s="56"/>
      <c r="J245" s="56"/>
      <c r="K245" s="56"/>
      <c r="L245" s="56"/>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row>
    <row r="246" spans="1:40" ht="15.75" customHeight="1">
      <c r="F246" s="57"/>
      <c r="G246" s="57"/>
      <c r="H246" s="57"/>
      <c r="I246" s="57"/>
      <c r="J246" s="57"/>
      <c r="K246" s="57"/>
      <c r="L246" s="57"/>
    </row>
    <row r="247" spans="1:40" ht="15.75" customHeight="1">
      <c r="F247" s="57"/>
      <c r="G247" s="57"/>
      <c r="H247" s="57"/>
      <c r="I247" s="57"/>
      <c r="J247" s="57"/>
      <c r="K247" s="57"/>
      <c r="L247" s="57"/>
    </row>
    <row r="248" spans="1:40" ht="15.75" customHeight="1">
      <c r="F248" s="57"/>
      <c r="G248" s="57"/>
      <c r="H248" s="57"/>
      <c r="I248" s="57"/>
      <c r="J248" s="57"/>
      <c r="K248" s="57"/>
      <c r="L248" s="57"/>
    </row>
    <row r="249" spans="1:40" ht="15.75" customHeight="1">
      <c r="F249" s="57"/>
      <c r="G249" s="57"/>
      <c r="H249" s="57"/>
      <c r="I249" s="57"/>
      <c r="J249" s="57"/>
      <c r="K249" s="57"/>
      <c r="L249" s="57"/>
    </row>
    <row r="250" spans="1:40" ht="15.75" customHeight="1">
      <c r="F250" s="57"/>
      <c r="G250" s="57"/>
      <c r="H250" s="57"/>
      <c r="I250" s="57"/>
      <c r="J250" s="57"/>
      <c r="K250" s="57"/>
      <c r="L250" s="57"/>
    </row>
    <row r="251" spans="1:40" ht="15.75" customHeight="1">
      <c r="F251" s="57"/>
      <c r="G251" s="57"/>
      <c r="H251" s="57"/>
      <c r="I251" s="57"/>
      <c r="J251" s="57"/>
      <c r="K251" s="57"/>
      <c r="L251" s="57"/>
    </row>
    <row r="252" spans="1:40" ht="15.75" customHeight="1">
      <c r="F252" s="57"/>
      <c r="G252" s="57"/>
      <c r="H252" s="57"/>
      <c r="I252" s="57"/>
      <c r="J252" s="57"/>
      <c r="K252" s="57"/>
      <c r="L252" s="57"/>
    </row>
    <row r="253" spans="1:40" ht="15.75" customHeight="1">
      <c r="F253" s="57"/>
      <c r="G253" s="57"/>
      <c r="H253" s="57"/>
      <c r="I253" s="57"/>
      <c r="J253" s="57"/>
      <c r="K253" s="57"/>
      <c r="L253" s="57"/>
    </row>
    <row r="254" spans="1:40" ht="15.75" customHeight="1">
      <c r="F254" s="57"/>
      <c r="G254" s="57"/>
      <c r="H254" s="57"/>
      <c r="I254" s="57"/>
      <c r="J254" s="57"/>
      <c r="K254" s="57"/>
      <c r="L254" s="57"/>
    </row>
    <row r="255" spans="1:40" ht="15.75" customHeight="1">
      <c r="F255" s="57"/>
      <c r="G255" s="57"/>
      <c r="H255" s="57"/>
      <c r="I255" s="57"/>
      <c r="J255" s="57"/>
      <c r="K255" s="57"/>
      <c r="L255" s="57"/>
    </row>
    <row r="256" spans="1:40" ht="15.75" customHeight="1">
      <c r="F256" s="57"/>
      <c r="G256" s="57"/>
      <c r="H256" s="57"/>
      <c r="I256" s="57"/>
      <c r="J256" s="57"/>
      <c r="K256" s="57"/>
      <c r="L256" s="57"/>
    </row>
    <row r="257" spans="6:12" ht="15.75" customHeight="1">
      <c r="F257" s="57"/>
      <c r="G257" s="57"/>
      <c r="H257" s="57"/>
      <c r="I257" s="57"/>
      <c r="J257" s="57"/>
      <c r="K257" s="57"/>
      <c r="L257" s="57"/>
    </row>
    <row r="258" spans="6:12" ht="15.75" customHeight="1">
      <c r="F258" s="57"/>
      <c r="G258" s="57"/>
      <c r="H258" s="57"/>
      <c r="I258" s="57"/>
      <c r="J258" s="57"/>
      <c r="K258" s="57"/>
      <c r="L258" s="57"/>
    </row>
    <row r="259" spans="6:12" ht="15.75" customHeight="1">
      <c r="F259" s="57"/>
      <c r="G259" s="57"/>
      <c r="H259" s="57"/>
      <c r="I259" s="57"/>
      <c r="J259" s="57"/>
      <c r="K259" s="57"/>
      <c r="L259" s="57"/>
    </row>
    <row r="260" spans="6:12" ht="15.75" customHeight="1">
      <c r="F260" s="57"/>
      <c r="G260" s="57"/>
      <c r="H260" s="57"/>
      <c r="I260" s="57"/>
      <c r="J260" s="57"/>
      <c r="K260" s="57"/>
      <c r="L260" s="57"/>
    </row>
    <row r="261" spans="6:12" ht="15.75" customHeight="1">
      <c r="F261" s="57"/>
      <c r="G261" s="57"/>
      <c r="H261" s="57"/>
      <c r="I261" s="57"/>
      <c r="J261" s="57"/>
      <c r="K261" s="57"/>
      <c r="L261" s="57"/>
    </row>
    <row r="262" spans="6:12" ht="15.75" customHeight="1">
      <c r="F262" s="57"/>
      <c r="G262" s="57"/>
      <c r="H262" s="57"/>
      <c r="I262" s="57"/>
      <c r="J262" s="57"/>
      <c r="K262" s="57"/>
      <c r="L262" s="57"/>
    </row>
    <row r="263" spans="6:12" ht="15.75" customHeight="1">
      <c r="F263" s="57"/>
      <c r="G263" s="57"/>
      <c r="H263" s="57"/>
      <c r="I263" s="57"/>
      <c r="J263" s="57"/>
      <c r="K263" s="57"/>
      <c r="L263" s="57"/>
    </row>
    <row r="264" spans="6:12" ht="15.75" customHeight="1">
      <c r="F264" s="57"/>
      <c r="G264" s="57"/>
      <c r="H264" s="57"/>
      <c r="I264" s="57"/>
      <c r="J264" s="57"/>
      <c r="K264" s="57"/>
      <c r="L264" s="57"/>
    </row>
    <row r="265" spans="6:12" ht="15.75" customHeight="1">
      <c r="F265" s="57"/>
      <c r="G265" s="57"/>
      <c r="H265" s="57"/>
      <c r="I265" s="57"/>
      <c r="J265" s="57"/>
      <c r="K265" s="57"/>
      <c r="L265" s="57"/>
    </row>
    <row r="266" spans="6:12" ht="15.75" customHeight="1">
      <c r="F266" s="57"/>
      <c r="G266" s="57"/>
      <c r="H266" s="57"/>
      <c r="I266" s="57"/>
      <c r="J266" s="57"/>
      <c r="K266" s="57"/>
      <c r="L266" s="57"/>
    </row>
    <row r="267" spans="6:12" ht="15.75" customHeight="1">
      <c r="F267" s="57"/>
      <c r="G267" s="57"/>
      <c r="H267" s="57"/>
      <c r="I267" s="57"/>
      <c r="J267" s="57"/>
      <c r="K267" s="57"/>
      <c r="L267" s="57"/>
    </row>
    <row r="268" spans="6:12" ht="15.75" customHeight="1">
      <c r="F268" s="57"/>
      <c r="G268" s="57"/>
      <c r="H268" s="57"/>
      <c r="I268" s="57"/>
      <c r="J268" s="57"/>
      <c r="K268" s="57"/>
      <c r="L268" s="57"/>
    </row>
    <row r="269" spans="6:12" ht="15.75" customHeight="1">
      <c r="F269" s="57"/>
      <c r="G269" s="57"/>
      <c r="H269" s="57"/>
      <c r="I269" s="57"/>
      <c r="J269" s="57"/>
      <c r="K269" s="57"/>
      <c r="L269" s="57"/>
    </row>
    <row r="270" spans="6:12" ht="15.75" customHeight="1">
      <c r="F270" s="57"/>
      <c r="G270" s="57"/>
      <c r="H270" s="57"/>
      <c r="I270" s="57"/>
      <c r="J270" s="57"/>
      <c r="K270" s="57"/>
      <c r="L270" s="57"/>
    </row>
    <row r="271" spans="6:12" ht="15.75" customHeight="1">
      <c r="F271" s="57"/>
      <c r="G271" s="57"/>
      <c r="H271" s="57"/>
      <c r="I271" s="57"/>
      <c r="J271" s="57"/>
      <c r="K271" s="57"/>
      <c r="L271" s="57"/>
    </row>
    <row r="272" spans="6:12" ht="15.75" customHeight="1">
      <c r="F272" s="57"/>
      <c r="G272" s="57"/>
      <c r="H272" s="57"/>
      <c r="I272" s="57"/>
      <c r="J272" s="57"/>
      <c r="K272" s="57"/>
      <c r="L272" s="57"/>
    </row>
    <row r="273" spans="6:12" ht="15.75" customHeight="1">
      <c r="F273" s="57"/>
      <c r="G273" s="57"/>
      <c r="H273" s="57"/>
      <c r="I273" s="57"/>
      <c r="J273" s="57"/>
      <c r="K273" s="57"/>
      <c r="L273" s="57"/>
    </row>
    <row r="274" spans="6:12" ht="15.75" customHeight="1">
      <c r="F274" s="57"/>
      <c r="G274" s="57"/>
      <c r="H274" s="57"/>
      <c r="I274" s="57"/>
      <c r="J274" s="57"/>
      <c r="K274" s="57"/>
      <c r="L274" s="57"/>
    </row>
    <row r="275" spans="6:12" ht="15.75" customHeight="1">
      <c r="F275" s="57"/>
      <c r="G275" s="57"/>
      <c r="H275" s="57"/>
      <c r="I275" s="57"/>
      <c r="J275" s="57"/>
      <c r="K275" s="57"/>
      <c r="L275" s="57"/>
    </row>
    <row r="276" spans="6:12" ht="15.75" customHeight="1">
      <c r="F276" s="57"/>
      <c r="G276" s="57"/>
      <c r="H276" s="57"/>
      <c r="I276" s="57"/>
      <c r="J276" s="57"/>
      <c r="K276" s="57"/>
      <c r="L276" s="57"/>
    </row>
    <row r="277" spans="6:12" ht="15.75" customHeight="1">
      <c r="F277" s="57"/>
      <c r="G277" s="57"/>
      <c r="H277" s="57"/>
      <c r="I277" s="57"/>
      <c r="J277" s="57"/>
      <c r="K277" s="57"/>
      <c r="L277" s="57"/>
    </row>
    <row r="278" spans="6:12" ht="15.75" customHeight="1">
      <c r="F278" s="57"/>
      <c r="G278" s="57"/>
      <c r="H278" s="57"/>
      <c r="I278" s="57"/>
      <c r="J278" s="57"/>
      <c r="K278" s="57"/>
      <c r="L278" s="57"/>
    </row>
    <row r="279" spans="6:12" ht="15.75" customHeight="1">
      <c r="F279" s="57"/>
      <c r="G279" s="57"/>
      <c r="H279" s="57"/>
      <c r="I279" s="57"/>
      <c r="J279" s="57"/>
      <c r="K279" s="57"/>
      <c r="L279" s="57"/>
    </row>
    <row r="280" spans="6:12" ht="15.75" customHeight="1">
      <c r="F280" s="57"/>
      <c r="G280" s="57"/>
      <c r="H280" s="57"/>
      <c r="I280" s="57"/>
      <c r="J280" s="57"/>
      <c r="K280" s="57"/>
      <c r="L280" s="57"/>
    </row>
    <row r="281" spans="6:12" ht="15.75" customHeight="1">
      <c r="F281" s="57"/>
      <c r="G281" s="57"/>
      <c r="H281" s="57"/>
      <c r="I281" s="57"/>
      <c r="J281" s="57"/>
      <c r="K281" s="57"/>
      <c r="L281" s="57"/>
    </row>
    <row r="282" spans="6:12" ht="15.75" customHeight="1">
      <c r="F282" s="57"/>
      <c r="G282" s="57"/>
      <c r="H282" s="57"/>
      <c r="I282" s="57"/>
      <c r="J282" s="57"/>
      <c r="K282" s="57"/>
      <c r="L282" s="57"/>
    </row>
    <row r="283" spans="6:12" ht="15.75" customHeight="1">
      <c r="F283" s="57"/>
      <c r="G283" s="57"/>
      <c r="H283" s="57"/>
      <c r="I283" s="57"/>
      <c r="J283" s="57"/>
      <c r="K283" s="57"/>
      <c r="L283" s="57"/>
    </row>
    <row r="284" spans="6:12" ht="15.75" customHeight="1">
      <c r="F284" s="57"/>
      <c r="G284" s="57"/>
      <c r="H284" s="57"/>
      <c r="I284" s="57"/>
      <c r="J284" s="57"/>
      <c r="K284" s="57"/>
      <c r="L284" s="57"/>
    </row>
    <row r="285" spans="6:12" ht="15.75" customHeight="1">
      <c r="F285" s="57"/>
      <c r="G285" s="57"/>
      <c r="H285" s="57"/>
      <c r="I285" s="57"/>
      <c r="J285" s="57"/>
      <c r="K285" s="57"/>
      <c r="L285" s="57"/>
    </row>
    <row r="286" spans="6:12" ht="15.75" customHeight="1">
      <c r="F286" s="57"/>
      <c r="G286" s="57"/>
      <c r="H286" s="57"/>
      <c r="I286" s="57"/>
      <c r="J286" s="57"/>
      <c r="K286" s="57"/>
      <c r="L286" s="57"/>
    </row>
    <row r="287" spans="6:12" ht="15.75" customHeight="1">
      <c r="F287" s="57"/>
      <c r="G287" s="57"/>
      <c r="H287" s="57"/>
      <c r="I287" s="57"/>
      <c r="J287" s="57"/>
      <c r="K287" s="57"/>
      <c r="L287" s="57"/>
    </row>
    <row r="288" spans="6:12" ht="15.75" customHeight="1">
      <c r="F288" s="57"/>
      <c r="G288" s="57"/>
      <c r="H288" s="57"/>
      <c r="I288" s="57"/>
      <c r="J288" s="57"/>
      <c r="K288" s="57"/>
      <c r="L288" s="57"/>
    </row>
    <row r="289" spans="6:12" ht="15.75" customHeight="1">
      <c r="F289" s="57"/>
      <c r="G289" s="57"/>
      <c r="H289" s="57"/>
      <c r="I289" s="57"/>
      <c r="J289" s="57"/>
      <c r="K289" s="57"/>
      <c r="L289" s="57"/>
    </row>
    <row r="290" spans="6:12" ht="15.75" customHeight="1">
      <c r="F290" s="57"/>
      <c r="G290" s="57"/>
      <c r="H290" s="57"/>
      <c r="I290" s="57"/>
      <c r="J290" s="57"/>
      <c r="K290" s="57"/>
      <c r="L290" s="57"/>
    </row>
    <row r="291" spans="6:12" ht="15.75" customHeight="1">
      <c r="F291" s="57"/>
      <c r="G291" s="57"/>
      <c r="H291" s="57"/>
      <c r="I291" s="57"/>
      <c r="J291" s="57"/>
      <c r="K291" s="57"/>
      <c r="L291" s="57"/>
    </row>
    <row r="292" spans="6:12" ht="15.75" customHeight="1">
      <c r="F292" s="57"/>
      <c r="G292" s="57"/>
      <c r="H292" s="57"/>
      <c r="I292" s="57"/>
      <c r="J292" s="57"/>
      <c r="K292" s="57"/>
      <c r="L292" s="57"/>
    </row>
    <row r="293" spans="6:12" ht="15.75" customHeight="1">
      <c r="F293" s="57"/>
      <c r="G293" s="57"/>
      <c r="H293" s="57"/>
      <c r="I293" s="57"/>
      <c r="J293" s="57"/>
      <c r="K293" s="57"/>
      <c r="L293" s="57"/>
    </row>
    <row r="294" spans="6:12" ht="15.75" customHeight="1">
      <c r="F294" s="57"/>
      <c r="G294" s="57"/>
      <c r="H294" s="57"/>
      <c r="I294" s="57"/>
      <c r="J294" s="57"/>
      <c r="K294" s="57"/>
      <c r="L294" s="57"/>
    </row>
    <row r="295" spans="6:12" ht="15.75" customHeight="1">
      <c r="F295" s="57"/>
      <c r="G295" s="57"/>
      <c r="H295" s="57"/>
      <c r="I295" s="57"/>
      <c r="J295" s="57"/>
      <c r="K295" s="57"/>
      <c r="L295" s="57"/>
    </row>
    <row r="296" spans="6:12" ht="15.75" customHeight="1">
      <c r="F296" s="57"/>
      <c r="G296" s="57"/>
      <c r="H296" s="57"/>
      <c r="I296" s="57"/>
      <c r="J296" s="57"/>
      <c r="K296" s="57"/>
      <c r="L296" s="57"/>
    </row>
    <row r="297" spans="6:12" ht="15.75" customHeight="1">
      <c r="F297" s="57"/>
      <c r="G297" s="57"/>
      <c r="H297" s="57"/>
      <c r="I297" s="57"/>
      <c r="J297" s="57"/>
      <c r="K297" s="57"/>
      <c r="L297" s="57"/>
    </row>
    <row r="298" spans="6:12" ht="15.75" customHeight="1">
      <c r="F298" s="57"/>
      <c r="G298" s="57"/>
      <c r="H298" s="57"/>
      <c r="I298" s="57"/>
      <c r="J298" s="57"/>
      <c r="K298" s="57"/>
      <c r="L298" s="57"/>
    </row>
    <row r="299" spans="6:12" ht="15.75" customHeight="1">
      <c r="F299" s="57"/>
      <c r="G299" s="57"/>
      <c r="H299" s="57"/>
      <c r="I299" s="57"/>
      <c r="J299" s="57"/>
      <c r="K299" s="57"/>
      <c r="L299" s="57"/>
    </row>
    <row r="300" spans="6:12" ht="15.75" customHeight="1">
      <c r="F300" s="57"/>
      <c r="G300" s="57"/>
      <c r="H300" s="57"/>
      <c r="I300" s="57"/>
      <c r="J300" s="57"/>
      <c r="K300" s="57"/>
      <c r="L300" s="57"/>
    </row>
    <row r="301" spans="6:12" ht="15.75" customHeight="1">
      <c r="F301" s="57"/>
      <c r="G301" s="57"/>
      <c r="H301" s="57"/>
      <c r="I301" s="57"/>
      <c r="J301" s="57"/>
      <c r="K301" s="57"/>
      <c r="L301" s="57"/>
    </row>
    <row r="302" spans="6:12" ht="15.75" customHeight="1">
      <c r="F302" s="57"/>
      <c r="G302" s="57"/>
      <c r="H302" s="57"/>
      <c r="I302" s="57"/>
      <c r="J302" s="57"/>
      <c r="K302" s="57"/>
      <c r="L302" s="57"/>
    </row>
    <row r="303" spans="6:12" ht="15.75" customHeight="1">
      <c r="F303" s="57"/>
      <c r="G303" s="57"/>
      <c r="H303" s="57"/>
      <c r="I303" s="57"/>
      <c r="J303" s="57"/>
      <c r="K303" s="57"/>
      <c r="L303" s="57"/>
    </row>
    <row r="304" spans="6:12" ht="15.75" customHeight="1">
      <c r="F304" s="57"/>
      <c r="G304" s="57"/>
      <c r="H304" s="57"/>
      <c r="I304" s="57"/>
      <c r="J304" s="57"/>
      <c r="K304" s="57"/>
      <c r="L304" s="57"/>
    </row>
    <row r="305" spans="6:12" ht="15.75" customHeight="1">
      <c r="F305" s="57"/>
      <c r="G305" s="57"/>
      <c r="H305" s="57"/>
      <c r="I305" s="57"/>
      <c r="J305" s="57"/>
      <c r="K305" s="57"/>
      <c r="L305" s="57"/>
    </row>
    <row r="306" spans="6:12" ht="15.75" customHeight="1">
      <c r="F306" s="57"/>
      <c r="G306" s="57"/>
      <c r="H306" s="57"/>
      <c r="I306" s="57"/>
      <c r="J306" s="57"/>
      <c r="K306" s="57"/>
      <c r="L306" s="57"/>
    </row>
    <row r="307" spans="6:12" ht="15.75" customHeight="1">
      <c r="F307" s="57"/>
      <c r="G307" s="57"/>
      <c r="H307" s="57"/>
      <c r="I307" s="57"/>
      <c r="J307" s="57"/>
      <c r="K307" s="57"/>
      <c r="L307" s="57"/>
    </row>
    <row r="308" spans="6:12" ht="15.75" customHeight="1">
      <c r="F308" s="57"/>
      <c r="G308" s="57"/>
      <c r="H308" s="57"/>
      <c r="I308" s="57"/>
      <c r="J308" s="57"/>
      <c r="K308" s="57"/>
      <c r="L308" s="57"/>
    </row>
    <row r="309" spans="6:12" ht="15.75" customHeight="1">
      <c r="F309" s="57"/>
      <c r="G309" s="57"/>
      <c r="H309" s="57"/>
      <c r="I309" s="57"/>
      <c r="J309" s="57"/>
      <c r="K309" s="57"/>
      <c r="L309" s="57"/>
    </row>
    <row r="310" spans="6:12" ht="15.75" customHeight="1">
      <c r="F310" s="57"/>
      <c r="G310" s="57"/>
      <c r="H310" s="57"/>
      <c r="I310" s="57"/>
      <c r="J310" s="57"/>
      <c r="K310" s="57"/>
      <c r="L310" s="57"/>
    </row>
    <row r="311" spans="6:12" ht="15.75" customHeight="1">
      <c r="F311" s="57"/>
      <c r="G311" s="57"/>
      <c r="H311" s="57"/>
      <c r="I311" s="57"/>
      <c r="J311" s="57"/>
      <c r="K311" s="57"/>
      <c r="L311" s="57"/>
    </row>
    <row r="312" spans="6:12" ht="15.75" customHeight="1">
      <c r="F312" s="57"/>
      <c r="G312" s="57"/>
      <c r="H312" s="57"/>
      <c r="I312" s="57"/>
      <c r="J312" s="57"/>
      <c r="K312" s="57"/>
      <c r="L312" s="57"/>
    </row>
    <row r="313" spans="6:12" ht="15.75" customHeight="1">
      <c r="F313" s="57"/>
      <c r="G313" s="57"/>
      <c r="H313" s="57"/>
      <c r="I313" s="57"/>
      <c r="J313" s="57"/>
      <c r="K313" s="57"/>
      <c r="L313" s="57"/>
    </row>
    <row r="314" spans="6:12" ht="15.75" customHeight="1">
      <c r="F314" s="57"/>
      <c r="G314" s="57"/>
      <c r="H314" s="57"/>
      <c r="I314" s="57"/>
      <c r="J314" s="57"/>
      <c r="K314" s="57"/>
      <c r="L314" s="57"/>
    </row>
    <row r="315" spans="6:12" ht="15.75" customHeight="1">
      <c r="F315" s="57"/>
      <c r="G315" s="57"/>
      <c r="H315" s="57"/>
      <c r="I315" s="57"/>
      <c r="J315" s="57"/>
      <c r="K315" s="57"/>
      <c r="L315" s="57"/>
    </row>
    <row r="316" spans="6:12" ht="15.75" customHeight="1">
      <c r="F316" s="57"/>
      <c r="G316" s="57"/>
      <c r="H316" s="57"/>
      <c r="I316" s="57"/>
      <c r="J316" s="57"/>
      <c r="K316" s="57"/>
      <c r="L316" s="57"/>
    </row>
    <row r="317" spans="6:12" ht="15.75" customHeight="1">
      <c r="F317" s="57"/>
      <c r="G317" s="57"/>
      <c r="H317" s="57"/>
      <c r="I317" s="57"/>
      <c r="J317" s="57"/>
      <c r="K317" s="57"/>
      <c r="L317" s="57"/>
    </row>
    <row r="318" spans="6:12" ht="15.75" customHeight="1">
      <c r="F318" s="57"/>
      <c r="G318" s="57"/>
      <c r="H318" s="57"/>
      <c r="I318" s="57"/>
      <c r="J318" s="57"/>
      <c r="K318" s="57"/>
      <c r="L318" s="57"/>
    </row>
    <row r="319" spans="6:12" ht="15.75" customHeight="1">
      <c r="F319" s="57"/>
      <c r="G319" s="57"/>
      <c r="H319" s="57"/>
      <c r="I319" s="57"/>
      <c r="J319" s="57"/>
      <c r="K319" s="57"/>
      <c r="L319" s="57"/>
    </row>
    <row r="320" spans="6:12" ht="15.75" customHeight="1">
      <c r="F320" s="57"/>
      <c r="G320" s="57"/>
      <c r="H320" s="57"/>
      <c r="I320" s="57"/>
      <c r="J320" s="57"/>
      <c r="K320" s="57"/>
      <c r="L320" s="57"/>
    </row>
    <row r="321" spans="6:12" ht="15.75" customHeight="1">
      <c r="F321" s="57"/>
      <c r="G321" s="57"/>
      <c r="H321" s="57"/>
      <c r="I321" s="57"/>
      <c r="J321" s="57"/>
      <c r="K321" s="57"/>
      <c r="L321" s="57"/>
    </row>
    <row r="322" spans="6:12" ht="15.75" customHeight="1">
      <c r="F322" s="57"/>
      <c r="G322" s="57"/>
      <c r="H322" s="57"/>
      <c r="I322" s="57"/>
      <c r="J322" s="57"/>
      <c r="K322" s="57"/>
      <c r="L322" s="57"/>
    </row>
    <row r="323" spans="6:12" ht="15.75" customHeight="1">
      <c r="F323" s="57"/>
      <c r="G323" s="57"/>
      <c r="H323" s="57"/>
      <c r="I323" s="57"/>
      <c r="J323" s="57"/>
      <c r="K323" s="57"/>
      <c r="L323" s="57"/>
    </row>
    <row r="324" spans="6:12" ht="15.75" customHeight="1">
      <c r="F324" s="57"/>
      <c r="G324" s="57"/>
      <c r="H324" s="57"/>
      <c r="I324" s="57"/>
      <c r="J324" s="57"/>
      <c r="K324" s="57"/>
      <c r="L324" s="57"/>
    </row>
    <row r="325" spans="6:12" ht="15.75" customHeight="1">
      <c r="F325" s="57"/>
      <c r="G325" s="57"/>
      <c r="H325" s="57"/>
      <c r="I325" s="57"/>
      <c r="J325" s="57"/>
      <c r="K325" s="57"/>
      <c r="L325" s="57"/>
    </row>
    <row r="326" spans="6:12" ht="15.75" customHeight="1">
      <c r="F326" s="57"/>
      <c r="G326" s="57"/>
      <c r="H326" s="57"/>
      <c r="I326" s="57"/>
      <c r="J326" s="57"/>
      <c r="K326" s="57"/>
      <c r="L326" s="57"/>
    </row>
    <row r="327" spans="6:12" ht="15.75" customHeight="1">
      <c r="F327" s="57"/>
      <c r="G327" s="57"/>
      <c r="H327" s="57"/>
      <c r="I327" s="57"/>
      <c r="J327" s="57"/>
      <c r="K327" s="57"/>
      <c r="L327" s="57"/>
    </row>
    <row r="328" spans="6:12" ht="15.75" customHeight="1">
      <c r="F328" s="57"/>
      <c r="G328" s="57"/>
      <c r="H328" s="57"/>
      <c r="I328" s="57"/>
      <c r="J328" s="57"/>
      <c r="K328" s="57"/>
      <c r="L328" s="57"/>
    </row>
    <row r="329" spans="6:12" ht="15.75" customHeight="1">
      <c r="F329" s="57"/>
      <c r="G329" s="57"/>
      <c r="H329" s="57"/>
      <c r="I329" s="57"/>
      <c r="J329" s="57"/>
      <c r="K329" s="57"/>
      <c r="L329" s="57"/>
    </row>
    <row r="330" spans="6:12" ht="15.75" customHeight="1">
      <c r="F330" s="57"/>
      <c r="G330" s="57"/>
      <c r="H330" s="57"/>
      <c r="I330" s="57"/>
      <c r="J330" s="57"/>
      <c r="K330" s="57"/>
      <c r="L330" s="57"/>
    </row>
    <row r="331" spans="6:12" ht="15.75" customHeight="1">
      <c r="F331" s="57"/>
      <c r="G331" s="57"/>
      <c r="H331" s="57"/>
      <c r="I331" s="57"/>
      <c r="J331" s="57"/>
      <c r="K331" s="57"/>
      <c r="L331" s="57"/>
    </row>
    <row r="332" spans="6:12" ht="15.75" customHeight="1">
      <c r="F332" s="57"/>
      <c r="G332" s="57"/>
      <c r="H332" s="57"/>
      <c r="I332" s="57"/>
      <c r="J332" s="57"/>
      <c r="K332" s="57"/>
      <c r="L332" s="57"/>
    </row>
    <row r="333" spans="6:12" ht="15.75" customHeight="1">
      <c r="F333" s="57"/>
      <c r="G333" s="57"/>
      <c r="H333" s="57"/>
      <c r="I333" s="57"/>
      <c r="J333" s="57"/>
      <c r="K333" s="57"/>
      <c r="L333" s="57"/>
    </row>
    <row r="334" spans="6:12" ht="15.75" customHeight="1">
      <c r="F334" s="57"/>
      <c r="G334" s="57"/>
      <c r="H334" s="57"/>
      <c r="I334" s="57"/>
      <c r="J334" s="57"/>
      <c r="K334" s="57"/>
      <c r="L334" s="57"/>
    </row>
    <row r="335" spans="6:12" ht="15.75" customHeight="1">
      <c r="F335" s="57"/>
      <c r="G335" s="57"/>
      <c r="H335" s="57"/>
      <c r="I335" s="57"/>
      <c r="J335" s="57"/>
      <c r="K335" s="57"/>
      <c r="L335" s="57"/>
    </row>
    <row r="336" spans="6:12" ht="15.75" customHeight="1">
      <c r="F336" s="57"/>
      <c r="G336" s="57"/>
      <c r="H336" s="57"/>
      <c r="I336" s="57"/>
      <c r="J336" s="57"/>
      <c r="K336" s="57"/>
      <c r="L336" s="57"/>
    </row>
    <row r="337" spans="6:12" ht="15.75" customHeight="1">
      <c r="F337" s="57"/>
      <c r="G337" s="57"/>
      <c r="H337" s="57"/>
      <c r="I337" s="57"/>
      <c r="J337" s="57"/>
      <c r="K337" s="57"/>
      <c r="L337" s="57"/>
    </row>
    <row r="338" spans="6:12" ht="15.75" customHeight="1">
      <c r="F338" s="57"/>
      <c r="G338" s="57"/>
      <c r="H338" s="57"/>
      <c r="I338" s="57"/>
      <c r="J338" s="57"/>
      <c r="K338" s="57"/>
      <c r="L338" s="57"/>
    </row>
    <row r="339" spans="6:12" ht="15.75" customHeight="1">
      <c r="F339" s="57"/>
      <c r="G339" s="57"/>
      <c r="H339" s="57"/>
      <c r="I339" s="57"/>
      <c r="J339" s="57"/>
      <c r="K339" s="57"/>
      <c r="L339" s="57"/>
    </row>
    <row r="340" spans="6:12" ht="15.75" customHeight="1">
      <c r="F340" s="57"/>
      <c r="G340" s="57"/>
      <c r="H340" s="57"/>
      <c r="I340" s="57"/>
      <c r="J340" s="57"/>
      <c r="K340" s="57"/>
      <c r="L340" s="57"/>
    </row>
    <row r="341" spans="6:12" ht="15.75" customHeight="1">
      <c r="F341" s="57"/>
      <c r="G341" s="57"/>
      <c r="H341" s="57"/>
      <c r="I341" s="57"/>
      <c r="J341" s="57"/>
      <c r="K341" s="57"/>
      <c r="L341" s="57"/>
    </row>
    <row r="342" spans="6:12" ht="15.75" customHeight="1">
      <c r="F342" s="57"/>
      <c r="G342" s="57"/>
      <c r="H342" s="57"/>
      <c r="I342" s="57"/>
      <c r="J342" s="57"/>
      <c r="K342" s="57"/>
      <c r="L342" s="57"/>
    </row>
    <row r="343" spans="6:12" ht="15.75" customHeight="1">
      <c r="F343" s="57"/>
      <c r="G343" s="57"/>
      <c r="H343" s="57"/>
      <c r="I343" s="57"/>
      <c r="J343" s="57"/>
      <c r="K343" s="57"/>
      <c r="L343" s="57"/>
    </row>
    <row r="344" spans="6:12" ht="15.75" customHeight="1">
      <c r="F344" s="57"/>
      <c r="G344" s="57"/>
      <c r="H344" s="57"/>
      <c r="I344" s="57"/>
      <c r="J344" s="57"/>
      <c r="K344" s="57"/>
      <c r="L344" s="57"/>
    </row>
    <row r="345" spans="6:12" ht="15.75" customHeight="1">
      <c r="F345" s="57"/>
      <c r="G345" s="57"/>
      <c r="H345" s="57"/>
      <c r="I345" s="57"/>
      <c r="J345" s="57"/>
      <c r="K345" s="57"/>
      <c r="L345" s="57"/>
    </row>
    <row r="346" spans="6:12" ht="15.75" customHeight="1">
      <c r="F346" s="57"/>
      <c r="G346" s="57"/>
      <c r="H346" s="57"/>
      <c r="I346" s="57"/>
      <c r="J346" s="57"/>
      <c r="K346" s="57"/>
      <c r="L346" s="57"/>
    </row>
    <row r="347" spans="6:12" ht="15.75" customHeight="1">
      <c r="F347" s="57"/>
      <c r="G347" s="57"/>
      <c r="H347" s="57"/>
      <c r="I347" s="57"/>
      <c r="J347" s="57"/>
      <c r="K347" s="57"/>
      <c r="L347" s="57"/>
    </row>
    <row r="348" spans="6:12" ht="15.75" customHeight="1">
      <c r="F348" s="57"/>
      <c r="G348" s="57"/>
      <c r="H348" s="57"/>
      <c r="I348" s="57"/>
      <c r="J348" s="57"/>
      <c r="K348" s="57"/>
      <c r="L348" s="57"/>
    </row>
    <row r="349" spans="6:12" ht="15.75" customHeight="1">
      <c r="F349" s="57"/>
      <c r="G349" s="57"/>
      <c r="H349" s="57"/>
      <c r="I349" s="57"/>
      <c r="J349" s="57"/>
      <c r="K349" s="57"/>
      <c r="L349" s="57"/>
    </row>
    <row r="350" spans="6:12" ht="15.75" customHeight="1">
      <c r="F350" s="57"/>
      <c r="G350" s="57"/>
      <c r="H350" s="57"/>
      <c r="I350" s="57"/>
      <c r="J350" s="57"/>
      <c r="K350" s="57"/>
      <c r="L350" s="57"/>
    </row>
    <row r="351" spans="6:12" ht="15.75" customHeight="1">
      <c r="F351" s="57"/>
      <c r="G351" s="57"/>
      <c r="H351" s="57"/>
      <c r="I351" s="57"/>
      <c r="J351" s="57"/>
      <c r="K351" s="57"/>
      <c r="L351" s="57"/>
    </row>
    <row r="352" spans="6:12" ht="15.75" customHeight="1">
      <c r="F352" s="57"/>
      <c r="G352" s="57"/>
      <c r="H352" s="57"/>
      <c r="I352" s="57"/>
      <c r="J352" s="57"/>
      <c r="K352" s="57"/>
      <c r="L352" s="57"/>
    </row>
    <row r="353" spans="6:12" ht="15.75" customHeight="1">
      <c r="F353" s="57"/>
      <c r="G353" s="57"/>
      <c r="H353" s="57"/>
      <c r="I353" s="57"/>
      <c r="J353" s="57"/>
      <c r="K353" s="57"/>
      <c r="L353" s="57"/>
    </row>
    <row r="354" spans="6:12" ht="15.75" customHeight="1">
      <c r="F354" s="57"/>
      <c r="G354" s="57"/>
      <c r="H354" s="57"/>
      <c r="I354" s="57"/>
      <c r="J354" s="57"/>
      <c r="K354" s="57"/>
      <c r="L354" s="57"/>
    </row>
    <row r="355" spans="6:12" ht="15.75" customHeight="1">
      <c r="F355" s="57"/>
      <c r="G355" s="57"/>
      <c r="H355" s="57"/>
      <c r="I355" s="57"/>
      <c r="J355" s="57"/>
      <c r="K355" s="57"/>
      <c r="L355" s="57"/>
    </row>
    <row r="356" spans="6:12" ht="15.75" customHeight="1">
      <c r="F356" s="57"/>
      <c r="G356" s="57"/>
      <c r="H356" s="57"/>
      <c r="I356" s="57"/>
      <c r="J356" s="57"/>
      <c r="K356" s="57"/>
      <c r="L356" s="57"/>
    </row>
    <row r="357" spans="6:12" ht="15.75" customHeight="1">
      <c r="F357" s="57"/>
      <c r="G357" s="57"/>
      <c r="H357" s="57"/>
      <c r="I357" s="57"/>
      <c r="J357" s="57"/>
      <c r="K357" s="57"/>
      <c r="L357" s="57"/>
    </row>
    <row r="358" spans="6:12" ht="15.75" customHeight="1">
      <c r="F358" s="57"/>
      <c r="G358" s="57"/>
      <c r="H358" s="57"/>
      <c r="I358" s="57"/>
      <c r="J358" s="57"/>
      <c r="K358" s="57"/>
      <c r="L358" s="57"/>
    </row>
    <row r="359" spans="6:12" ht="15.75" customHeight="1">
      <c r="F359" s="57"/>
      <c r="G359" s="57"/>
      <c r="H359" s="57"/>
      <c r="I359" s="57"/>
      <c r="J359" s="57"/>
      <c r="K359" s="57"/>
      <c r="L359" s="57"/>
    </row>
    <row r="360" spans="6:12" ht="15.75" customHeight="1">
      <c r="F360" s="57"/>
      <c r="G360" s="57"/>
      <c r="H360" s="57"/>
      <c r="I360" s="57"/>
      <c r="J360" s="57"/>
      <c r="K360" s="57"/>
      <c r="L360" s="57"/>
    </row>
    <row r="361" spans="6:12" ht="15.75" customHeight="1">
      <c r="F361" s="57"/>
      <c r="G361" s="57"/>
      <c r="H361" s="57"/>
      <c r="I361" s="57"/>
      <c r="J361" s="57"/>
      <c r="K361" s="57"/>
      <c r="L361" s="57"/>
    </row>
    <row r="362" spans="6:12" ht="15.75" customHeight="1">
      <c r="F362" s="57"/>
      <c r="G362" s="57"/>
      <c r="H362" s="57"/>
      <c r="I362" s="57"/>
      <c r="J362" s="57"/>
      <c r="K362" s="57"/>
      <c r="L362" s="57"/>
    </row>
    <row r="363" spans="6:12" ht="15.75" customHeight="1">
      <c r="F363" s="57"/>
      <c r="G363" s="57"/>
      <c r="H363" s="57"/>
      <c r="I363" s="57"/>
      <c r="J363" s="57"/>
      <c r="K363" s="57"/>
      <c r="L363" s="57"/>
    </row>
    <row r="364" spans="6:12" ht="15.75" customHeight="1">
      <c r="F364" s="57"/>
      <c r="G364" s="57"/>
      <c r="H364" s="57"/>
      <c r="I364" s="57"/>
      <c r="J364" s="57"/>
      <c r="K364" s="57"/>
      <c r="L364" s="57"/>
    </row>
    <row r="365" spans="6:12" ht="15.75" customHeight="1">
      <c r="F365" s="57"/>
      <c r="G365" s="57"/>
      <c r="H365" s="57"/>
      <c r="I365" s="57"/>
      <c r="J365" s="57"/>
      <c r="K365" s="57"/>
      <c r="L365" s="57"/>
    </row>
    <row r="366" spans="6:12" ht="15.75" customHeight="1">
      <c r="F366" s="57"/>
      <c r="G366" s="57"/>
      <c r="H366" s="57"/>
      <c r="I366" s="57"/>
      <c r="J366" s="57"/>
      <c r="K366" s="57"/>
      <c r="L366" s="57"/>
    </row>
    <row r="367" spans="6:12" ht="15.75" customHeight="1">
      <c r="F367" s="57"/>
      <c r="G367" s="57"/>
      <c r="H367" s="57"/>
      <c r="I367" s="57"/>
      <c r="J367" s="57"/>
      <c r="K367" s="57"/>
      <c r="L367" s="57"/>
    </row>
    <row r="368" spans="6:12" ht="15.75" customHeight="1">
      <c r="F368" s="57"/>
      <c r="G368" s="57"/>
      <c r="H368" s="57"/>
      <c r="I368" s="57"/>
      <c r="J368" s="57"/>
      <c r="K368" s="57"/>
      <c r="L368" s="57"/>
    </row>
    <row r="369" spans="6:12" ht="15.75" customHeight="1">
      <c r="F369" s="57"/>
      <c r="G369" s="57"/>
      <c r="H369" s="57"/>
      <c r="I369" s="57"/>
      <c r="J369" s="57"/>
      <c r="K369" s="57"/>
      <c r="L369" s="57"/>
    </row>
    <row r="370" spans="6:12" ht="15.75" customHeight="1">
      <c r="F370" s="57"/>
      <c r="G370" s="57"/>
      <c r="H370" s="57"/>
      <c r="I370" s="57"/>
      <c r="J370" s="57"/>
      <c r="K370" s="57"/>
      <c r="L370" s="57"/>
    </row>
    <row r="371" spans="6:12" ht="15.75" customHeight="1">
      <c r="F371" s="57"/>
      <c r="G371" s="57"/>
      <c r="H371" s="57"/>
      <c r="I371" s="57"/>
      <c r="J371" s="57"/>
      <c r="K371" s="57"/>
      <c r="L371" s="57"/>
    </row>
    <row r="372" spans="6:12" ht="15.75" customHeight="1">
      <c r="F372" s="57"/>
      <c r="G372" s="57"/>
      <c r="H372" s="57"/>
      <c r="I372" s="57"/>
      <c r="J372" s="57"/>
      <c r="K372" s="57"/>
      <c r="L372" s="57"/>
    </row>
    <row r="373" spans="6:12" ht="15.75" customHeight="1">
      <c r="F373" s="57"/>
      <c r="G373" s="57"/>
      <c r="H373" s="57"/>
      <c r="I373" s="57"/>
      <c r="J373" s="57"/>
      <c r="K373" s="57"/>
      <c r="L373" s="57"/>
    </row>
    <row r="374" spans="6:12" ht="15.75" customHeight="1">
      <c r="F374" s="57"/>
      <c r="G374" s="57"/>
      <c r="H374" s="57"/>
      <c r="I374" s="57"/>
      <c r="J374" s="57"/>
      <c r="K374" s="57"/>
      <c r="L374" s="57"/>
    </row>
    <row r="375" spans="6:12" ht="15.75" customHeight="1">
      <c r="F375" s="57"/>
      <c r="G375" s="57"/>
      <c r="H375" s="57"/>
      <c r="I375" s="57"/>
      <c r="J375" s="57"/>
      <c r="K375" s="57"/>
      <c r="L375" s="57"/>
    </row>
    <row r="376" spans="6:12" ht="15.75" customHeight="1">
      <c r="F376" s="57"/>
      <c r="G376" s="57"/>
      <c r="H376" s="57"/>
      <c r="I376" s="57"/>
      <c r="J376" s="57"/>
      <c r="K376" s="57"/>
      <c r="L376" s="57"/>
    </row>
    <row r="377" spans="6:12" ht="15.75" customHeight="1">
      <c r="F377" s="57"/>
      <c r="G377" s="57"/>
      <c r="H377" s="57"/>
      <c r="I377" s="57"/>
      <c r="J377" s="57"/>
      <c r="K377" s="57"/>
      <c r="L377" s="57"/>
    </row>
    <row r="378" spans="6:12" ht="15.75" customHeight="1">
      <c r="F378" s="57"/>
      <c r="G378" s="57"/>
      <c r="H378" s="57"/>
      <c r="I378" s="57"/>
      <c r="J378" s="57"/>
      <c r="K378" s="57"/>
      <c r="L378" s="57"/>
    </row>
    <row r="379" spans="6:12" ht="15.75" customHeight="1">
      <c r="F379" s="57"/>
      <c r="G379" s="57"/>
      <c r="H379" s="57"/>
      <c r="I379" s="57"/>
      <c r="J379" s="57"/>
      <c r="K379" s="57"/>
      <c r="L379" s="57"/>
    </row>
    <row r="380" spans="6:12" ht="15.75" customHeight="1">
      <c r="F380" s="57"/>
      <c r="G380" s="57"/>
      <c r="H380" s="57"/>
      <c r="I380" s="57"/>
      <c r="J380" s="57"/>
      <c r="K380" s="57"/>
      <c r="L380" s="57"/>
    </row>
    <row r="381" spans="6:12" ht="15.75" customHeight="1">
      <c r="F381" s="57"/>
      <c r="G381" s="57"/>
      <c r="H381" s="57"/>
      <c r="I381" s="57"/>
      <c r="J381" s="57"/>
      <c r="K381" s="57"/>
      <c r="L381" s="57"/>
    </row>
    <row r="382" spans="6:12" ht="15.75" customHeight="1">
      <c r="F382" s="57"/>
      <c r="G382" s="57"/>
      <c r="H382" s="57"/>
      <c r="I382" s="57"/>
      <c r="J382" s="57"/>
      <c r="K382" s="57"/>
      <c r="L382" s="57"/>
    </row>
    <row r="383" spans="6:12" ht="15.75" customHeight="1">
      <c r="F383" s="57"/>
      <c r="G383" s="57"/>
      <c r="H383" s="57"/>
      <c r="I383" s="57"/>
      <c r="J383" s="57"/>
      <c r="K383" s="57"/>
      <c r="L383" s="57"/>
    </row>
    <row r="384" spans="6:12" ht="15.75" customHeight="1">
      <c r="F384" s="57"/>
      <c r="G384" s="57"/>
      <c r="H384" s="57"/>
      <c r="I384" s="57"/>
      <c r="J384" s="57"/>
      <c r="K384" s="57"/>
      <c r="L384" s="57"/>
    </row>
    <row r="385" spans="6:12" ht="15.75" customHeight="1">
      <c r="F385" s="57"/>
      <c r="G385" s="57"/>
      <c r="H385" s="57"/>
      <c r="I385" s="57"/>
      <c r="J385" s="57"/>
      <c r="K385" s="57"/>
      <c r="L385" s="57"/>
    </row>
    <row r="386" spans="6:12" ht="15.75" customHeight="1">
      <c r="F386" s="57"/>
      <c r="G386" s="57"/>
      <c r="H386" s="57"/>
      <c r="I386" s="57"/>
      <c r="J386" s="57"/>
      <c r="K386" s="57"/>
      <c r="L386" s="57"/>
    </row>
    <row r="387" spans="6:12" ht="15.75" customHeight="1">
      <c r="F387" s="57"/>
      <c r="G387" s="57"/>
      <c r="H387" s="57"/>
      <c r="I387" s="57"/>
      <c r="J387" s="57"/>
      <c r="K387" s="57"/>
      <c r="L387" s="57"/>
    </row>
    <row r="388" spans="6:12" ht="15.75" customHeight="1">
      <c r="F388" s="57"/>
      <c r="G388" s="57"/>
      <c r="H388" s="57"/>
      <c r="I388" s="57"/>
      <c r="J388" s="57"/>
      <c r="K388" s="57"/>
      <c r="L388" s="57"/>
    </row>
    <row r="389" spans="6:12" ht="15.75" customHeight="1">
      <c r="F389" s="57"/>
      <c r="G389" s="57"/>
      <c r="H389" s="57"/>
      <c r="I389" s="57"/>
      <c r="J389" s="57"/>
      <c r="K389" s="57"/>
      <c r="L389" s="57"/>
    </row>
    <row r="390" spans="6:12" ht="15.75" customHeight="1">
      <c r="F390" s="57"/>
      <c r="G390" s="57"/>
      <c r="H390" s="57"/>
      <c r="I390" s="57"/>
      <c r="J390" s="57"/>
      <c r="K390" s="57"/>
      <c r="L390" s="57"/>
    </row>
    <row r="391" spans="6:12" ht="15.75" customHeight="1">
      <c r="F391" s="57"/>
      <c r="G391" s="57"/>
      <c r="H391" s="57"/>
      <c r="I391" s="57"/>
      <c r="J391" s="57"/>
      <c r="K391" s="57"/>
      <c r="L391" s="57"/>
    </row>
    <row r="392" spans="6:12" ht="15.75" customHeight="1">
      <c r="F392" s="57"/>
      <c r="G392" s="57"/>
      <c r="H392" s="57"/>
      <c r="I392" s="57"/>
      <c r="J392" s="57"/>
      <c r="K392" s="57"/>
      <c r="L392" s="57"/>
    </row>
    <row r="393" spans="6:12" ht="15.75" customHeight="1">
      <c r="F393" s="57"/>
      <c r="G393" s="57"/>
      <c r="H393" s="57"/>
      <c r="I393" s="57"/>
      <c r="J393" s="57"/>
      <c r="K393" s="57"/>
      <c r="L393" s="57"/>
    </row>
    <row r="394" spans="6:12" ht="15.75" customHeight="1">
      <c r="F394" s="57"/>
      <c r="G394" s="57"/>
      <c r="H394" s="57"/>
      <c r="I394" s="57"/>
      <c r="J394" s="57"/>
      <c r="K394" s="57"/>
      <c r="L394" s="57"/>
    </row>
    <row r="395" spans="6:12" ht="15.75" customHeight="1">
      <c r="F395" s="57"/>
      <c r="G395" s="57"/>
      <c r="H395" s="57"/>
      <c r="I395" s="57"/>
      <c r="J395" s="57"/>
      <c r="K395" s="57"/>
      <c r="L395" s="57"/>
    </row>
    <row r="396" spans="6:12" ht="15.75" customHeight="1">
      <c r="F396" s="57"/>
      <c r="G396" s="57"/>
      <c r="H396" s="57"/>
      <c r="I396" s="57"/>
      <c r="J396" s="57"/>
      <c r="K396" s="57"/>
      <c r="L396" s="57"/>
    </row>
    <row r="397" spans="6:12" ht="15.75" customHeight="1">
      <c r="F397" s="57"/>
      <c r="G397" s="57"/>
      <c r="H397" s="57"/>
      <c r="I397" s="57"/>
      <c r="J397" s="57"/>
      <c r="K397" s="57"/>
      <c r="L397" s="57"/>
    </row>
    <row r="398" spans="6:12" ht="15.75" customHeight="1">
      <c r="F398" s="57"/>
      <c r="G398" s="57"/>
      <c r="H398" s="57"/>
      <c r="I398" s="57"/>
      <c r="J398" s="57"/>
      <c r="K398" s="57"/>
      <c r="L398" s="57"/>
    </row>
    <row r="399" spans="6:12" ht="15.75" customHeight="1">
      <c r="F399" s="57"/>
      <c r="G399" s="57"/>
      <c r="H399" s="57"/>
      <c r="I399" s="57"/>
      <c r="J399" s="57"/>
      <c r="K399" s="57"/>
      <c r="L399" s="57"/>
    </row>
    <row r="400" spans="6:12" ht="15.75" customHeight="1">
      <c r="F400" s="57"/>
      <c r="G400" s="57"/>
      <c r="H400" s="57"/>
      <c r="I400" s="57"/>
      <c r="J400" s="57"/>
      <c r="K400" s="57"/>
      <c r="L400" s="57"/>
    </row>
    <row r="401" spans="6:12" ht="15.75" customHeight="1">
      <c r="F401" s="57"/>
      <c r="G401" s="57"/>
      <c r="H401" s="57"/>
      <c r="I401" s="57"/>
      <c r="J401" s="57"/>
      <c r="K401" s="57"/>
      <c r="L401" s="57"/>
    </row>
    <row r="402" spans="6:12" ht="15.75" customHeight="1">
      <c r="F402" s="57"/>
      <c r="G402" s="57"/>
      <c r="H402" s="57"/>
      <c r="I402" s="57"/>
      <c r="J402" s="57"/>
      <c r="K402" s="57"/>
      <c r="L402" s="57"/>
    </row>
    <row r="403" spans="6:12" ht="15.75" customHeight="1">
      <c r="F403" s="57"/>
      <c r="G403" s="57"/>
      <c r="H403" s="57"/>
      <c r="I403" s="57"/>
      <c r="J403" s="57"/>
      <c r="K403" s="57"/>
      <c r="L403" s="57"/>
    </row>
    <row r="404" spans="6:12" ht="15.75" customHeight="1">
      <c r="F404" s="57"/>
      <c r="G404" s="57"/>
      <c r="H404" s="57"/>
      <c r="I404" s="57"/>
      <c r="J404" s="57"/>
      <c r="K404" s="57"/>
      <c r="L404" s="57"/>
    </row>
    <row r="405" spans="6:12" ht="15.75" customHeight="1">
      <c r="F405" s="57"/>
      <c r="G405" s="57"/>
      <c r="H405" s="57"/>
      <c r="I405" s="57"/>
      <c r="J405" s="57"/>
      <c r="K405" s="57"/>
      <c r="L405" s="57"/>
    </row>
    <row r="406" spans="6:12" ht="15.75" customHeight="1">
      <c r="F406" s="57"/>
      <c r="G406" s="57"/>
      <c r="H406" s="57"/>
      <c r="I406" s="57"/>
      <c r="J406" s="57"/>
      <c r="K406" s="57"/>
      <c r="L406" s="57"/>
    </row>
    <row r="407" spans="6:12" ht="15.75" customHeight="1">
      <c r="F407" s="57"/>
      <c r="G407" s="57"/>
      <c r="H407" s="57"/>
      <c r="I407" s="57"/>
      <c r="J407" s="57"/>
      <c r="K407" s="57"/>
      <c r="L407" s="57"/>
    </row>
    <row r="408" spans="6:12" ht="15.75" customHeight="1">
      <c r="F408" s="57"/>
      <c r="G408" s="57"/>
      <c r="H408" s="57"/>
      <c r="I408" s="57"/>
      <c r="J408" s="57"/>
      <c r="K408" s="57"/>
      <c r="L408" s="57"/>
    </row>
    <row r="409" spans="6:12" ht="15.75" customHeight="1">
      <c r="F409" s="57"/>
      <c r="G409" s="57"/>
      <c r="H409" s="57"/>
      <c r="I409" s="57"/>
      <c r="J409" s="57"/>
      <c r="K409" s="57"/>
      <c r="L409" s="57"/>
    </row>
    <row r="410" spans="6:12" ht="15.75" customHeight="1">
      <c r="F410" s="57"/>
      <c r="G410" s="57"/>
      <c r="H410" s="57"/>
      <c r="I410" s="57"/>
      <c r="J410" s="57"/>
      <c r="K410" s="57"/>
      <c r="L410" s="57"/>
    </row>
    <row r="411" spans="6:12" ht="15.75" customHeight="1">
      <c r="F411" s="57"/>
      <c r="G411" s="57"/>
      <c r="H411" s="57"/>
      <c r="I411" s="57"/>
      <c r="J411" s="57"/>
      <c r="K411" s="57"/>
      <c r="L411" s="57"/>
    </row>
    <row r="412" spans="6:12" ht="15.75" customHeight="1">
      <c r="F412" s="57"/>
      <c r="G412" s="57"/>
      <c r="H412" s="57"/>
      <c r="I412" s="57"/>
      <c r="J412" s="57"/>
      <c r="K412" s="57"/>
      <c r="L412" s="57"/>
    </row>
    <row r="413" spans="6:12" ht="15.75" customHeight="1">
      <c r="F413" s="57"/>
      <c r="G413" s="57"/>
      <c r="H413" s="57"/>
      <c r="I413" s="57"/>
      <c r="J413" s="57"/>
      <c r="K413" s="57"/>
      <c r="L413" s="57"/>
    </row>
    <row r="414" spans="6:12" ht="15.75" customHeight="1">
      <c r="F414" s="57"/>
      <c r="G414" s="57"/>
      <c r="H414" s="57"/>
      <c r="I414" s="57"/>
      <c r="J414" s="57"/>
      <c r="K414" s="57"/>
      <c r="L414" s="57"/>
    </row>
    <row r="415" spans="6:12" ht="15.75" customHeight="1">
      <c r="F415" s="57"/>
      <c r="G415" s="57"/>
      <c r="H415" s="57"/>
      <c r="I415" s="57"/>
      <c r="J415" s="57"/>
      <c r="K415" s="57"/>
      <c r="L415" s="57"/>
    </row>
    <row r="416" spans="6:12" ht="15.75" customHeight="1">
      <c r="F416" s="57"/>
      <c r="G416" s="57"/>
      <c r="H416" s="57"/>
      <c r="I416" s="57"/>
      <c r="J416" s="57"/>
      <c r="K416" s="57"/>
      <c r="L416" s="57"/>
    </row>
    <row r="417" spans="6:12" ht="15.75" customHeight="1">
      <c r="F417" s="57"/>
      <c r="G417" s="57"/>
      <c r="H417" s="57"/>
      <c r="I417" s="57"/>
      <c r="J417" s="57"/>
      <c r="K417" s="57"/>
      <c r="L417" s="57"/>
    </row>
    <row r="418" spans="6:12" ht="15.75" customHeight="1">
      <c r="F418" s="57"/>
      <c r="G418" s="57"/>
      <c r="H418" s="57"/>
      <c r="I418" s="57"/>
      <c r="J418" s="57"/>
      <c r="K418" s="57"/>
      <c r="L418" s="57"/>
    </row>
    <row r="419" spans="6:12" ht="15.75" customHeight="1">
      <c r="F419" s="57"/>
      <c r="G419" s="57"/>
      <c r="H419" s="57"/>
      <c r="I419" s="57"/>
      <c r="J419" s="57"/>
      <c r="K419" s="57"/>
      <c r="L419" s="57"/>
    </row>
    <row r="420" spans="6:12" ht="15.75" customHeight="1">
      <c r="F420" s="57"/>
      <c r="G420" s="57"/>
      <c r="H420" s="57"/>
      <c r="I420" s="57"/>
      <c r="J420" s="57"/>
      <c r="K420" s="57"/>
      <c r="L420" s="57"/>
    </row>
    <row r="421" spans="6:12" ht="15.75" customHeight="1">
      <c r="F421" s="57"/>
      <c r="G421" s="57"/>
      <c r="H421" s="57"/>
      <c r="I421" s="57"/>
      <c r="J421" s="57"/>
      <c r="K421" s="57"/>
      <c r="L421" s="57"/>
    </row>
    <row r="422" spans="6:12" ht="15.75" customHeight="1">
      <c r="F422" s="57"/>
      <c r="G422" s="57"/>
      <c r="H422" s="57"/>
      <c r="I422" s="57"/>
      <c r="J422" s="57"/>
      <c r="K422" s="57"/>
      <c r="L422" s="57"/>
    </row>
    <row r="423" spans="6:12" ht="15.75" customHeight="1">
      <c r="F423" s="57"/>
      <c r="G423" s="57"/>
      <c r="H423" s="57"/>
      <c r="I423" s="57"/>
      <c r="J423" s="57"/>
      <c r="K423" s="57"/>
      <c r="L423" s="57"/>
    </row>
    <row r="424" spans="6:12" ht="15.75" customHeight="1">
      <c r="F424" s="57"/>
      <c r="G424" s="57"/>
      <c r="H424" s="57"/>
      <c r="I424" s="57"/>
      <c r="J424" s="57"/>
      <c r="K424" s="57"/>
      <c r="L424" s="57"/>
    </row>
    <row r="425" spans="6:12" ht="15.75" customHeight="1">
      <c r="F425" s="57"/>
      <c r="G425" s="57"/>
      <c r="H425" s="57"/>
      <c r="I425" s="57"/>
      <c r="J425" s="57"/>
      <c r="K425" s="57"/>
      <c r="L425" s="57"/>
    </row>
    <row r="426" spans="6:12" ht="15.75" customHeight="1">
      <c r="F426" s="57"/>
      <c r="G426" s="57"/>
      <c r="H426" s="57"/>
      <c r="I426" s="57"/>
      <c r="J426" s="57"/>
      <c r="K426" s="57"/>
      <c r="L426" s="57"/>
    </row>
    <row r="427" spans="6:12" ht="15.75" customHeight="1">
      <c r="F427" s="57"/>
      <c r="G427" s="57"/>
      <c r="H427" s="57"/>
      <c r="I427" s="57"/>
      <c r="J427" s="57"/>
      <c r="K427" s="57"/>
      <c r="L427" s="57"/>
    </row>
    <row r="428" spans="6:12" ht="15.75" customHeight="1">
      <c r="F428" s="57"/>
      <c r="G428" s="57"/>
      <c r="H428" s="57"/>
      <c r="I428" s="57"/>
      <c r="J428" s="57"/>
      <c r="K428" s="57"/>
      <c r="L428" s="57"/>
    </row>
    <row r="429" spans="6:12" ht="15.75" customHeight="1">
      <c r="F429" s="57"/>
      <c r="G429" s="57"/>
      <c r="H429" s="57"/>
      <c r="I429" s="57"/>
      <c r="J429" s="57"/>
      <c r="K429" s="57"/>
      <c r="L429" s="57"/>
    </row>
    <row r="430" spans="6:12" ht="15.75" customHeight="1">
      <c r="F430" s="57"/>
      <c r="G430" s="57"/>
      <c r="H430" s="57"/>
      <c r="I430" s="57"/>
      <c r="J430" s="57"/>
      <c r="K430" s="57"/>
      <c r="L430" s="57"/>
    </row>
    <row r="431" spans="6:12" ht="15.75" customHeight="1">
      <c r="F431" s="57"/>
      <c r="G431" s="57"/>
      <c r="H431" s="57"/>
      <c r="I431" s="57"/>
      <c r="J431" s="57"/>
      <c r="K431" s="57"/>
      <c r="L431" s="57"/>
    </row>
    <row r="432" spans="6:12" ht="15.75" customHeight="1">
      <c r="F432" s="57"/>
      <c r="G432" s="57"/>
      <c r="H432" s="57"/>
      <c r="I432" s="57"/>
      <c r="J432" s="57"/>
      <c r="K432" s="57"/>
      <c r="L432" s="57"/>
    </row>
    <row r="433" spans="6:12" ht="15.75" customHeight="1">
      <c r="F433" s="57"/>
      <c r="G433" s="57"/>
      <c r="H433" s="57"/>
      <c r="I433" s="57"/>
      <c r="J433" s="57"/>
      <c r="K433" s="57"/>
      <c r="L433" s="57"/>
    </row>
    <row r="434" spans="6:12" ht="15.75" customHeight="1">
      <c r="F434" s="57"/>
      <c r="G434" s="57"/>
      <c r="H434" s="57"/>
      <c r="I434" s="57"/>
      <c r="J434" s="57"/>
      <c r="K434" s="57"/>
      <c r="L434" s="57"/>
    </row>
    <row r="435" spans="6:12" ht="15.75" customHeight="1">
      <c r="F435" s="57"/>
      <c r="G435" s="57"/>
      <c r="H435" s="57"/>
      <c r="I435" s="57"/>
      <c r="J435" s="57"/>
      <c r="K435" s="57"/>
      <c r="L435" s="57"/>
    </row>
    <row r="436" spans="6:12" ht="15.75" customHeight="1">
      <c r="F436" s="57"/>
      <c r="G436" s="57"/>
      <c r="H436" s="57"/>
      <c r="I436" s="57"/>
      <c r="J436" s="57"/>
      <c r="K436" s="57"/>
      <c r="L436" s="57"/>
    </row>
    <row r="437" spans="6:12" ht="15.75" customHeight="1">
      <c r="F437" s="57"/>
      <c r="G437" s="57"/>
      <c r="H437" s="57"/>
      <c r="I437" s="57"/>
      <c r="J437" s="57"/>
      <c r="K437" s="57"/>
      <c r="L437" s="57"/>
    </row>
    <row r="438" spans="6:12" ht="15.75" customHeight="1">
      <c r="F438" s="57"/>
      <c r="G438" s="57"/>
      <c r="H438" s="57"/>
      <c r="I438" s="57"/>
      <c r="J438" s="57"/>
      <c r="K438" s="57"/>
      <c r="L438" s="57"/>
    </row>
    <row r="439" spans="6:12" ht="15.75" customHeight="1">
      <c r="F439" s="57"/>
      <c r="G439" s="57"/>
      <c r="H439" s="57"/>
      <c r="I439" s="57"/>
      <c r="J439" s="57"/>
      <c r="K439" s="57"/>
      <c r="L439" s="57"/>
    </row>
    <row r="440" spans="6:12" ht="15.75" customHeight="1">
      <c r="F440" s="57"/>
      <c r="G440" s="57"/>
      <c r="H440" s="57"/>
      <c r="I440" s="57"/>
      <c r="J440" s="57"/>
      <c r="K440" s="57"/>
      <c r="L440" s="57"/>
    </row>
    <row r="441" spans="6:12" ht="15.75" customHeight="1">
      <c r="F441" s="57"/>
      <c r="G441" s="57"/>
      <c r="H441" s="57"/>
      <c r="I441" s="57"/>
      <c r="J441" s="57"/>
      <c r="K441" s="57"/>
      <c r="L441" s="57"/>
    </row>
    <row r="442" spans="6:12" ht="15.75" customHeight="1">
      <c r="F442" s="57"/>
      <c r="G442" s="57"/>
      <c r="H442" s="57"/>
      <c r="I442" s="57"/>
      <c r="J442" s="57"/>
      <c r="K442" s="57"/>
      <c r="L442" s="57"/>
    </row>
    <row r="443" spans="6:12" ht="15.75" customHeight="1">
      <c r="F443" s="57"/>
      <c r="G443" s="57"/>
      <c r="H443" s="57"/>
      <c r="I443" s="57"/>
      <c r="J443" s="57"/>
      <c r="K443" s="57"/>
      <c r="L443" s="57"/>
    </row>
    <row r="444" spans="6:12" ht="15.75" customHeight="1">
      <c r="F444" s="57"/>
      <c r="G444" s="57"/>
      <c r="H444" s="57"/>
      <c r="I444" s="57"/>
      <c r="J444" s="57"/>
      <c r="K444" s="57"/>
      <c r="L444" s="57"/>
    </row>
    <row r="445" spans="6:12" ht="15.75" customHeight="1">
      <c r="F445" s="57"/>
      <c r="G445" s="57"/>
      <c r="H445" s="57"/>
      <c r="I445" s="57"/>
      <c r="J445" s="57"/>
      <c r="K445" s="57"/>
      <c r="L445" s="57"/>
    </row>
    <row r="446" spans="6:12" ht="15.75" customHeight="1">
      <c r="F446" s="57"/>
      <c r="G446" s="57"/>
      <c r="H446" s="57"/>
      <c r="I446" s="57"/>
      <c r="J446" s="57"/>
      <c r="K446" s="57"/>
      <c r="L446" s="57"/>
    </row>
    <row r="447" spans="6:12" ht="15.75" customHeight="1">
      <c r="F447" s="57"/>
      <c r="G447" s="57"/>
      <c r="H447" s="57"/>
      <c r="I447" s="57"/>
      <c r="J447" s="57"/>
      <c r="K447" s="57"/>
      <c r="L447" s="57"/>
    </row>
    <row r="448" spans="6:12" ht="15.75" customHeight="1">
      <c r="F448" s="57"/>
      <c r="G448" s="57"/>
      <c r="H448" s="57"/>
      <c r="I448" s="57"/>
      <c r="J448" s="57"/>
      <c r="K448" s="57"/>
      <c r="L448" s="57"/>
    </row>
    <row r="449" spans="6:12" ht="15.75" customHeight="1">
      <c r="F449" s="57"/>
      <c r="G449" s="57"/>
      <c r="H449" s="57"/>
      <c r="I449" s="57"/>
      <c r="J449" s="57"/>
      <c r="K449" s="57"/>
      <c r="L449" s="57"/>
    </row>
    <row r="450" spans="6:12" ht="15.75" customHeight="1">
      <c r="F450" s="57"/>
      <c r="G450" s="57"/>
      <c r="H450" s="57"/>
      <c r="I450" s="57"/>
      <c r="J450" s="57"/>
      <c r="K450" s="57"/>
      <c r="L450" s="57"/>
    </row>
    <row r="451" spans="6:12" ht="15.75" customHeight="1">
      <c r="F451" s="57"/>
      <c r="G451" s="57"/>
      <c r="H451" s="57"/>
      <c r="I451" s="57"/>
      <c r="J451" s="57"/>
      <c r="K451" s="57"/>
      <c r="L451" s="57"/>
    </row>
    <row r="452" spans="6:12" ht="15.75" customHeight="1">
      <c r="F452" s="57"/>
      <c r="G452" s="57"/>
      <c r="H452" s="57"/>
      <c r="I452" s="57"/>
      <c r="J452" s="57"/>
      <c r="K452" s="57"/>
      <c r="L452" s="57"/>
    </row>
    <row r="453" spans="6:12" ht="15.75" customHeight="1">
      <c r="F453" s="57"/>
      <c r="G453" s="57"/>
      <c r="H453" s="57"/>
      <c r="I453" s="57"/>
      <c r="J453" s="57"/>
      <c r="K453" s="57"/>
      <c r="L453" s="57"/>
    </row>
    <row r="454" spans="6:12" ht="15.75" customHeight="1">
      <c r="F454" s="57"/>
      <c r="G454" s="57"/>
      <c r="H454" s="57"/>
      <c r="I454" s="57"/>
      <c r="J454" s="57"/>
      <c r="K454" s="57"/>
      <c r="L454" s="57"/>
    </row>
    <row r="455" spans="6:12" ht="15.75" customHeight="1">
      <c r="F455" s="57"/>
      <c r="G455" s="57"/>
      <c r="H455" s="57"/>
      <c r="I455" s="57"/>
      <c r="J455" s="57"/>
      <c r="K455" s="57"/>
      <c r="L455" s="57"/>
    </row>
    <row r="456" spans="6:12" ht="15.75" customHeight="1">
      <c r="F456" s="57"/>
      <c r="G456" s="57"/>
      <c r="H456" s="57"/>
      <c r="I456" s="57"/>
      <c r="J456" s="57"/>
      <c r="K456" s="57"/>
      <c r="L456" s="57"/>
    </row>
    <row r="457" spans="6:12" ht="15.75" customHeight="1">
      <c r="F457" s="57"/>
      <c r="G457" s="57"/>
      <c r="H457" s="57"/>
      <c r="I457" s="57"/>
      <c r="J457" s="57"/>
      <c r="K457" s="57"/>
      <c r="L457" s="57"/>
    </row>
    <row r="458" spans="6:12" ht="15.75" customHeight="1">
      <c r="F458" s="57"/>
      <c r="G458" s="57"/>
      <c r="H458" s="57"/>
      <c r="I458" s="57"/>
      <c r="J458" s="57"/>
      <c r="K458" s="57"/>
      <c r="L458" s="57"/>
    </row>
    <row r="459" spans="6:12" ht="15.75" customHeight="1">
      <c r="F459" s="57"/>
      <c r="G459" s="57"/>
      <c r="H459" s="57"/>
      <c r="I459" s="57"/>
      <c r="J459" s="57"/>
      <c r="K459" s="57"/>
      <c r="L459" s="57"/>
    </row>
    <row r="460" spans="6:12" ht="15.75" customHeight="1">
      <c r="F460" s="57"/>
      <c r="G460" s="57"/>
      <c r="H460" s="57"/>
      <c r="I460" s="57"/>
      <c r="J460" s="57"/>
      <c r="K460" s="57"/>
      <c r="L460" s="57"/>
    </row>
    <row r="461" spans="6:12" ht="15.75" customHeight="1">
      <c r="F461" s="57"/>
      <c r="G461" s="57"/>
      <c r="H461" s="57"/>
      <c r="I461" s="57"/>
      <c r="J461" s="57"/>
      <c r="K461" s="57"/>
      <c r="L461" s="57"/>
    </row>
    <row r="462" spans="6:12" ht="15.75" customHeight="1">
      <c r="F462" s="57"/>
      <c r="G462" s="57"/>
      <c r="H462" s="57"/>
      <c r="I462" s="57"/>
      <c r="J462" s="57"/>
      <c r="K462" s="57"/>
      <c r="L462" s="57"/>
    </row>
    <row r="463" spans="6:12" ht="15.75" customHeight="1">
      <c r="F463" s="57"/>
      <c r="G463" s="57"/>
      <c r="H463" s="57"/>
      <c r="I463" s="57"/>
      <c r="J463" s="57"/>
      <c r="K463" s="57"/>
      <c r="L463" s="57"/>
    </row>
    <row r="464" spans="6:12" ht="15.75" customHeight="1">
      <c r="F464" s="57"/>
      <c r="G464" s="57"/>
      <c r="H464" s="57"/>
      <c r="I464" s="57"/>
      <c r="J464" s="57"/>
      <c r="K464" s="57"/>
      <c r="L464" s="57"/>
    </row>
    <row r="465" spans="6:12" ht="15.75" customHeight="1">
      <c r="F465" s="57"/>
      <c r="G465" s="57"/>
      <c r="H465" s="57"/>
      <c r="I465" s="57"/>
      <c r="J465" s="57"/>
      <c r="K465" s="57"/>
      <c r="L465" s="57"/>
    </row>
    <row r="466" spans="6:12" ht="15.75" customHeight="1">
      <c r="F466" s="57"/>
      <c r="G466" s="57"/>
      <c r="H466" s="57"/>
      <c r="I466" s="57"/>
      <c r="J466" s="57"/>
      <c r="K466" s="57"/>
      <c r="L466" s="57"/>
    </row>
    <row r="467" spans="6:12" ht="15.75" customHeight="1">
      <c r="F467" s="57"/>
      <c r="G467" s="57"/>
      <c r="H467" s="57"/>
      <c r="I467" s="57"/>
      <c r="J467" s="57"/>
      <c r="K467" s="57"/>
      <c r="L467" s="57"/>
    </row>
    <row r="468" spans="6:12" ht="15.75" customHeight="1">
      <c r="F468" s="57"/>
      <c r="G468" s="57"/>
      <c r="H468" s="57"/>
      <c r="I468" s="57"/>
      <c r="J468" s="57"/>
      <c r="K468" s="57"/>
      <c r="L468" s="57"/>
    </row>
    <row r="469" spans="6:12" ht="15.75" customHeight="1">
      <c r="F469" s="57"/>
      <c r="G469" s="57"/>
      <c r="H469" s="57"/>
      <c r="I469" s="57"/>
      <c r="J469" s="57"/>
      <c r="K469" s="57"/>
      <c r="L469" s="57"/>
    </row>
    <row r="470" spans="6:12" ht="15.75" customHeight="1">
      <c r="F470" s="57"/>
      <c r="G470" s="57"/>
      <c r="H470" s="57"/>
      <c r="I470" s="57"/>
      <c r="J470" s="57"/>
      <c r="K470" s="57"/>
      <c r="L470" s="57"/>
    </row>
    <row r="471" spans="6:12" ht="15.75" customHeight="1">
      <c r="F471" s="57"/>
      <c r="G471" s="57"/>
      <c r="H471" s="57"/>
      <c r="I471" s="57"/>
      <c r="J471" s="57"/>
      <c r="K471" s="57"/>
      <c r="L471" s="57"/>
    </row>
    <row r="472" spans="6:12" ht="15.75" customHeight="1">
      <c r="F472" s="57"/>
      <c r="G472" s="57"/>
      <c r="H472" s="57"/>
      <c r="I472" s="57"/>
      <c r="J472" s="57"/>
      <c r="K472" s="57"/>
      <c r="L472" s="57"/>
    </row>
    <row r="473" spans="6:12" ht="15.75" customHeight="1">
      <c r="F473" s="57"/>
      <c r="G473" s="57"/>
      <c r="H473" s="57"/>
      <c r="I473" s="57"/>
      <c r="J473" s="57"/>
      <c r="K473" s="57"/>
      <c r="L473" s="57"/>
    </row>
    <row r="474" spans="6:12" ht="15.75" customHeight="1">
      <c r="F474" s="57"/>
      <c r="G474" s="57"/>
      <c r="H474" s="57"/>
      <c r="I474" s="57"/>
      <c r="J474" s="57"/>
      <c r="K474" s="57"/>
      <c r="L474" s="57"/>
    </row>
    <row r="475" spans="6:12" ht="15.75" customHeight="1">
      <c r="F475" s="57"/>
      <c r="G475" s="57"/>
      <c r="H475" s="57"/>
      <c r="I475" s="57"/>
      <c r="J475" s="57"/>
      <c r="K475" s="57"/>
      <c r="L475" s="57"/>
    </row>
    <row r="476" spans="6:12" ht="15.75" customHeight="1">
      <c r="F476" s="57"/>
      <c r="G476" s="57"/>
      <c r="H476" s="57"/>
      <c r="I476" s="57"/>
      <c r="J476" s="57"/>
      <c r="K476" s="57"/>
      <c r="L476" s="57"/>
    </row>
    <row r="477" spans="6:12" ht="15.75" customHeight="1">
      <c r="F477" s="57"/>
      <c r="G477" s="57"/>
      <c r="H477" s="57"/>
      <c r="I477" s="57"/>
      <c r="J477" s="57"/>
      <c r="K477" s="57"/>
      <c r="L477" s="57"/>
    </row>
    <row r="478" spans="6:12" ht="15.75" customHeight="1">
      <c r="F478" s="57"/>
      <c r="G478" s="57"/>
      <c r="H478" s="57"/>
      <c r="I478" s="57"/>
      <c r="J478" s="57"/>
      <c r="K478" s="57"/>
      <c r="L478" s="57"/>
    </row>
    <row r="479" spans="6:12" ht="15.75" customHeight="1">
      <c r="F479" s="57"/>
      <c r="G479" s="57"/>
      <c r="H479" s="57"/>
      <c r="I479" s="57"/>
      <c r="J479" s="57"/>
      <c r="K479" s="57"/>
      <c r="L479" s="57"/>
    </row>
    <row r="480" spans="6:12" ht="15.75" customHeight="1">
      <c r="F480" s="57"/>
      <c r="G480" s="57"/>
      <c r="H480" s="57"/>
      <c r="I480" s="57"/>
      <c r="J480" s="57"/>
      <c r="K480" s="57"/>
      <c r="L480" s="57"/>
    </row>
    <row r="481" spans="6:12" ht="15.75" customHeight="1">
      <c r="F481" s="57"/>
      <c r="G481" s="57"/>
      <c r="H481" s="57"/>
      <c r="I481" s="57"/>
      <c r="J481" s="57"/>
      <c r="K481" s="57"/>
      <c r="L481" s="57"/>
    </row>
    <row r="482" spans="6:12" ht="15.75" customHeight="1">
      <c r="F482" s="57"/>
      <c r="G482" s="57"/>
      <c r="H482" s="57"/>
      <c r="I482" s="57"/>
      <c r="J482" s="57"/>
      <c r="K482" s="57"/>
      <c r="L482" s="57"/>
    </row>
    <row r="483" spans="6:12" ht="15.75" customHeight="1">
      <c r="F483" s="57"/>
      <c r="G483" s="57"/>
      <c r="H483" s="57"/>
      <c r="I483" s="57"/>
      <c r="J483" s="57"/>
      <c r="K483" s="57"/>
      <c r="L483" s="57"/>
    </row>
    <row r="484" spans="6:12" ht="15.75" customHeight="1">
      <c r="F484" s="57"/>
      <c r="G484" s="57"/>
      <c r="H484" s="57"/>
      <c r="I484" s="57"/>
      <c r="J484" s="57"/>
      <c r="K484" s="57"/>
      <c r="L484" s="57"/>
    </row>
    <row r="485" spans="6:12" ht="15.75" customHeight="1">
      <c r="F485" s="57"/>
      <c r="G485" s="57"/>
      <c r="H485" s="57"/>
      <c r="I485" s="57"/>
      <c r="J485" s="57"/>
      <c r="K485" s="57"/>
      <c r="L485" s="57"/>
    </row>
    <row r="486" spans="6:12" ht="15.75" customHeight="1">
      <c r="F486" s="57"/>
      <c r="G486" s="57"/>
      <c r="H486" s="57"/>
      <c r="I486" s="57"/>
      <c r="J486" s="57"/>
      <c r="K486" s="57"/>
      <c r="L486" s="57"/>
    </row>
    <row r="487" spans="6:12" ht="15.75" customHeight="1">
      <c r="F487" s="57"/>
      <c r="G487" s="57"/>
      <c r="H487" s="57"/>
      <c r="I487" s="57"/>
      <c r="J487" s="57"/>
      <c r="K487" s="57"/>
      <c r="L487" s="57"/>
    </row>
    <row r="488" spans="6:12" ht="15.75" customHeight="1">
      <c r="F488" s="57"/>
      <c r="G488" s="57"/>
      <c r="H488" s="57"/>
      <c r="I488" s="57"/>
      <c r="J488" s="57"/>
      <c r="K488" s="57"/>
      <c r="L488" s="57"/>
    </row>
    <row r="489" spans="6:12" ht="15.75" customHeight="1">
      <c r="F489" s="57"/>
      <c r="G489" s="57"/>
      <c r="H489" s="57"/>
      <c r="I489" s="57"/>
      <c r="J489" s="57"/>
      <c r="K489" s="57"/>
      <c r="L489" s="57"/>
    </row>
    <row r="490" spans="6:12" ht="15.75" customHeight="1">
      <c r="F490" s="57"/>
      <c r="G490" s="57"/>
      <c r="H490" s="57"/>
      <c r="I490" s="57"/>
      <c r="J490" s="57"/>
      <c r="K490" s="57"/>
      <c r="L490" s="57"/>
    </row>
    <row r="491" spans="6:12" ht="15.75" customHeight="1">
      <c r="F491" s="57"/>
      <c r="G491" s="57"/>
      <c r="H491" s="57"/>
      <c r="I491" s="57"/>
      <c r="J491" s="57"/>
      <c r="K491" s="57"/>
      <c r="L491" s="57"/>
    </row>
    <row r="492" spans="6:12" ht="15.75" customHeight="1">
      <c r="F492" s="57"/>
      <c r="G492" s="57"/>
      <c r="H492" s="57"/>
      <c r="I492" s="57"/>
      <c r="J492" s="57"/>
      <c r="K492" s="57"/>
      <c r="L492" s="57"/>
    </row>
    <row r="493" spans="6:12" ht="15.75" customHeight="1">
      <c r="F493" s="57"/>
      <c r="G493" s="57"/>
      <c r="H493" s="57"/>
      <c r="I493" s="57"/>
      <c r="J493" s="57"/>
      <c r="K493" s="57"/>
      <c r="L493" s="57"/>
    </row>
    <row r="494" spans="6:12" ht="15.75" customHeight="1">
      <c r="F494" s="57"/>
      <c r="G494" s="57"/>
      <c r="H494" s="57"/>
      <c r="I494" s="57"/>
      <c r="J494" s="57"/>
      <c r="K494" s="57"/>
      <c r="L494" s="57"/>
    </row>
    <row r="495" spans="6:12" ht="15.75" customHeight="1">
      <c r="F495" s="57"/>
      <c r="G495" s="57"/>
      <c r="H495" s="57"/>
      <c r="I495" s="57"/>
      <c r="J495" s="57"/>
      <c r="K495" s="57"/>
      <c r="L495" s="57"/>
    </row>
    <row r="496" spans="6:12" ht="15.75" customHeight="1">
      <c r="F496" s="57"/>
      <c r="G496" s="57"/>
      <c r="H496" s="57"/>
      <c r="I496" s="57"/>
      <c r="J496" s="57"/>
      <c r="K496" s="57"/>
      <c r="L496" s="57"/>
    </row>
    <row r="497" spans="6:12" ht="15.75" customHeight="1">
      <c r="F497" s="57"/>
      <c r="G497" s="57"/>
      <c r="H497" s="57"/>
      <c r="I497" s="57"/>
      <c r="J497" s="57"/>
      <c r="K497" s="57"/>
      <c r="L497" s="57"/>
    </row>
    <row r="498" spans="6:12" ht="15.75" customHeight="1">
      <c r="F498" s="57"/>
      <c r="G498" s="57"/>
      <c r="H498" s="57"/>
      <c r="I498" s="57"/>
      <c r="J498" s="57"/>
      <c r="K498" s="57"/>
      <c r="L498" s="57"/>
    </row>
    <row r="499" spans="6:12" ht="15.75" customHeight="1">
      <c r="F499" s="57"/>
      <c r="G499" s="57"/>
      <c r="H499" s="57"/>
      <c r="I499" s="57"/>
      <c r="J499" s="57"/>
      <c r="K499" s="57"/>
      <c r="L499" s="57"/>
    </row>
    <row r="500" spans="6:12" ht="15.75" customHeight="1">
      <c r="F500" s="57"/>
      <c r="G500" s="57"/>
      <c r="H500" s="57"/>
      <c r="I500" s="57"/>
      <c r="J500" s="57"/>
      <c r="K500" s="57"/>
      <c r="L500" s="57"/>
    </row>
    <row r="501" spans="6:12" ht="15.75" customHeight="1">
      <c r="F501" s="57"/>
      <c r="G501" s="57"/>
      <c r="H501" s="57"/>
      <c r="I501" s="57"/>
      <c r="J501" s="57"/>
      <c r="K501" s="57"/>
      <c r="L501" s="57"/>
    </row>
    <row r="502" spans="6:12" ht="15.75" customHeight="1">
      <c r="F502" s="57"/>
      <c r="G502" s="57"/>
      <c r="H502" s="57"/>
      <c r="I502" s="57"/>
      <c r="J502" s="57"/>
      <c r="K502" s="57"/>
      <c r="L502" s="57"/>
    </row>
    <row r="503" spans="6:12" ht="15.75" customHeight="1">
      <c r="F503" s="57"/>
      <c r="G503" s="57"/>
      <c r="H503" s="57"/>
      <c r="I503" s="57"/>
      <c r="J503" s="57"/>
      <c r="K503" s="57"/>
      <c r="L503" s="57"/>
    </row>
    <row r="504" spans="6:12" ht="15.75" customHeight="1">
      <c r="F504" s="57"/>
      <c r="G504" s="57"/>
      <c r="H504" s="57"/>
      <c r="I504" s="57"/>
      <c r="J504" s="57"/>
      <c r="K504" s="57"/>
      <c r="L504" s="57"/>
    </row>
    <row r="505" spans="6:12" ht="15.75" customHeight="1">
      <c r="F505" s="57"/>
      <c r="G505" s="57"/>
      <c r="H505" s="57"/>
      <c r="I505" s="57"/>
      <c r="J505" s="57"/>
      <c r="K505" s="57"/>
      <c r="L505" s="57"/>
    </row>
    <row r="506" spans="6:12" ht="15.75" customHeight="1">
      <c r="F506" s="57"/>
      <c r="G506" s="57"/>
      <c r="H506" s="57"/>
      <c r="I506" s="57"/>
      <c r="J506" s="57"/>
      <c r="K506" s="57"/>
      <c r="L506" s="57"/>
    </row>
    <row r="507" spans="6:12" ht="15.75" customHeight="1">
      <c r="F507" s="57"/>
      <c r="G507" s="57"/>
      <c r="H507" s="57"/>
      <c r="I507" s="57"/>
      <c r="J507" s="57"/>
      <c r="K507" s="57"/>
      <c r="L507" s="57"/>
    </row>
    <row r="508" spans="6:12" ht="15.75" customHeight="1">
      <c r="F508" s="57"/>
      <c r="G508" s="57"/>
      <c r="H508" s="57"/>
      <c r="I508" s="57"/>
      <c r="J508" s="57"/>
      <c r="K508" s="57"/>
      <c r="L508" s="57"/>
    </row>
    <row r="509" spans="6:12" ht="15.75" customHeight="1">
      <c r="F509" s="57"/>
      <c r="G509" s="57"/>
      <c r="H509" s="57"/>
      <c r="I509" s="57"/>
      <c r="J509" s="57"/>
      <c r="K509" s="57"/>
      <c r="L509" s="57"/>
    </row>
    <row r="510" spans="6:12" ht="15.75" customHeight="1">
      <c r="F510" s="57"/>
      <c r="G510" s="57"/>
      <c r="H510" s="57"/>
      <c r="I510" s="57"/>
      <c r="J510" s="57"/>
      <c r="K510" s="57"/>
      <c r="L510" s="57"/>
    </row>
    <row r="511" spans="6:12" ht="15.75" customHeight="1">
      <c r="F511" s="57"/>
      <c r="G511" s="57"/>
      <c r="H511" s="57"/>
      <c r="I511" s="57"/>
      <c r="J511" s="57"/>
      <c r="K511" s="57"/>
      <c r="L511" s="57"/>
    </row>
    <row r="512" spans="6:12" ht="15.75" customHeight="1">
      <c r="F512" s="57"/>
      <c r="G512" s="57"/>
      <c r="H512" s="57"/>
      <c r="I512" s="57"/>
      <c r="J512" s="57"/>
      <c r="K512" s="57"/>
      <c r="L512" s="57"/>
    </row>
    <row r="513" spans="6:12" ht="15.75" customHeight="1">
      <c r="F513" s="57"/>
      <c r="G513" s="57"/>
      <c r="H513" s="57"/>
      <c r="I513" s="57"/>
      <c r="J513" s="57"/>
      <c r="K513" s="57"/>
      <c r="L513" s="57"/>
    </row>
    <row r="514" spans="6:12" ht="15.75" customHeight="1">
      <c r="F514" s="57"/>
      <c r="G514" s="57"/>
      <c r="H514" s="57"/>
      <c r="I514" s="57"/>
      <c r="J514" s="57"/>
      <c r="K514" s="57"/>
      <c r="L514" s="57"/>
    </row>
    <row r="515" spans="6:12" ht="15.75" customHeight="1">
      <c r="F515" s="57"/>
      <c r="G515" s="57"/>
      <c r="H515" s="57"/>
      <c r="I515" s="57"/>
      <c r="J515" s="57"/>
      <c r="K515" s="57"/>
      <c r="L515" s="57"/>
    </row>
    <row r="516" spans="6:12" ht="15.75" customHeight="1">
      <c r="F516" s="57"/>
      <c r="G516" s="57"/>
      <c r="H516" s="57"/>
      <c r="I516" s="57"/>
      <c r="J516" s="57"/>
      <c r="K516" s="57"/>
      <c r="L516" s="57"/>
    </row>
    <row r="517" spans="6:12" ht="15.75" customHeight="1">
      <c r="F517" s="57"/>
      <c r="G517" s="57"/>
      <c r="H517" s="57"/>
      <c r="I517" s="57"/>
      <c r="J517" s="57"/>
      <c r="K517" s="57"/>
      <c r="L517" s="57"/>
    </row>
    <row r="518" spans="6:12" ht="15.75" customHeight="1">
      <c r="F518" s="57"/>
      <c r="G518" s="57"/>
      <c r="H518" s="57"/>
      <c r="I518" s="57"/>
      <c r="J518" s="57"/>
      <c r="K518" s="57"/>
      <c r="L518" s="57"/>
    </row>
    <row r="519" spans="6:12" ht="15.75" customHeight="1">
      <c r="F519" s="57"/>
      <c r="G519" s="57"/>
      <c r="H519" s="57"/>
      <c r="I519" s="57"/>
      <c r="J519" s="57"/>
      <c r="K519" s="57"/>
      <c r="L519" s="57"/>
    </row>
    <row r="520" spans="6:12" ht="15.75" customHeight="1">
      <c r="F520" s="57"/>
      <c r="G520" s="57"/>
      <c r="H520" s="57"/>
      <c r="I520" s="57"/>
      <c r="J520" s="57"/>
      <c r="K520" s="57"/>
      <c r="L520" s="57"/>
    </row>
    <row r="521" spans="6:12" ht="15.75" customHeight="1">
      <c r="F521" s="57"/>
      <c r="G521" s="57"/>
      <c r="H521" s="57"/>
      <c r="I521" s="57"/>
      <c r="J521" s="57"/>
      <c r="K521" s="57"/>
      <c r="L521" s="57"/>
    </row>
    <row r="522" spans="6:12" ht="15.75" customHeight="1">
      <c r="F522" s="57"/>
      <c r="G522" s="57"/>
      <c r="H522" s="57"/>
      <c r="I522" s="57"/>
      <c r="J522" s="57"/>
      <c r="K522" s="57"/>
      <c r="L522" s="57"/>
    </row>
    <row r="523" spans="6:12" ht="15.75" customHeight="1">
      <c r="F523" s="57"/>
      <c r="G523" s="57"/>
      <c r="H523" s="57"/>
      <c r="I523" s="57"/>
      <c r="J523" s="57"/>
      <c r="K523" s="57"/>
      <c r="L523" s="57"/>
    </row>
    <row r="524" spans="6:12" ht="15.75" customHeight="1">
      <c r="F524" s="57"/>
      <c r="G524" s="57"/>
      <c r="H524" s="57"/>
      <c r="I524" s="57"/>
      <c r="J524" s="57"/>
      <c r="K524" s="57"/>
      <c r="L524" s="57"/>
    </row>
    <row r="525" spans="6:12" ht="15.75" customHeight="1">
      <c r="F525" s="57"/>
      <c r="G525" s="57"/>
      <c r="H525" s="57"/>
      <c r="I525" s="57"/>
      <c r="J525" s="57"/>
      <c r="K525" s="57"/>
      <c r="L525" s="57"/>
    </row>
    <row r="526" spans="6:12" ht="15.75" customHeight="1">
      <c r="F526" s="57"/>
      <c r="G526" s="57"/>
      <c r="H526" s="57"/>
      <c r="I526" s="57"/>
      <c r="J526" s="57"/>
      <c r="K526" s="57"/>
      <c r="L526" s="57"/>
    </row>
    <row r="527" spans="6:12" ht="15.75" customHeight="1">
      <c r="F527" s="57"/>
      <c r="G527" s="57"/>
      <c r="H527" s="57"/>
      <c r="I527" s="57"/>
      <c r="J527" s="57"/>
      <c r="K527" s="57"/>
      <c r="L527" s="57"/>
    </row>
    <row r="528" spans="6:12" ht="15.75" customHeight="1">
      <c r="F528" s="57"/>
      <c r="G528" s="57"/>
      <c r="H528" s="57"/>
      <c r="I528" s="57"/>
      <c r="J528" s="57"/>
      <c r="K528" s="57"/>
      <c r="L528" s="57"/>
    </row>
    <row r="529" spans="6:12" ht="15.75" customHeight="1">
      <c r="F529" s="57"/>
      <c r="G529" s="57"/>
      <c r="H529" s="57"/>
      <c r="I529" s="57"/>
      <c r="J529" s="57"/>
      <c r="K529" s="57"/>
      <c r="L529" s="57"/>
    </row>
    <row r="530" spans="6:12" ht="15.75" customHeight="1">
      <c r="F530" s="57"/>
      <c r="G530" s="57"/>
      <c r="H530" s="57"/>
      <c r="I530" s="57"/>
      <c r="J530" s="57"/>
      <c r="K530" s="57"/>
      <c r="L530" s="57"/>
    </row>
    <row r="531" spans="6:12" ht="15.75" customHeight="1">
      <c r="F531" s="57"/>
      <c r="G531" s="57"/>
      <c r="H531" s="57"/>
      <c r="I531" s="57"/>
      <c r="J531" s="57"/>
      <c r="K531" s="57"/>
      <c r="L531" s="57"/>
    </row>
    <row r="532" spans="6:12" ht="15.75" customHeight="1">
      <c r="F532" s="57"/>
      <c r="G532" s="57"/>
      <c r="H532" s="57"/>
      <c r="I532" s="57"/>
      <c r="J532" s="57"/>
      <c r="K532" s="57"/>
      <c r="L532" s="57"/>
    </row>
    <row r="533" spans="6:12" ht="15.75" customHeight="1">
      <c r="F533" s="57"/>
      <c r="G533" s="57"/>
      <c r="H533" s="57"/>
      <c r="I533" s="57"/>
      <c r="J533" s="57"/>
      <c r="K533" s="57"/>
      <c r="L533" s="57"/>
    </row>
    <row r="534" spans="6:12" ht="15.75" customHeight="1">
      <c r="F534" s="57"/>
      <c r="G534" s="57"/>
      <c r="H534" s="57"/>
      <c r="I534" s="57"/>
      <c r="J534" s="57"/>
      <c r="K534" s="57"/>
      <c r="L534" s="57"/>
    </row>
    <row r="535" spans="6:12" ht="15.75" customHeight="1">
      <c r="F535" s="57"/>
      <c r="G535" s="57"/>
      <c r="H535" s="57"/>
      <c r="I535" s="57"/>
      <c r="J535" s="57"/>
      <c r="K535" s="57"/>
      <c r="L535" s="57"/>
    </row>
    <row r="536" spans="6:12" ht="15.75" customHeight="1">
      <c r="F536" s="57"/>
      <c r="G536" s="57"/>
      <c r="H536" s="57"/>
      <c r="I536" s="57"/>
      <c r="J536" s="57"/>
      <c r="K536" s="57"/>
      <c r="L536" s="57"/>
    </row>
    <row r="537" spans="6:12" ht="15.75" customHeight="1">
      <c r="F537" s="57"/>
      <c r="G537" s="57"/>
      <c r="H537" s="57"/>
      <c r="I537" s="57"/>
      <c r="J537" s="57"/>
      <c r="K537" s="57"/>
      <c r="L537" s="57"/>
    </row>
    <row r="538" spans="6:12" ht="15.75" customHeight="1">
      <c r="F538" s="57"/>
      <c r="G538" s="57"/>
      <c r="H538" s="57"/>
      <c r="I538" s="57"/>
      <c r="J538" s="57"/>
      <c r="K538" s="57"/>
      <c r="L538" s="57"/>
    </row>
    <row r="539" spans="6:12" ht="15.75" customHeight="1">
      <c r="F539" s="57"/>
      <c r="G539" s="57"/>
      <c r="H539" s="57"/>
      <c r="I539" s="57"/>
      <c r="J539" s="57"/>
      <c r="K539" s="57"/>
      <c r="L539" s="57"/>
    </row>
    <row r="540" spans="6:12" ht="15.75" customHeight="1">
      <c r="F540" s="57"/>
      <c r="G540" s="57"/>
      <c r="H540" s="57"/>
      <c r="I540" s="57"/>
      <c r="J540" s="57"/>
      <c r="K540" s="57"/>
      <c r="L540" s="57"/>
    </row>
    <row r="541" spans="6:12" ht="15.75" customHeight="1">
      <c r="F541" s="57"/>
      <c r="G541" s="57"/>
      <c r="H541" s="57"/>
      <c r="I541" s="57"/>
      <c r="J541" s="57"/>
      <c r="K541" s="57"/>
      <c r="L541" s="57"/>
    </row>
    <row r="542" spans="6:12" ht="15.75" customHeight="1">
      <c r="F542" s="57"/>
      <c r="G542" s="57"/>
      <c r="H542" s="57"/>
      <c r="I542" s="57"/>
      <c r="J542" s="57"/>
      <c r="K542" s="57"/>
      <c r="L542" s="57"/>
    </row>
    <row r="543" spans="6:12" ht="15.75" customHeight="1">
      <c r="F543" s="57"/>
      <c r="G543" s="57"/>
      <c r="H543" s="57"/>
      <c r="I543" s="57"/>
      <c r="J543" s="57"/>
      <c r="K543" s="57"/>
      <c r="L543" s="57"/>
    </row>
    <row r="544" spans="6:12" ht="15.75" customHeight="1">
      <c r="F544" s="57"/>
      <c r="G544" s="57"/>
      <c r="H544" s="57"/>
      <c r="I544" s="57"/>
      <c r="J544" s="57"/>
      <c r="K544" s="57"/>
      <c r="L544" s="57"/>
    </row>
    <row r="545" spans="6:12" ht="15.75" customHeight="1">
      <c r="F545" s="57"/>
      <c r="G545" s="57"/>
      <c r="H545" s="57"/>
      <c r="I545" s="57"/>
      <c r="J545" s="57"/>
      <c r="K545" s="57"/>
      <c r="L545" s="57"/>
    </row>
    <row r="546" spans="6:12" ht="15.75" customHeight="1">
      <c r="F546" s="57"/>
      <c r="G546" s="57"/>
      <c r="H546" s="57"/>
      <c r="I546" s="57"/>
      <c r="J546" s="57"/>
      <c r="K546" s="57"/>
      <c r="L546" s="57"/>
    </row>
    <row r="547" spans="6:12" ht="15.75" customHeight="1">
      <c r="F547" s="57"/>
      <c r="G547" s="57"/>
      <c r="H547" s="57"/>
      <c r="I547" s="57"/>
      <c r="J547" s="57"/>
      <c r="K547" s="57"/>
      <c r="L547" s="57"/>
    </row>
    <row r="548" spans="6:12" ht="15.75" customHeight="1">
      <c r="F548" s="57"/>
      <c r="G548" s="57"/>
      <c r="H548" s="57"/>
      <c r="I548" s="57"/>
      <c r="J548" s="57"/>
      <c r="K548" s="57"/>
      <c r="L548" s="57"/>
    </row>
    <row r="549" spans="6:12" ht="15.75" customHeight="1">
      <c r="F549" s="57"/>
      <c r="G549" s="57"/>
      <c r="H549" s="57"/>
      <c r="I549" s="57"/>
      <c r="J549" s="57"/>
      <c r="K549" s="57"/>
      <c r="L549" s="57"/>
    </row>
    <row r="550" spans="6:12" ht="15.75" customHeight="1">
      <c r="F550" s="57"/>
      <c r="G550" s="57"/>
      <c r="H550" s="57"/>
      <c r="I550" s="57"/>
      <c r="J550" s="57"/>
      <c r="K550" s="57"/>
      <c r="L550" s="57"/>
    </row>
    <row r="551" spans="6:12" ht="15.75" customHeight="1">
      <c r="F551" s="57"/>
      <c r="G551" s="57"/>
      <c r="H551" s="57"/>
      <c r="I551" s="57"/>
      <c r="J551" s="57"/>
      <c r="K551" s="57"/>
      <c r="L551" s="57"/>
    </row>
    <row r="552" spans="6:12" ht="15.75" customHeight="1">
      <c r="F552" s="57"/>
      <c r="G552" s="57"/>
      <c r="H552" s="57"/>
      <c r="I552" s="57"/>
      <c r="J552" s="57"/>
      <c r="K552" s="57"/>
      <c r="L552" s="57"/>
    </row>
    <row r="553" spans="6:12" ht="15.75" customHeight="1">
      <c r="F553" s="57"/>
      <c r="G553" s="57"/>
      <c r="H553" s="57"/>
      <c r="I553" s="57"/>
      <c r="J553" s="57"/>
      <c r="K553" s="57"/>
      <c r="L553" s="57"/>
    </row>
    <row r="554" spans="6:12" ht="15.75" customHeight="1">
      <c r="F554" s="57"/>
      <c r="G554" s="57"/>
      <c r="H554" s="57"/>
      <c r="I554" s="57"/>
      <c r="J554" s="57"/>
      <c r="K554" s="57"/>
      <c r="L554" s="57"/>
    </row>
    <row r="555" spans="6:12" ht="15.75" customHeight="1">
      <c r="F555" s="57"/>
      <c r="G555" s="57"/>
      <c r="H555" s="57"/>
      <c r="I555" s="57"/>
      <c r="J555" s="57"/>
      <c r="K555" s="57"/>
      <c r="L555" s="57"/>
    </row>
    <row r="556" spans="6:12" ht="15.75" customHeight="1">
      <c r="F556" s="57"/>
      <c r="G556" s="57"/>
      <c r="H556" s="57"/>
      <c r="I556" s="57"/>
      <c r="J556" s="57"/>
      <c r="K556" s="57"/>
      <c r="L556" s="57"/>
    </row>
    <row r="557" spans="6:12" ht="15.75" customHeight="1">
      <c r="F557" s="57"/>
      <c r="G557" s="57"/>
      <c r="H557" s="57"/>
      <c r="I557" s="57"/>
      <c r="J557" s="57"/>
      <c r="K557" s="57"/>
      <c r="L557" s="57"/>
    </row>
    <row r="558" spans="6:12" ht="15.75" customHeight="1">
      <c r="F558" s="57"/>
      <c r="G558" s="57"/>
      <c r="H558" s="57"/>
      <c r="I558" s="57"/>
      <c r="J558" s="57"/>
      <c r="K558" s="57"/>
      <c r="L558" s="57"/>
    </row>
    <row r="559" spans="6:12" ht="15.75" customHeight="1">
      <c r="F559" s="57"/>
      <c r="G559" s="57"/>
      <c r="H559" s="57"/>
      <c r="I559" s="57"/>
      <c r="J559" s="57"/>
      <c r="K559" s="57"/>
      <c r="L559" s="57"/>
    </row>
    <row r="560" spans="6:12" ht="15.75" customHeight="1">
      <c r="F560" s="57"/>
      <c r="G560" s="57"/>
      <c r="H560" s="57"/>
      <c r="I560" s="57"/>
      <c r="J560" s="57"/>
      <c r="K560" s="57"/>
      <c r="L560" s="57"/>
    </row>
    <row r="561" spans="6:12" ht="15.75" customHeight="1">
      <c r="F561" s="57"/>
      <c r="G561" s="57"/>
      <c r="H561" s="57"/>
      <c r="I561" s="57"/>
      <c r="J561" s="57"/>
      <c r="K561" s="57"/>
      <c r="L561" s="57"/>
    </row>
    <row r="562" spans="6:12" ht="15.75" customHeight="1">
      <c r="F562" s="57"/>
      <c r="G562" s="57"/>
      <c r="H562" s="57"/>
      <c r="I562" s="57"/>
      <c r="J562" s="57"/>
      <c r="K562" s="57"/>
      <c r="L562" s="57"/>
    </row>
    <row r="563" spans="6:12" ht="15.75" customHeight="1">
      <c r="F563" s="57"/>
      <c r="G563" s="57"/>
      <c r="H563" s="57"/>
      <c r="I563" s="57"/>
      <c r="J563" s="57"/>
      <c r="K563" s="57"/>
      <c r="L563" s="57"/>
    </row>
    <row r="564" spans="6:12" ht="15.75" customHeight="1">
      <c r="F564" s="57"/>
      <c r="G564" s="57"/>
      <c r="H564" s="57"/>
      <c r="I564" s="57"/>
      <c r="J564" s="57"/>
      <c r="K564" s="57"/>
      <c r="L564" s="57"/>
    </row>
    <row r="565" spans="6:12" ht="15.75" customHeight="1">
      <c r="F565" s="57"/>
      <c r="G565" s="57"/>
      <c r="H565" s="57"/>
      <c r="I565" s="57"/>
      <c r="J565" s="57"/>
      <c r="K565" s="57"/>
      <c r="L565" s="57"/>
    </row>
    <row r="566" spans="6:12" ht="15.75" customHeight="1">
      <c r="F566" s="57"/>
      <c r="G566" s="57"/>
      <c r="H566" s="57"/>
      <c r="I566" s="57"/>
      <c r="J566" s="57"/>
      <c r="K566" s="57"/>
      <c r="L566" s="57"/>
    </row>
    <row r="567" spans="6:12" ht="15.75" customHeight="1">
      <c r="F567" s="57"/>
      <c r="G567" s="57"/>
      <c r="H567" s="57"/>
      <c r="I567" s="57"/>
      <c r="J567" s="57"/>
      <c r="K567" s="57"/>
      <c r="L567" s="57"/>
    </row>
    <row r="568" spans="6:12" ht="15.75" customHeight="1">
      <c r="F568" s="57"/>
      <c r="G568" s="57"/>
      <c r="H568" s="57"/>
      <c r="I568" s="57"/>
      <c r="J568" s="57"/>
      <c r="K568" s="57"/>
      <c r="L568" s="57"/>
    </row>
    <row r="569" spans="6:12" ht="15.75" customHeight="1">
      <c r="F569" s="57"/>
      <c r="G569" s="57"/>
      <c r="H569" s="57"/>
      <c r="I569" s="57"/>
      <c r="J569" s="57"/>
      <c r="K569" s="57"/>
      <c r="L569" s="57"/>
    </row>
    <row r="570" spans="6:12" ht="15.75" customHeight="1">
      <c r="F570" s="57"/>
      <c r="G570" s="57"/>
      <c r="H570" s="57"/>
      <c r="I570" s="57"/>
      <c r="J570" s="57"/>
      <c r="K570" s="57"/>
      <c r="L570" s="57"/>
    </row>
    <row r="571" spans="6:12" ht="15.75" customHeight="1">
      <c r="F571" s="57"/>
      <c r="G571" s="57"/>
      <c r="H571" s="57"/>
      <c r="I571" s="57"/>
      <c r="J571" s="57"/>
      <c r="K571" s="57"/>
      <c r="L571" s="57"/>
    </row>
    <row r="572" spans="6:12" ht="15.75" customHeight="1">
      <c r="F572" s="57"/>
      <c r="G572" s="57"/>
      <c r="H572" s="57"/>
      <c r="I572" s="57"/>
      <c r="J572" s="57"/>
      <c r="K572" s="57"/>
      <c r="L572" s="57"/>
    </row>
    <row r="573" spans="6:12" ht="15.75" customHeight="1">
      <c r="F573" s="57"/>
      <c r="G573" s="57"/>
      <c r="H573" s="57"/>
      <c r="I573" s="57"/>
      <c r="J573" s="57"/>
      <c r="K573" s="57"/>
      <c r="L573" s="57"/>
    </row>
    <row r="574" spans="6:12" ht="15.75" customHeight="1">
      <c r="F574" s="57"/>
      <c r="G574" s="57"/>
      <c r="H574" s="57"/>
      <c r="I574" s="57"/>
      <c r="J574" s="57"/>
      <c r="K574" s="57"/>
      <c r="L574" s="57"/>
    </row>
    <row r="575" spans="6:12" ht="15.75" customHeight="1">
      <c r="F575" s="57"/>
      <c r="G575" s="57"/>
      <c r="H575" s="57"/>
      <c r="I575" s="57"/>
      <c r="J575" s="57"/>
      <c r="K575" s="57"/>
      <c r="L575" s="57"/>
    </row>
    <row r="576" spans="6:12" ht="15.75" customHeight="1">
      <c r="F576" s="57"/>
      <c r="G576" s="57"/>
      <c r="H576" s="57"/>
      <c r="I576" s="57"/>
      <c r="J576" s="57"/>
      <c r="K576" s="57"/>
      <c r="L576" s="57"/>
    </row>
    <row r="577" spans="6:12" ht="15.75" customHeight="1">
      <c r="F577" s="57"/>
      <c r="G577" s="57"/>
      <c r="H577" s="57"/>
      <c r="I577" s="57"/>
      <c r="J577" s="57"/>
      <c r="K577" s="57"/>
      <c r="L577" s="57"/>
    </row>
    <row r="578" spans="6:12" ht="15.75" customHeight="1">
      <c r="F578" s="57"/>
      <c r="G578" s="57"/>
      <c r="H578" s="57"/>
      <c r="I578" s="57"/>
      <c r="J578" s="57"/>
      <c r="K578" s="57"/>
      <c r="L578" s="57"/>
    </row>
    <row r="579" spans="6:12" ht="15.75" customHeight="1">
      <c r="F579" s="57"/>
      <c r="G579" s="57"/>
      <c r="H579" s="57"/>
      <c r="I579" s="57"/>
      <c r="J579" s="57"/>
      <c r="K579" s="57"/>
      <c r="L579" s="57"/>
    </row>
    <row r="580" spans="6:12" ht="15.75" customHeight="1">
      <c r="F580" s="57"/>
      <c r="G580" s="57"/>
      <c r="H580" s="57"/>
      <c r="I580" s="57"/>
      <c r="J580" s="57"/>
      <c r="K580" s="57"/>
      <c r="L580" s="57"/>
    </row>
    <row r="581" spans="6:12" ht="15.75" customHeight="1">
      <c r="F581" s="57"/>
      <c r="G581" s="57"/>
      <c r="H581" s="57"/>
      <c r="I581" s="57"/>
      <c r="J581" s="57"/>
      <c r="K581" s="57"/>
      <c r="L581" s="57"/>
    </row>
    <row r="582" spans="6:12" ht="15.75" customHeight="1">
      <c r="F582" s="57"/>
      <c r="G582" s="57"/>
      <c r="H582" s="57"/>
      <c r="I582" s="57"/>
      <c r="J582" s="57"/>
      <c r="K582" s="57"/>
      <c r="L582" s="57"/>
    </row>
    <row r="583" spans="6:12" ht="15.75" customHeight="1">
      <c r="F583" s="57"/>
      <c r="G583" s="57"/>
      <c r="H583" s="57"/>
      <c r="I583" s="57"/>
      <c r="J583" s="57"/>
      <c r="K583" s="57"/>
      <c r="L583" s="57"/>
    </row>
    <row r="584" spans="6:12" ht="15.75" customHeight="1">
      <c r="F584" s="57"/>
      <c r="G584" s="57"/>
      <c r="H584" s="57"/>
      <c r="I584" s="57"/>
      <c r="J584" s="57"/>
      <c r="K584" s="57"/>
      <c r="L584" s="57"/>
    </row>
    <row r="585" spans="6:12" ht="15.75" customHeight="1">
      <c r="F585" s="57"/>
      <c r="G585" s="57"/>
      <c r="H585" s="57"/>
      <c r="I585" s="57"/>
      <c r="J585" s="57"/>
      <c r="K585" s="57"/>
      <c r="L585" s="57"/>
    </row>
    <row r="586" spans="6:12" ht="15.75" customHeight="1">
      <c r="F586" s="57"/>
      <c r="G586" s="57"/>
      <c r="H586" s="57"/>
      <c r="I586" s="57"/>
      <c r="J586" s="57"/>
      <c r="K586" s="57"/>
      <c r="L586" s="57"/>
    </row>
    <row r="587" spans="6:12" ht="15.75" customHeight="1">
      <c r="F587" s="57"/>
      <c r="G587" s="57"/>
      <c r="H587" s="57"/>
      <c r="I587" s="57"/>
      <c r="J587" s="57"/>
      <c r="K587" s="57"/>
      <c r="L587" s="57"/>
    </row>
    <row r="588" spans="6:12" ht="15.75" customHeight="1">
      <c r="F588" s="57"/>
      <c r="G588" s="57"/>
      <c r="H588" s="57"/>
      <c r="I588" s="57"/>
      <c r="J588" s="57"/>
      <c r="K588" s="57"/>
      <c r="L588" s="57"/>
    </row>
    <row r="589" spans="6:12" ht="15.75" customHeight="1">
      <c r="F589" s="57"/>
      <c r="G589" s="57"/>
      <c r="H589" s="57"/>
      <c r="I589" s="57"/>
      <c r="J589" s="57"/>
      <c r="K589" s="57"/>
      <c r="L589" s="57"/>
    </row>
    <row r="590" spans="6:12" ht="15.75" customHeight="1">
      <c r="F590" s="57"/>
      <c r="G590" s="57"/>
      <c r="H590" s="57"/>
      <c r="I590" s="57"/>
      <c r="J590" s="57"/>
      <c r="K590" s="57"/>
      <c r="L590" s="57"/>
    </row>
    <row r="591" spans="6:12" ht="15.75" customHeight="1">
      <c r="F591" s="57"/>
      <c r="G591" s="57"/>
      <c r="H591" s="57"/>
      <c r="I591" s="57"/>
      <c r="J591" s="57"/>
      <c r="K591" s="57"/>
      <c r="L591" s="57"/>
    </row>
    <row r="592" spans="6:12" ht="15.75" customHeight="1">
      <c r="F592" s="57"/>
      <c r="G592" s="57"/>
      <c r="H592" s="57"/>
      <c r="I592" s="57"/>
      <c r="J592" s="57"/>
      <c r="K592" s="57"/>
      <c r="L592" s="57"/>
    </row>
    <row r="593" spans="6:12" ht="15.75" customHeight="1">
      <c r="F593" s="57"/>
      <c r="G593" s="57"/>
      <c r="H593" s="57"/>
      <c r="I593" s="57"/>
      <c r="J593" s="57"/>
      <c r="K593" s="57"/>
      <c r="L593" s="57"/>
    </row>
    <row r="594" spans="6:12" ht="15.75" customHeight="1">
      <c r="F594" s="57"/>
      <c r="G594" s="57"/>
      <c r="H594" s="57"/>
      <c r="I594" s="57"/>
      <c r="J594" s="57"/>
      <c r="K594" s="57"/>
      <c r="L594" s="57"/>
    </row>
    <row r="595" spans="6:12" ht="15.75" customHeight="1">
      <c r="F595" s="57"/>
      <c r="G595" s="57"/>
      <c r="H595" s="57"/>
      <c r="I595" s="57"/>
      <c r="J595" s="57"/>
      <c r="K595" s="57"/>
      <c r="L595" s="57"/>
    </row>
    <row r="596" spans="6:12" ht="15.75" customHeight="1">
      <c r="F596" s="57"/>
      <c r="G596" s="57"/>
      <c r="H596" s="57"/>
      <c r="I596" s="57"/>
      <c r="J596" s="57"/>
      <c r="K596" s="57"/>
      <c r="L596" s="57"/>
    </row>
    <row r="597" spans="6:12" ht="15.75" customHeight="1">
      <c r="F597" s="57"/>
      <c r="G597" s="57"/>
      <c r="H597" s="57"/>
      <c r="I597" s="57"/>
      <c r="J597" s="57"/>
      <c r="K597" s="57"/>
      <c r="L597" s="57"/>
    </row>
    <row r="598" spans="6:12" ht="15.75" customHeight="1">
      <c r="F598" s="57"/>
      <c r="G598" s="57"/>
      <c r="H598" s="57"/>
      <c r="I598" s="57"/>
      <c r="J598" s="57"/>
      <c r="K598" s="57"/>
      <c r="L598" s="57"/>
    </row>
    <row r="599" spans="6:12" ht="15.75" customHeight="1">
      <c r="F599" s="57"/>
      <c r="G599" s="57"/>
      <c r="H599" s="57"/>
      <c r="I599" s="57"/>
      <c r="J599" s="57"/>
      <c r="K599" s="57"/>
      <c r="L599" s="57"/>
    </row>
    <row r="600" spans="6:12" ht="15.75" customHeight="1">
      <c r="F600" s="57"/>
      <c r="G600" s="57"/>
      <c r="H600" s="57"/>
      <c r="I600" s="57"/>
      <c r="J600" s="57"/>
      <c r="K600" s="57"/>
      <c r="L600" s="57"/>
    </row>
    <row r="601" spans="6:12" ht="15.75" customHeight="1">
      <c r="F601" s="57"/>
      <c r="G601" s="57"/>
      <c r="H601" s="57"/>
      <c r="I601" s="57"/>
      <c r="J601" s="57"/>
      <c r="K601" s="57"/>
      <c r="L601" s="57"/>
    </row>
    <row r="602" spans="6:12" ht="15.75" customHeight="1">
      <c r="F602" s="57"/>
      <c r="G602" s="57"/>
      <c r="H602" s="57"/>
      <c r="I602" s="57"/>
      <c r="J602" s="57"/>
      <c r="K602" s="57"/>
      <c r="L602" s="57"/>
    </row>
    <row r="603" spans="6:12" ht="15.75" customHeight="1">
      <c r="F603" s="57"/>
      <c r="G603" s="57"/>
      <c r="H603" s="57"/>
      <c r="I603" s="57"/>
      <c r="J603" s="57"/>
      <c r="K603" s="57"/>
      <c r="L603" s="57"/>
    </row>
    <row r="604" spans="6:12" ht="15.75" customHeight="1">
      <c r="F604" s="57"/>
      <c r="G604" s="57"/>
      <c r="H604" s="57"/>
      <c r="I604" s="57"/>
      <c r="J604" s="57"/>
      <c r="K604" s="57"/>
      <c r="L604" s="57"/>
    </row>
    <row r="605" spans="6:12" ht="15.75" customHeight="1">
      <c r="F605" s="57"/>
      <c r="G605" s="57"/>
      <c r="H605" s="57"/>
      <c r="I605" s="57"/>
      <c r="J605" s="57"/>
      <c r="K605" s="57"/>
      <c r="L605" s="57"/>
    </row>
    <row r="606" spans="6:12" ht="15.75" customHeight="1">
      <c r="F606" s="57"/>
      <c r="G606" s="57"/>
      <c r="H606" s="57"/>
      <c r="I606" s="57"/>
      <c r="J606" s="57"/>
      <c r="K606" s="57"/>
      <c r="L606" s="57"/>
    </row>
    <row r="607" spans="6:12" ht="15.75" customHeight="1">
      <c r="F607" s="57"/>
      <c r="G607" s="57"/>
      <c r="H607" s="57"/>
      <c r="I607" s="57"/>
      <c r="J607" s="57"/>
      <c r="K607" s="57"/>
      <c r="L607" s="57"/>
    </row>
    <row r="608" spans="6:12" ht="15.75" customHeight="1">
      <c r="F608" s="57"/>
      <c r="G608" s="57"/>
      <c r="H608" s="57"/>
      <c r="I608" s="57"/>
      <c r="J608" s="57"/>
      <c r="K608" s="57"/>
      <c r="L608" s="57"/>
    </row>
    <row r="609" spans="6:12" ht="15.75" customHeight="1">
      <c r="F609" s="57"/>
      <c r="G609" s="57"/>
      <c r="H609" s="57"/>
      <c r="I609" s="57"/>
      <c r="J609" s="57"/>
      <c r="K609" s="57"/>
      <c r="L609" s="57"/>
    </row>
    <row r="610" spans="6:12" ht="15.75" customHeight="1">
      <c r="F610" s="57"/>
      <c r="G610" s="57"/>
      <c r="H610" s="57"/>
      <c r="I610" s="57"/>
      <c r="J610" s="57"/>
      <c r="K610" s="57"/>
      <c r="L610" s="57"/>
    </row>
    <row r="611" spans="6:12" ht="15.75" customHeight="1">
      <c r="F611" s="57"/>
      <c r="G611" s="57"/>
      <c r="H611" s="57"/>
      <c r="I611" s="57"/>
      <c r="J611" s="57"/>
      <c r="K611" s="57"/>
      <c r="L611" s="57"/>
    </row>
    <row r="612" spans="6:12" ht="15.75" customHeight="1">
      <c r="F612" s="57"/>
      <c r="G612" s="57"/>
      <c r="H612" s="57"/>
      <c r="I612" s="57"/>
      <c r="J612" s="57"/>
      <c r="K612" s="57"/>
      <c r="L612" s="57"/>
    </row>
    <row r="613" spans="6:12" ht="15.75" customHeight="1">
      <c r="F613" s="57"/>
      <c r="G613" s="57"/>
      <c r="H613" s="57"/>
      <c r="I613" s="57"/>
      <c r="J613" s="57"/>
      <c r="K613" s="57"/>
      <c r="L613" s="57"/>
    </row>
    <row r="614" spans="6:12" ht="15.75" customHeight="1">
      <c r="F614" s="57"/>
      <c r="G614" s="57"/>
      <c r="H614" s="57"/>
      <c r="I614" s="57"/>
      <c r="J614" s="57"/>
      <c r="K614" s="57"/>
      <c r="L614" s="57"/>
    </row>
    <row r="615" spans="6:12" ht="15.75" customHeight="1">
      <c r="F615" s="57"/>
      <c r="G615" s="57"/>
      <c r="H615" s="57"/>
      <c r="I615" s="57"/>
      <c r="J615" s="57"/>
      <c r="K615" s="57"/>
      <c r="L615" s="57"/>
    </row>
    <row r="616" spans="6:12" ht="15.75" customHeight="1">
      <c r="F616" s="57"/>
      <c r="G616" s="57"/>
      <c r="H616" s="57"/>
      <c r="I616" s="57"/>
      <c r="J616" s="57"/>
      <c r="K616" s="57"/>
      <c r="L616" s="57"/>
    </row>
    <row r="617" spans="6:12" ht="15.75" customHeight="1">
      <c r="F617" s="57"/>
      <c r="G617" s="57"/>
      <c r="H617" s="57"/>
      <c r="I617" s="57"/>
      <c r="J617" s="57"/>
      <c r="K617" s="57"/>
      <c r="L617" s="57"/>
    </row>
    <row r="618" spans="6:12" ht="15.75" customHeight="1">
      <c r="F618" s="57"/>
      <c r="G618" s="57"/>
      <c r="H618" s="57"/>
      <c r="I618" s="57"/>
      <c r="J618" s="57"/>
      <c r="K618" s="57"/>
      <c r="L618" s="57"/>
    </row>
    <row r="619" spans="6:12" ht="15.75" customHeight="1">
      <c r="F619" s="57"/>
      <c r="G619" s="57"/>
      <c r="H619" s="57"/>
      <c r="I619" s="57"/>
      <c r="J619" s="57"/>
      <c r="K619" s="57"/>
      <c r="L619" s="57"/>
    </row>
    <row r="620" spans="6:12" ht="15.75" customHeight="1">
      <c r="F620" s="57"/>
      <c r="G620" s="57"/>
      <c r="H620" s="57"/>
      <c r="I620" s="57"/>
      <c r="J620" s="57"/>
      <c r="K620" s="57"/>
      <c r="L620" s="57"/>
    </row>
    <row r="621" spans="6:12" ht="15.75" customHeight="1">
      <c r="F621" s="57"/>
      <c r="G621" s="57"/>
      <c r="H621" s="57"/>
      <c r="I621" s="57"/>
      <c r="J621" s="57"/>
      <c r="K621" s="57"/>
      <c r="L621" s="57"/>
    </row>
    <row r="622" spans="6:12" ht="15.75" customHeight="1">
      <c r="F622" s="57"/>
      <c r="G622" s="57"/>
      <c r="H622" s="57"/>
      <c r="I622" s="57"/>
      <c r="J622" s="57"/>
      <c r="K622" s="57"/>
      <c r="L622" s="57"/>
    </row>
    <row r="623" spans="6:12" ht="15.75" customHeight="1">
      <c r="F623" s="57"/>
      <c r="G623" s="57"/>
      <c r="H623" s="57"/>
      <c r="I623" s="57"/>
      <c r="J623" s="57"/>
      <c r="K623" s="57"/>
      <c r="L623" s="57"/>
    </row>
    <row r="624" spans="6:12" ht="15.75" customHeight="1">
      <c r="F624" s="57"/>
      <c r="G624" s="57"/>
      <c r="H624" s="57"/>
      <c r="I624" s="57"/>
      <c r="J624" s="57"/>
      <c r="K624" s="57"/>
      <c r="L624" s="57"/>
    </row>
    <row r="625" spans="6:12" ht="15.75" customHeight="1">
      <c r="F625" s="57"/>
      <c r="G625" s="57"/>
      <c r="H625" s="57"/>
      <c r="I625" s="57"/>
      <c r="J625" s="57"/>
      <c r="K625" s="57"/>
      <c r="L625" s="57"/>
    </row>
    <row r="626" spans="6:12" ht="15.75" customHeight="1">
      <c r="F626" s="57"/>
      <c r="G626" s="57"/>
      <c r="H626" s="57"/>
      <c r="I626" s="57"/>
      <c r="J626" s="57"/>
      <c r="K626" s="57"/>
      <c r="L626" s="57"/>
    </row>
    <row r="627" spans="6:12" ht="15.75" customHeight="1">
      <c r="F627" s="57"/>
      <c r="G627" s="57"/>
      <c r="H627" s="57"/>
      <c r="I627" s="57"/>
      <c r="J627" s="57"/>
      <c r="K627" s="57"/>
      <c r="L627" s="57"/>
    </row>
    <row r="628" spans="6:12" ht="15.75" customHeight="1">
      <c r="F628" s="57"/>
      <c r="G628" s="57"/>
      <c r="H628" s="57"/>
      <c r="I628" s="57"/>
      <c r="J628" s="57"/>
      <c r="K628" s="57"/>
      <c r="L628" s="57"/>
    </row>
    <row r="629" spans="6:12" ht="15.75" customHeight="1">
      <c r="F629" s="57"/>
      <c r="G629" s="57"/>
      <c r="H629" s="57"/>
      <c r="I629" s="57"/>
      <c r="J629" s="57"/>
      <c r="K629" s="57"/>
      <c r="L629" s="57"/>
    </row>
    <row r="630" spans="6:12" ht="15.75" customHeight="1">
      <c r="F630" s="57"/>
      <c r="G630" s="57"/>
      <c r="H630" s="57"/>
      <c r="I630" s="57"/>
      <c r="J630" s="57"/>
      <c r="K630" s="57"/>
      <c r="L630" s="57"/>
    </row>
    <row r="631" spans="6:12" ht="15.75" customHeight="1">
      <c r="F631" s="57"/>
      <c r="G631" s="57"/>
      <c r="H631" s="57"/>
      <c r="I631" s="57"/>
      <c r="J631" s="57"/>
      <c r="K631" s="57"/>
      <c r="L631" s="57"/>
    </row>
    <row r="632" spans="6:12" ht="15.75" customHeight="1">
      <c r="F632" s="57"/>
      <c r="G632" s="57"/>
      <c r="H632" s="57"/>
      <c r="I632" s="57"/>
      <c r="J632" s="57"/>
      <c r="K632" s="57"/>
      <c r="L632" s="57"/>
    </row>
    <row r="633" spans="6:12" ht="15.75" customHeight="1">
      <c r="F633" s="57"/>
      <c r="G633" s="57"/>
      <c r="H633" s="57"/>
      <c r="I633" s="57"/>
      <c r="J633" s="57"/>
      <c r="K633" s="57"/>
      <c r="L633" s="57"/>
    </row>
    <row r="634" spans="6:12" ht="15.75" customHeight="1">
      <c r="F634" s="57"/>
      <c r="G634" s="57"/>
      <c r="H634" s="57"/>
      <c r="I634" s="57"/>
      <c r="J634" s="57"/>
      <c r="K634" s="57"/>
      <c r="L634" s="57"/>
    </row>
    <row r="635" spans="6:12" ht="15.75" customHeight="1">
      <c r="F635" s="57"/>
      <c r="G635" s="57"/>
      <c r="H635" s="57"/>
      <c r="I635" s="57"/>
      <c r="J635" s="57"/>
      <c r="K635" s="57"/>
      <c r="L635" s="57"/>
    </row>
    <row r="636" spans="6:12" ht="15.75" customHeight="1">
      <c r="F636" s="57"/>
      <c r="G636" s="57"/>
      <c r="H636" s="57"/>
      <c r="I636" s="57"/>
      <c r="J636" s="57"/>
      <c r="K636" s="57"/>
      <c r="L636" s="57"/>
    </row>
    <row r="637" spans="6:12" ht="15.75" customHeight="1">
      <c r="F637" s="57"/>
      <c r="G637" s="57"/>
      <c r="H637" s="57"/>
      <c r="I637" s="57"/>
      <c r="J637" s="57"/>
      <c r="K637" s="57"/>
      <c r="L637" s="57"/>
    </row>
    <row r="638" spans="6:12" ht="15.75" customHeight="1">
      <c r="F638" s="57"/>
      <c r="G638" s="57"/>
      <c r="H638" s="57"/>
      <c r="I638" s="57"/>
      <c r="J638" s="57"/>
      <c r="K638" s="57"/>
      <c r="L638" s="57"/>
    </row>
    <row r="639" spans="6:12" ht="15.75" customHeight="1">
      <c r="F639" s="57"/>
      <c r="G639" s="57"/>
      <c r="H639" s="57"/>
      <c r="I639" s="57"/>
      <c r="J639" s="57"/>
      <c r="K639" s="57"/>
      <c r="L639" s="57"/>
    </row>
    <row r="640" spans="6:12" ht="15.75" customHeight="1">
      <c r="F640" s="57"/>
      <c r="G640" s="57"/>
      <c r="H640" s="57"/>
      <c r="I640" s="57"/>
      <c r="J640" s="57"/>
      <c r="K640" s="57"/>
      <c r="L640" s="57"/>
    </row>
    <row r="641" spans="6:12" ht="15.75" customHeight="1">
      <c r="F641" s="57"/>
      <c r="G641" s="57"/>
      <c r="H641" s="57"/>
      <c r="I641" s="57"/>
      <c r="J641" s="57"/>
      <c r="K641" s="57"/>
      <c r="L641" s="57"/>
    </row>
    <row r="642" spans="6:12" ht="15.75" customHeight="1">
      <c r="F642" s="57"/>
      <c r="G642" s="57"/>
      <c r="H642" s="57"/>
      <c r="I642" s="57"/>
      <c r="J642" s="57"/>
      <c r="K642" s="57"/>
      <c r="L642" s="57"/>
    </row>
    <row r="643" spans="6:12" ht="15.75" customHeight="1">
      <c r="F643" s="57"/>
      <c r="G643" s="57"/>
      <c r="H643" s="57"/>
      <c r="I643" s="57"/>
      <c r="J643" s="57"/>
      <c r="K643" s="57"/>
      <c r="L643" s="57"/>
    </row>
    <row r="644" spans="6:12" ht="15.75" customHeight="1">
      <c r="F644" s="57"/>
      <c r="G644" s="57"/>
      <c r="H644" s="57"/>
      <c r="I644" s="57"/>
      <c r="J644" s="57"/>
      <c r="K644" s="57"/>
      <c r="L644" s="57"/>
    </row>
    <row r="645" spans="6:12" ht="15.75" customHeight="1">
      <c r="F645" s="57"/>
      <c r="G645" s="57"/>
      <c r="H645" s="57"/>
      <c r="I645" s="57"/>
      <c r="J645" s="57"/>
      <c r="K645" s="57"/>
      <c r="L645" s="57"/>
    </row>
    <row r="646" spans="6:12" ht="15.75" customHeight="1">
      <c r="F646" s="57"/>
      <c r="G646" s="57"/>
      <c r="H646" s="57"/>
      <c r="I646" s="57"/>
      <c r="J646" s="57"/>
      <c r="K646" s="57"/>
      <c r="L646" s="57"/>
    </row>
    <row r="647" spans="6:12" ht="15.75" customHeight="1">
      <c r="F647" s="57"/>
      <c r="G647" s="57"/>
      <c r="H647" s="57"/>
      <c r="I647" s="57"/>
      <c r="J647" s="57"/>
      <c r="K647" s="57"/>
      <c r="L647" s="57"/>
    </row>
    <row r="648" spans="6:12" ht="15.75" customHeight="1">
      <c r="F648" s="57"/>
      <c r="G648" s="57"/>
      <c r="H648" s="57"/>
      <c r="I648" s="57"/>
      <c r="J648" s="57"/>
      <c r="K648" s="57"/>
      <c r="L648" s="57"/>
    </row>
    <row r="649" spans="6:12" ht="15.75" customHeight="1">
      <c r="F649" s="57"/>
      <c r="G649" s="57"/>
      <c r="H649" s="57"/>
      <c r="I649" s="57"/>
      <c r="J649" s="57"/>
      <c r="K649" s="57"/>
      <c r="L649" s="57"/>
    </row>
    <row r="650" spans="6:12" ht="15.75" customHeight="1">
      <c r="F650" s="57"/>
      <c r="G650" s="57"/>
      <c r="H650" s="57"/>
      <c r="I650" s="57"/>
      <c r="J650" s="57"/>
      <c r="K650" s="57"/>
      <c r="L650" s="57"/>
    </row>
    <row r="651" spans="6:12" ht="15.75" customHeight="1">
      <c r="F651" s="57"/>
      <c r="G651" s="57"/>
      <c r="H651" s="57"/>
      <c r="I651" s="57"/>
      <c r="J651" s="57"/>
      <c r="K651" s="57"/>
      <c r="L651" s="57"/>
    </row>
    <row r="652" spans="6:12" ht="15.75" customHeight="1">
      <c r="F652" s="57"/>
      <c r="G652" s="57"/>
      <c r="H652" s="57"/>
      <c r="I652" s="57"/>
      <c r="J652" s="57"/>
      <c r="K652" s="57"/>
      <c r="L652" s="57"/>
    </row>
    <row r="653" spans="6:12" ht="15.75" customHeight="1">
      <c r="F653" s="57"/>
      <c r="G653" s="57"/>
      <c r="H653" s="57"/>
      <c r="I653" s="57"/>
      <c r="J653" s="57"/>
      <c r="K653" s="57"/>
      <c r="L653" s="57"/>
    </row>
    <row r="654" spans="6:12" ht="15.75" customHeight="1">
      <c r="F654" s="57"/>
      <c r="G654" s="57"/>
      <c r="H654" s="57"/>
      <c r="I654" s="57"/>
      <c r="J654" s="57"/>
      <c r="K654" s="57"/>
      <c r="L654" s="57"/>
    </row>
    <row r="655" spans="6:12" ht="15.75" customHeight="1">
      <c r="F655" s="57"/>
      <c r="G655" s="57"/>
      <c r="H655" s="57"/>
      <c r="I655" s="57"/>
      <c r="J655" s="57"/>
      <c r="K655" s="57"/>
      <c r="L655" s="57"/>
    </row>
    <row r="656" spans="6:12" ht="15.75" customHeight="1">
      <c r="F656" s="57"/>
      <c r="G656" s="57"/>
      <c r="H656" s="57"/>
      <c r="I656" s="57"/>
      <c r="J656" s="57"/>
      <c r="K656" s="57"/>
      <c r="L656" s="57"/>
    </row>
    <row r="657" spans="6:12" ht="15.75" customHeight="1">
      <c r="F657" s="57"/>
      <c r="G657" s="57"/>
      <c r="H657" s="57"/>
      <c r="I657" s="57"/>
      <c r="J657" s="57"/>
      <c r="K657" s="57"/>
      <c r="L657" s="57"/>
    </row>
    <row r="658" spans="6:12" ht="15.75" customHeight="1">
      <c r="F658" s="57"/>
      <c r="G658" s="57"/>
      <c r="H658" s="57"/>
      <c r="I658" s="57"/>
      <c r="J658" s="57"/>
      <c r="K658" s="57"/>
      <c r="L658" s="57"/>
    </row>
    <row r="659" spans="6:12" ht="15.75" customHeight="1">
      <c r="F659" s="57"/>
      <c r="G659" s="57"/>
      <c r="H659" s="57"/>
      <c r="I659" s="57"/>
      <c r="J659" s="57"/>
      <c r="K659" s="57"/>
      <c r="L659" s="57"/>
    </row>
    <row r="660" spans="6:12" ht="15.75" customHeight="1">
      <c r="F660" s="57"/>
      <c r="G660" s="57"/>
      <c r="H660" s="57"/>
      <c r="I660" s="57"/>
      <c r="J660" s="57"/>
      <c r="K660" s="57"/>
      <c r="L660" s="57"/>
    </row>
    <row r="661" spans="6:12" ht="15.75" customHeight="1">
      <c r="F661" s="57"/>
      <c r="G661" s="57"/>
      <c r="H661" s="57"/>
      <c r="I661" s="57"/>
      <c r="J661" s="57"/>
      <c r="K661" s="57"/>
      <c r="L661" s="57"/>
    </row>
    <row r="662" spans="6:12" ht="15.75" customHeight="1">
      <c r="F662" s="57"/>
      <c r="G662" s="57"/>
      <c r="H662" s="57"/>
      <c r="I662" s="57"/>
      <c r="J662" s="57"/>
      <c r="K662" s="57"/>
      <c r="L662" s="57"/>
    </row>
    <row r="663" spans="6:12" ht="15.75" customHeight="1">
      <c r="F663" s="57"/>
      <c r="G663" s="57"/>
      <c r="H663" s="57"/>
      <c r="I663" s="57"/>
      <c r="J663" s="57"/>
      <c r="K663" s="57"/>
      <c r="L663" s="57"/>
    </row>
    <row r="664" spans="6:12" ht="15.75" customHeight="1">
      <c r="F664" s="57"/>
      <c r="G664" s="57"/>
      <c r="H664" s="57"/>
      <c r="I664" s="57"/>
      <c r="J664" s="57"/>
      <c r="K664" s="57"/>
      <c r="L664" s="57"/>
    </row>
    <row r="665" spans="6:12" ht="15.75" customHeight="1">
      <c r="F665" s="57"/>
      <c r="G665" s="57"/>
      <c r="H665" s="57"/>
      <c r="I665" s="57"/>
      <c r="J665" s="57"/>
      <c r="K665" s="57"/>
      <c r="L665" s="57"/>
    </row>
    <row r="666" spans="6:12" ht="15.75" customHeight="1">
      <c r="F666" s="57"/>
      <c r="G666" s="57"/>
      <c r="H666" s="57"/>
      <c r="I666" s="57"/>
      <c r="J666" s="57"/>
      <c r="K666" s="57"/>
      <c r="L666" s="57"/>
    </row>
    <row r="667" spans="6:12" ht="15.75" customHeight="1">
      <c r="F667" s="57"/>
      <c r="G667" s="57"/>
      <c r="H667" s="57"/>
      <c r="I667" s="57"/>
      <c r="J667" s="57"/>
      <c r="K667" s="57"/>
      <c r="L667" s="57"/>
    </row>
    <row r="668" spans="6:12" ht="15.75" customHeight="1">
      <c r="F668" s="57"/>
      <c r="G668" s="57"/>
      <c r="H668" s="57"/>
      <c r="I668" s="57"/>
      <c r="J668" s="57"/>
      <c r="K668" s="57"/>
      <c r="L668" s="57"/>
    </row>
    <row r="669" spans="6:12" ht="15.75" customHeight="1">
      <c r="F669" s="57"/>
      <c r="G669" s="57"/>
      <c r="H669" s="57"/>
      <c r="I669" s="57"/>
      <c r="J669" s="57"/>
      <c r="K669" s="57"/>
      <c r="L669" s="57"/>
    </row>
    <row r="670" spans="6:12" ht="15.75" customHeight="1">
      <c r="F670" s="57"/>
      <c r="G670" s="57"/>
      <c r="H670" s="57"/>
      <c r="I670" s="57"/>
      <c r="J670" s="57"/>
      <c r="K670" s="57"/>
      <c r="L670" s="57"/>
    </row>
    <row r="671" spans="6:12" ht="15.75" customHeight="1">
      <c r="F671" s="57"/>
      <c r="G671" s="57"/>
      <c r="H671" s="57"/>
      <c r="I671" s="57"/>
      <c r="J671" s="57"/>
      <c r="K671" s="57"/>
      <c r="L671" s="57"/>
    </row>
    <row r="672" spans="6:12" ht="15.75" customHeight="1">
      <c r="F672" s="57"/>
      <c r="G672" s="57"/>
      <c r="H672" s="57"/>
      <c r="I672" s="57"/>
      <c r="J672" s="57"/>
      <c r="K672" s="57"/>
      <c r="L672" s="57"/>
    </row>
    <row r="673" spans="6:12" ht="15.75" customHeight="1">
      <c r="F673" s="57"/>
      <c r="G673" s="57"/>
      <c r="H673" s="57"/>
      <c r="I673" s="57"/>
      <c r="J673" s="57"/>
      <c r="K673" s="57"/>
      <c r="L673" s="57"/>
    </row>
    <row r="674" spans="6:12" ht="15.75" customHeight="1">
      <c r="F674" s="57"/>
      <c r="G674" s="57"/>
      <c r="H674" s="57"/>
      <c r="I674" s="57"/>
      <c r="J674" s="57"/>
      <c r="K674" s="57"/>
      <c r="L674" s="57"/>
    </row>
    <row r="675" spans="6:12" ht="15.75" customHeight="1">
      <c r="F675" s="57"/>
      <c r="G675" s="57"/>
      <c r="H675" s="57"/>
      <c r="I675" s="57"/>
      <c r="J675" s="57"/>
      <c r="K675" s="57"/>
      <c r="L675" s="57"/>
    </row>
    <row r="676" spans="6:12" ht="15.75" customHeight="1">
      <c r="F676" s="57"/>
      <c r="G676" s="57"/>
      <c r="H676" s="57"/>
      <c r="I676" s="57"/>
      <c r="J676" s="57"/>
      <c r="K676" s="57"/>
      <c r="L676" s="57"/>
    </row>
    <row r="677" spans="6:12" ht="15.75" customHeight="1">
      <c r="F677" s="57"/>
      <c r="G677" s="57"/>
      <c r="H677" s="57"/>
      <c r="I677" s="57"/>
      <c r="J677" s="57"/>
      <c r="K677" s="57"/>
      <c r="L677" s="57"/>
    </row>
    <row r="678" spans="6:12" ht="15.75" customHeight="1">
      <c r="F678" s="57"/>
      <c r="G678" s="57"/>
      <c r="H678" s="57"/>
      <c r="I678" s="57"/>
      <c r="J678" s="57"/>
      <c r="K678" s="57"/>
      <c r="L678" s="57"/>
    </row>
    <row r="679" spans="6:12" ht="15.75" customHeight="1">
      <c r="F679" s="57"/>
      <c r="G679" s="57"/>
      <c r="H679" s="57"/>
      <c r="I679" s="57"/>
      <c r="J679" s="57"/>
      <c r="K679" s="57"/>
      <c r="L679" s="57"/>
    </row>
    <row r="680" spans="6:12" ht="15.75" customHeight="1">
      <c r="F680" s="57"/>
      <c r="G680" s="57"/>
      <c r="H680" s="57"/>
      <c r="I680" s="57"/>
      <c r="J680" s="57"/>
      <c r="K680" s="57"/>
      <c r="L680" s="57"/>
    </row>
    <row r="681" spans="6:12" ht="15.75" customHeight="1">
      <c r="F681" s="57"/>
      <c r="G681" s="57"/>
      <c r="H681" s="57"/>
      <c r="I681" s="57"/>
      <c r="J681" s="57"/>
      <c r="K681" s="57"/>
      <c r="L681" s="57"/>
    </row>
    <row r="682" spans="6:12" ht="15.75" customHeight="1">
      <c r="F682" s="57"/>
      <c r="G682" s="57"/>
      <c r="H682" s="57"/>
      <c r="I682" s="57"/>
      <c r="J682" s="57"/>
      <c r="K682" s="57"/>
      <c r="L682" s="57"/>
    </row>
    <row r="683" spans="6:12" ht="15.75" customHeight="1">
      <c r="F683" s="57"/>
      <c r="G683" s="57"/>
      <c r="H683" s="57"/>
      <c r="I683" s="57"/>
      <c r="J683" s="57"/>
      <c r="K683" s="57"/>
      <c r="L683" s="57"/>
    </row>
    <row r="684" spans="6:12" ht="15.75" customHeight="1">
      <c r="F684" s="57"/>
      <c r="G684" s="57"/>
      <c r="H684" s="57"/>
      <c r="I684" s="57"/>
      <c r="J684" s="57"/>
      <c r="K684" s="57"/>
      <c r="L684" s="57"/>
    </row>
    <row r="685" spans="6:12" ht="15.75" customHeight="1">
      <c r="F685" s="57"/>
      <c r="G685" s="57"/>
      <c r="H685" s="57"/>
      <c r="I685" s="57"/>
      <c r="J685" s="57"/>
      <c r="K685" s="57"/>
      <c r="L685" s="57"/>
    </row>
    <row r="686" spans="6:12" ht="15.75" customHeight="1">
      <c r="F686" s="57"/>
      <c r="G686" s="57"/>
      <c r="H686" s="57"/>
      <c r="I686" s="57"/>
      <c r="J686" s="57"/>
      <c r="K686" s="57"/>
      <c r="L686" s="57"/>
    </row>
    <row r="687" spans="6:12" ht="15.75" customHeight="1">
      <c r="F687" s="57"/>
      <c r="G687" s="57"/>
      <c r="H687" s="57"/>
      <c r="I687" s="57"/>
      <c r="J687" s="57"/>
      <c r="K687" s="57"/>
      <c r="L687" s="57"/>
    </row>
    <row r="688" spans="6:12" ht="15.75" customHeight="1">
      <c r="F688" s="57"/>
      <c r="G688" s="57"/>
      <c r="H688" s="57"/>
      <c r="I688" s="57"/>
      <c r="J688" s="57"/>
      <c r="K688" s="57"/>
      <c r="L688" s="57"/>
    </row>
    <row r="689" spans="6:12" ht="15.75" customHeight="1">
      <c r="F689" s="57"/>
      <c r="G689" s="57"/>
      <c r="H689" s="57"/>
      <c r="I689" s="57"/>
      <c r="J689" s="57"/>
      <c r="K689" s="57"/>
      <c r="L689" s="57"/>
    </row>
    <row r="690" spans="6:12" ht="15.75" customHeight="1">
      <c r="F690" s="57"/>
      <c r="G690" s="57"/>
      <c r="H690" s="57"/>
      <c r="I690" s="57"/>
      <c r="J690" s="57"/>
      <c r="K690" s="57"/>
      <c r="L690" s="57"/>
    </row>
    <row r="691" spans="6:12" ht="15.75" customHeight="1">
      <c r="F691" s="57"/>
      <c r="G691" s="57"/>
      <c r="H691" s="57"/>
      <c r="I691" s="57"/>
      <c r="J691" s="57"/>
      <c r="K691" s="57"/>
      <c r="L691" s="57"/>
    </row>
    <row r="692" spans="6:12" ht="15.75" customHeight="1">
      <c r="F692" s="57"/>
      <c r="G692" s="57"/>
      <c r="H692" s="57"/>
      <c r="I692" s="57"/>
      <c r="J692" s="57"/>
      <c r="K692" s="57"/>
      <c r="L692" s="57"/>
    </row>
    <row r="693" spans="6:12" ht="15.75" customHeight="1">
      <c r="F693" s="57"/>
      <c r="G693" s="57"/>
      <c r="H693" s="57"/>
      <c r="I693" s="57"/>
      <c r="J693" s="57"/>
      <c r="K693" s="57"/>
      <c r="L693" s="57"/>
    </row>
    <row r="694" spans="6:12" ht="15.75" customHeight="1">
      <c r="F694" s="57"/>
      <c r="G694" s="57"/>
      <c r="H694" s="57"/>
      <c r="I694" s="57"/>
      <c r="J694" s="57"/>
      <c r="K694" s="57"/>
      <c r="L694" s="57"/>
    </row>
    <row r="695" spans="6:12" ht="15.75" customHeight="1">
      <c r="F695" s="57"/>
      <c r="G695" s="57"/>
      <c r="H695" s="57"/>
      <c r="I695" s="57"/>
      <c r="J695" s="57"/>
      <c r="K695" s="57"/>
      <c r="L695" s="57"/>
    </row>
    <row r="696" spans="6:12" ht="15.75" customHeight="1">
      <c r="F696" s="57"/>
      <c r="G696" s="57"/>
      <c r="H696" s="57"/>
      <c r="I696" s="57"/>
      <c r="J696" s="57"/>
      <c r="K696" s="57"/>
      <c r="L696" s="57"/>
    </row>
    <row r="697" spans="6:12" ht="15.75" customHeight="1">
      <c r="F697" s="57"/>
      <c r="G697" s="57"/>
      <c r="H697" s="57"/>
      <c r="I697" s="57"/>
      <c r="J697" s="57"/>
      <c r="K697" s="57"/>
      <c r="L697" s="57"/>
    </row>
    <row r="698" spans="6:12" ht="15.75" customHeight="1">
      <c r="F698" s="57"/>
      <c r="G698" s="57"/>
      <c r="H698" s="57"/>
      <c r="I698" s="57"/>
      <c r="J698" s="57"/>
      <c r="K698" s="57"/>
      <c r="L698" s="57"/>
    </row>
    <row r="699" spans="6:12" ht="15.75" customHeight="1">
      <c r="F699" s="57"/>
      <c r="G699" s="57"/>
      <c r="H699" s="57"/>
      <c r="I699" s="57"/>
      <c r="J699" s="57"/>
      <c r="K699" s="57"/>
      <c r="L699" s="57"/>
    </row>
    <row r="700" spans="6:12" ht="15.75" customHeight="1">
      <c r="F700" s="57"/>
      <c r="G700" s="57"/>
      <c r="H700" s="57"/>
      <c r="I700" s="57"/>
      <c r="J700" s="57"/>
      <c r="K700" s="57"/>
      <c r="L700" s="57"/>
    </row>
    <row r="701" spans="6:12" ht="15.75" customHeight="1">
      <c r="F701" s="57"/>
      <c r="G701" s="57"/>
      <c r="H701" s="57"/>
      <c r="I701" s="57"/>
      <c r="J701" s="57"/>
      <c r="K701" s="57"/>
      <c r="L701" s="57"/>
    </row>
    <row r="702" spans="6:12" ht="15.75" customHeight="1">
      <c r="F702" s="57"/>
      <c r="G702" s="57"/>
      <c r="H702" s="57"/>
      <c r="I702" s="57"/>
      <c r="J702" s="57"/>
      <c r="K702" s="57"/>
      <c r="L702" s="57"/>
    </row>
    <row r="703" spans="6:12" ht="15.75" customHeight="1">
      <c r="F703" s="57"/>
      <c r="G703" s="57"/>
      <c r="H703" s="57"/>
      <c r="I703" s="57"/>
      <c r="J703" s="57"/>
      <c r="K703" s="57"/>
      <c r="L703" s="57"/>
    </row>
    <row r="704" spans="6:12" ht="15.75" customHeight="1">
      <c r="F704" s="57"/>
      <c r="G704" s="57"/>
      <c r="H704" s="57"/>
      <c r="I704" s="57"/>
      <c r="J704" s="57"/>
      <c r="K704" s="57"/>
      <c r="L704" s="57"/>
    </row>
    <row r="705" spans="6:12" ht="15.75" customHeight="1">
      <c r="F705" s="57"/>
      <c r="G705" s="57"/>
      <c r="H705" s="57"/>
      <c r="I705" s="57"/>
      <c r="J705" s="57"/>
      <c r="K705" s="57"/>
      <c r="L705" s="57"/>
    </row>
    <row r="706" spans="6:12" ht="15.75" customHeight="1">
      <c r="F706" s="57"/>
      <c r="G706" s="57"/>
      <c r="H706" s="57"/>
      <c r="I706" s="57"/>
      <c r="J706" s="57"/>
      <c r="K706" s="57"/>
      <c r="L706" s="57"/>
    </row>
    <row r="707" spans="6:12" ht="15.75" customHeight="1">
      <c r="F707" s="57"/>
      <c r="G707" s="57"/>
      <c r="H707" s="57"/>
      <c r="I707" s="57"/>
      <c r="J707" s="57"/>
      <c r="K707" s="57"/>
      <c r="L707" s="57"/>
    </row>
    <row r="708" spans="6:12" ht="15.75" customHeight="1">
      <c r="F708" s="57"/>
      <c r="G708" s="57"/>
      <c r="H708" s="57"/>
      <c r="I708" s="57"/>
      <c r="J708" s="57"/>
      <c r="K708" s="57"/>
      <c r="L708" s="57"/>
    </row>
    <row r="709" spans="6:12" ht="15.75" customHeight="1">
      <c r="F709" s="57"/>
      <c r="G709" s="57"/>
      <c r="H709" s="57"/>
      <c r="I709" s="57"/>
      <c r="J709" s="57"/>
      <c r="K709" s="57"/>
      <c r="L709" s="57"/>
    </row>
    <row r="710" spans="6:12" ht="15.75" customHeight="1">
      <c r="F710" s="57"/>
      <c r="G710" s="57"/>
      <c r="H710" s="57"/>
      <c r="I710" s="57"/>
      <c r="J710" s="57"/>
      <c r="K710" s="57"/>
      <c r="L710" s="57"/>
    </row>
    <row r="711" spans="6:12" ht="15.75" customHeight="1">
      <c r="F711" s="57"/>
      <c r="G711" s="57"/>
      <c r="H711" s="57"/>
      <c r="I711" s="57"/>
      <c r="J711" s="57"/>
      <c r="K711" s="57"/>
      <c r="L711" s="57"/>
    </row>
    <row r="712" spans="6:12" ht="15.75" customHeight="1">
      <c r="F712" s="57"/>
      <c r="G712" s="57"/>
      <c r="H712" s="57"/>
      <c r="I712" s="57"/>
      <c r="J712" s="57"/>
      <c r="K712" s="57"/>
      <c r="L712" s="57"/>
    </row>
    <row r="713" spans="6:12" ht="15.75" customHeight="1">
      <c r="F713" s="57"/>
      <c r="G713" s="57"/>
      <c r="H713" s="57"/>
      <c r="I713" s="57"/>
      <c r="J713" s="57"/>
      <c r="K713" s="57"/>
      <c r="L713" s="57"/>
    </row>
    <row r="714" spans="6:12" ht="15.75" customHeight="1">
      <c r="F714" s="57"/>
      <c r="G714" s="57"/>
      <c r="H714" s="57"/>
      <c r="I714" s="57"/>
      <c r="J714" s="57"/>
      <c r="K714" s="57"/>
      <c r="L714" s="57"/>
    </row>
    <row r="715" spans="6:12" ht="15.75" customHeight="1">
      <c r="F715" s="57"/>
      <c r="G715" s="57"/>
      <c r="H715" s="57"/>
      <c r="I715" s="57"/>
      <c r="J715" s="57"/>
      <c r="K715" s="57"/>
      <c r="L715" s="57"/>
    </row>
    <row r="716" spans="6:12" ht="15.75" customHeight="1">
      <c r="F716" s="57"/>
      <c r="G716" s="57"/>
      <c r="H716" s="57"/>
      <c r="I716" s="57"/>
      <c r="J716" s="57"/>
      <c r="K716" s="57"/>
      <c r="L716" s="57"/>
    </row>
    <row r="717" spans="6:12" ht="15.75" customHeight="1">
      <c r="F717" s="57"/>
      <c r="G717" s="57"/>
      <c r="H717" s="57"/>
      <c r="I717" s="57"/>
      <c r="J717" s="57"/>
      <c r="K717" s="57"/>
      <c r="L717" s="57"/>
    </row>
    <row r="718" spans="6:12" ht="15.75" customHeight="1">
      <c r="F718" s="57"/>
      <c r="G718" s="57"/>
      <c r="H718" s="57"/>
      <c r="I718" s="57"/>
      <c r="J718" s="57"/>
      <c r="K718" s="57"/>
      <c r="L718" s="57"/>
    </row>
    <row r="719" spans="6:12" ht="15.75" customHeight="1">
      <c r="F719" s="57"/>
      <c r="G719" s="57"/>
      <c r="H719" s="57"/>
      <c r="I719" s="57"/>
      <c r="J719" s="57"/>
      <c r="K719" s="57"/>
      <c r="L719" s="57"/>
    </row>
    <row r="720" spans="6:12" ht="15.75" customHeight="1">
      <c r="F720" s="57"/>
      <c r="G720" s="57"/>
      <c r="H720" s="57"/>
      <c r="I720" s="57"/>
      <c r="J720" s="57"/>
      <c r="K720" s="57"/>
      <c r="L720" s="57"/>
    </row>
    <row r="721" spans="6:12" ht="15.75" customHeight="1">
      <c r="F721" s="57"/>
      <c r="G721" s="57"/>
      <c r="H721" s="57"/>
      <c r="I721" s="57"/>
      <c r="J721" s="57"/>
      <c r="K721" s="57"/>
      <c r="L721" s="57"/>
    </row>
    <row r="722" spans="6:12" ht="15.75" customHeight="1">
      <c r="F722" s="57"/>
      <c r="G722" s="57"/>
      <c r="H722" s="57"/>
      <c r="I722" s="57"/>
      <c r="J722" s="57"/>
      <c r="K722" s="57"/>
      <c r="L722" s="57"/>
    </row>
    <row r="723" spans="6:12" ht="15.75" customHeight="1">
      <c r="F723" s="57"/>
      <c r="G723" s="57"/>
      <c r="H723" s="57"/>
      <c r="I723" s="57"/>
      <c r="J723" s="57"/>
      <c r="K723" s="57"/>
      <c r="L723" s="57"/>
    </row>
    <row r="724" spans="6:12" ht="15.75" customHeight="1">
      <c r="F724" s="57"/>
      <c r="G724" s="57"/>
      <c r="H724" s="57"/>
      <c r="I724" s="57"/>
      <c r="J724" s="57"/>
      <c r="K724" s="57"/>
      <c r="L724" s="57"/>
    </row>
    <row r="725" spans="6:12" ht="15.75" customHeight="1">
      <c r="F725" s="57"/>
      <c r="G725" s="57"/>
      <c r="H725" s="57"/>
      <c r="I725" s="57"/>
      <c r="J725" s="57"/>
      <c r="K725" s="57"/>
      <c r="L725" s="57"/>
    </row>
    <row r="726" spans="6:12" ht="15.75" customHeight="1">
      <c r="F726" s="57"/>
      <c r="G726" s="57"/>
      <c r="H726" s="57"/>
      <c r="I726" s="57"/>
      <c r="J726" s="57"/>
      <c r="K726" s="57"/>
      <c r="L726" s="57"/>
    </row>
    <row r="727" spans="6:12" ht="15.75" customHeight="1">
      <c r="F727" s="57"/>
      <c r="G727" s="57"/>
      <c r="H727" s="57"/>
      <c r="I727" s="57"/>
      <c r="J727" s="57"/>
      <c r="K727" s="57"/>
      <c r="L727" s="57"/>
    </row>
    <row r="728" spans="6:12" ht="15.75" customHeight="1">
      <c r="F728" s="57"/>
      <c r="G728" s="57"/>
      <c r="H728" s="57"/>
      <c r="I728" s="57"/>
      <c r="J728" s="57"/>
      <c r="K728" s="57"/>
      <c r="L728" s="57"/>
    </row>
    <row r="729" spans="6:12" ht="15.75" customHeight="1">
      <c r="F729" s="57"/>
      <c r="G729" s="57"/>
      <c r="H729" s="57"/>
      <c r="I729" s="57"/>
      <c r="J729" s="57"/>
      <c r="K729" s="57"/>
      <c r="L729" s="57"/>
    </row>
    <row r="730" spans="6:12" ht="15.75" customHeight="1">
      <c r="F730" s="57"/>
      <c r="G730" s="57"/>
      <c r="H730" s="57"/>
      <c r="I730" s="57"/>
      <c r="J730" s="57"/>
      <c r="K730" s="57"/>
      <c r="L730" s="57"/>
    </row>
    <row r="731" spans="6:12" ht="15.75" customHeight="1">
      <c r="F731" s="57"/>
      <c r="G731" s="57"/>
      <c r="H731" s="57"/>
      <c r="I731" s="57"/>
      <c r="J731" s="57"/>
      <c r="K731" s="57"/>
      <c r="L731" s="57"/>
    </row>
    <row r="732" spans="6:12" ht="15.75" customHeight="1">
      <c r="F732" s="57"/>
      <c r="G732" s="57"/>
      <c r="H732" s="57"/>
      <c r="I732" s="57"/>
      <c r="J732" s="57"/>
      <c r="K732" s="57"/>
      <c r="L732" s="57"/>
    </row>
    <row r="733" spans="6:12" ht="15.75" customHeight="1">
      <c r="F733" s="57"/>
      <c r="G733" s="57"/>
      <c r="H733" s="57"/>
      <c r="I733" s="57"/>
      <c r="J733" s="57"/>
      <c r="K733" s="57"/>
      <c r="L733" s="57"/>
    </row>
    <row r="734" spans="6:12" ht="15.75" customHeight="1">
      <c r="F734" s="57"/>
      <c r="G734" s="57"/>
      <c r="H734" s="57"/>
      <c r="I734" s="57"/>
      <c r="J734" s="57"/>
      <c r="K734" s="57"/>
      <c r="L734" s="57"/>
    </row>
    <row r="735" spans="6:12" ht="15.75" customHeight="1">
      <c r="F735" s="57"/>
      <c r="G735" s="57"/>
      <c r="H735" s="57"/>
      <c r="I735" s="57"/>
      <c r="J735" s="57"/>
      <c r="K735" s="57"/>
      <c r="L735" s="57"/>
    </row>
    <row r="736" spans="6:12" ht="15.75" customHeight="1">
      <c r="F736" s="57"/>
      <c r="G736" s="57"/>
      <c r="H736" s="57"/>
      <c r="I736" s="57"/>
      <c r="J736" s="57"/>
      <c r="K736" s="57"/>
      <c r="L736" s="57"/>
    </row>
    <row r="737" spans="6:12" ht="15.75" customHeight="1">
      <c r="F737" s="57"/>
      <c r="G737" s="57"/>
      <c r="H737" s="57"/>
      <c r="I737" s="57"/>
      <c r="J737" s="57"/>
      <c r="K737" s="57"/>
      <c r="L737" s="57"/>
    </row>
    <row r="738" spans="6:12" ht="15.75" customHeight="1">
      <c r="F738" s="57"/>
      <c r="G738" s="57"/>
      <c r="H738" s="57"/>
      <c r="I738" s="57"/>
      <c r="J738" s="57"/>
      <c r="K738" s="57"/>
      <c r="L738" s="57"/>
    </row>
    <row r="739" spans="6:12" ht="15.75" customHeight="1">
      <c r="F739" s="57"/>
      <c r="G739" s="57"/>
      <c r="H739" s="57"/>
      <c r="I739" s="57"/>
      <c r="J739" s="57"/>
      <c r="K739" s="57"/>
      <c r="L739" s="57"/>
    </row>
    <row r="740" spans="6:12" ht="15.75" customHeight="1">
      <c r="F740" s="57"/>
      <c r="G740" s="57"/>
      <c r="H740" s="57"/>
      <c r="I740" s="57"/>
      <c r="J740" s="57"/>
      <c r="K740" s="57"/>
      <c r="L740" s="57"/>
    </row>
    <row r="741" spans="6:12" ht="15.75" customHeight="1">
      <c r="F741" s="57"/>
      <c r="G741" s="57"/>
      <c r="H741" s="57"/>
      <c r="I741" s="57"/>
      <c r="J741" s="57"/>
      <c r="K741" s="57"/>
      <c r="L741" s="57"/>
    </row>
    <row r="742" spans="6:12" ht="15.75" customHeight="1">
      <c r="F742" s="57"/>
      <c r="G742" s="57"/>
      <c r="H742" s="57"/>
      <c r="I742" s="57"/>
      <c r="J742" s="57"/>
      <c r="K742" s="57"/>
      <c r="L742" s="57"/>
    </row>
    <row r="743" spans="6:12" ht="15.75" customHeight="1">
      <c r="F743" s="57"/>
      <c r="G743" s="57"/>
      <c r="H743" s="57"/>
      <c r="I743" s="57"/>
      <c r="J743" s="57"/>
      <c r="K743" s="57"/>
      <c r="L743" s="57"/>
    </row>
    <row r="744" spans="6:12" ht="15.75" customHeight="1">
      <c r="F744" s="57"/>
      <c r="G744" s="57"/>
      <c r="H744" s="57"/>
      <c r="I744" s="57"/>
      <c r="J744" s="57"/>
      <c r="K744" s="57"/>
      <c r="L744" s="57"/>
    </row>
    <row r="745" spans="6:12" ht="15.75" customHeight="1">
      <c r="F745" s="57"/>
      <c r="G745" s="57"/>
      <c r="H745" s="57"/>
      <c r="I745" s="57"/>
      <c r="J745" s="57"/>
      <c r="K745" s="57"/>
      <c r="L745" s="57"/>
    </row>
    <row r="746" spans="6:12" ht="15.75" customHeight="1">
      <c r="F746" s="57"/>
      <c r="G746" s="57"/>
      <c r="H746" s="57"/>
      <c r="I746" s="57"/>
      <c r="J746" s="57"/>
      <c r="K746" s="57"/>
      <c r="L746" s="57"/>
    </row>
    <row r="747" spans="6:12" ht="15.75" customHeight="1">
      <c r="F747" s="57"/>
      <c r="G747" s="57"/>
      <c r="H747" s="57"/>
      <c r="I747" s="57"/>
      <c r="J747" s="57"/>
      <c r="K747" s="57"/>
      <c r="L747" s="57"/>
    </row>
    <row r="748" spans="6:12" ht="15.75" customHeight="1">
      <c r="F748" s="57"/>
      <c r="G748" s="57"/>
      <c r="H748" s="57"/>
      <c r="I748" s="57"/>
      <c r="J748" s="57"/>
      <c r="K748" s="57"/>
      <c r="L748" s="57"/>
    </row>
    <row r="749" spans="6:12" ht="15.75" customHeight="1">
      <c r="F749" s="57"/>
      <c r="G749" s="57"/>
      <c r="H749" s="57"/>
      <c r="I749" s="57"/>
      <c r="J749" s="57"/>
      <c r="K749" s="57"/>
      <c r="L749" s="57"/>
    </row>
    <row r="750" spans="6:12" ht="15.75" customHeight="1">
      <c r="F750" s="57"/>
      <c r="G750" s="57"/>
      <c r="H750" s="57"/>
      <c r="I750" s="57"/>
      <c r="J750" s="57"/>
      <c r="K750" s="57"/>
      <c r="L750" s="57"/>
    </row>
    <row r="751" spans="6:12" ht="15.75" customHeight="1">
      <c r="F751" s="57"/>
      <c r="G751" s="57"/>
      <c r="H751" s="57"/>
      <c r="I751" s="57"/>
      <c r="J751" s="57"/>
      <c r="K751" s="57"/>
      <c r="L751" s="57"/>
    </row>
    <row r="752" spans="6:12" ht="15.75" customHeight="1">
      <c r="F752" s="57"/>
      <c r="G752" s="57"/>
      <c r="H752" s="57"/>
      <c r="I752" s="57"/>
      <c r="J752" s="57"/>
      <c r="K752" s="57"/>
      <c r="L752" s="57"/>
    </row>
    <row r="753" spans="6:12" ht="15.75" customHeight="1">
      <c r="F753" s="57"/>
      <c r="G753" s="57"/>
      <c r="H753" s="57"/>
      <c r="I753" s="57"/>
      <c r="J753" s="57"/>
      <c r="K753" s="57"/>
      <c r="L753" s="57"/>
    </row>
    <row r="754" spans="6:12" ht="15.75" customHeight="1">
      <c r="F754" s="57"/>
      <c r="G754" s="57"/>
      <c r="H754" s="57"/>
      <c r="I754" s="57"/>
      <c r="J754" s="57"/>
      <c r="K754" s="57"/>
      <c r="L754" s="57"/>
    </row>
    <row r="755" spans="6:12" ht="15.75" customHeight="1">
      <c r="F755" s="57"/>
      <c r="G755" s="57"/>
      <c r="H755" s="57"/>
      <c r="I755" s="57"/>
      <c r="J755" s="57"/>
      <c r="K755" s="57"/>
      <c r="L755" s="57"/>
    </row>
    <row r="756" spans="6:12" ht="15.75" customHeight="1">
      <c r="F756" s="57"/>
      <c r="G756" s="57"/>
      <c r="H756" s="57"/>
      <c r="I756" s="57"/>
      <c r="J756" s="57"/>
      <c r="K756" s="57"/>
      <c r="L756" s="57"/>
    </row>
    <row r="757" spans="6:12" ht="15.75" customHeight="1">
      <c r="F757" s="57"/>
      <c r="G757" s="57"/>
      <c r="H757" s="57"/>
      <c r="I757" s="57"/>
      <c r="J757" s="57"/>
      <c r="K757" s="57"/>
      <c r="L757" s="57"/>
    </row>
    <row r="758" spans="6:12" ht="15.75" customHeight="1">
      <c r="F758" s="57"/>
      <c r="G758" s="57"/>
      <c r="H758" s="57"/>
      <c r="I758" s="57"/>
      <c r="J758" s="57"/>
      <c r="K758" s="57"/>
      <c r="L758" s="57"/>
    </row>
    <row r="759" spans="6:12" ht="15.75" customHeight="1">
      <c r="F759" s="57"/>
      <c r="G759" s="57"/>
      <c r="H759" s="57"/>
      <c r="I759" s="57"/>
      <c r="J759" s="57"/>
      <c r="K759" s="57"/>
      <c r="L759" s="57"/>
    </row>
    <row r="760" spans="6:12" ht="15.75" customHeight="1">
      <c r="F760" s="57"/>
      <c r="G760" s="57"/>
      <c r="H760" s="57"/>
      <c r="I760" s="57"/>
      <c r="J760" s="57"/>
      <c r="K760" s="57"/>
      <c r="L760" s="57"/>
    </row>
    <row r="761" spans="6:12" ht="15.75" customHeight="1">
      <c r="F761" s="57"/>
      <c r="G761" s="57"/>
      <c r="H761" s="57"/>
      <c r="I761" s="57"/>
      <c r="J761" s="57"/>
      <c r="K761" s="57"/>
      <c r="L761" s="57"/>
    </row>
    <row r="762" spans="6:12" ht="15.75" customHeight="1">
      <c r="F762" s="57"/>
      <c r="G762" s="57"/>
      <c r="H762" s="57"/>
      <c r="I762" s="57"/>
      <c r="J762" s="57"/>
      <c r="K762" s="57"/>
      <c r="L762" s="57"/>
    </row>
    <row r="763" spans="6:12" ht="15.75" customHeight="1">
      <c r="F763" s="57"/>
      <c r="G763" s="57"/>
      <c r="H763" s="57"/>
      <c r="I763" s="57"/>
      <c r="J763" s="57"/>
      <c r="K763" s="57"/>
      <c r="L763" s="57"/>
    </row>
    <row r="764" spans="6:12" ht="15.75" customHeight="1">
      <c r="F764" s="57"/>
      <c r="G764" s="57"/>
      <c r="H764" s="57"/>
      <c r="I764" s="57"/>
      <c r="J764" s="57"/>
      <c r="K764" s="57"/>
      <c r="L764" s="57"/>
    </row>
    <row r="765" spans="6:12" ht="15.75" customHeight="1">
      <c r="F765" s="57"/>
      <c r="G765" s="57"/>
      <c r="H765" s="57"/>
      <c r="I765" s="57"/>
      <c r="J765" s="57"/>
      <c r="K765" s="57"/>
      <c r="L765" s="57"/>
    </row>
    <row r="766" spans="6:12" ht="15.75" customHeight="1">
      <c r="F766" s="57"/>
      <c r="G766" s="57"/>
      <c r="H766" s="57"/>
      <c r="I766" s="57"/>
      <c r="J766" s="57"/>
      <c r="K766" s="57"/>
      <c r="L766" s="57"/>
    </row>
    <row r="767" spans="6:12" ht="15.75" customHeight="1">
      <c r="F767" s="57"/>
      <c r="G767" s="57"/>
      <c r="H767" s="57"/>
      <c r="I767" s="57"/>
      <c r="J767" s="57"/>
      <c r="K767" s="57"/>
      <c r="L767" s="57"/>
    </row>
    <row r="768" spans="6:12" ht="15.75" customHeight="1">
      <c r="F768" s="57"/>
      <c r="G768" s="57"/>
      <c r="H768" s="57"/>
      <c r="I768" s="57"/>
      <c r="J768" s="57"/>
      <c r="K768" s="57"/>
      <c r="L768" s="57"/>
    </row>
    <row r="769" spans="6:12" ht="15.75" customHeight="1">
      <c r="F769" s="57"/>
      <c r="G769" s="57"/>
      <c r="H769" s="57"/>
      <c r="I769" s="57"/>
      <c r="J769" s="57"/>
      <c r="K769" s="57"/>
      <c r="L769" s="57"/>
    </row>
    <row r="770" spans="6:12" ht="15.75" customHeight="1">
      <c r="F770" s="57"/>
      <c r="G770" s="57"/>
      <c r="H770" s="57"/>
      <c r="I770" s="57"/>
      <c r="J770" s="57"/>
      <c r="K770" s="57"/>
      <c r="L770" s="57"/>
    </row>
    <row r="771" spans="6:12" ht="15.75" customHeight="1">
      <c r="F771" s="57"/>
      <c r="G771" s="57"/>
      <c r="H771" s="57"/>
      <c r="I771" s="57"/>
      <c r="J771" s="57"/>
      <c r="K771" s="57"/>
      <c r="L771" s="57"/>
    </row>
    <row r="772" spans="6:12" ht="15.75" customHeight="1">
      <c r="F772" s="57"/>
      <c r="G772" s="57"/>
      <c r="H772" s="57"/>
      <c r="I772" s="57"/>
      <c r="J772" s="57"/>
      <c r="K772" s="57"/>
      <c r="L772" s="57"/>
    </row>
    <row r="773" spans="6:12" ht="15.75" customHeight="1">
      <c r="F773" s="57"/>
      <c r="G773" s="57"/>
      <c r="H773" s="57"/>
      <c r="I773" s="57"/>
      <c r="J773" s="57"/>
      <c r="K773" s="57"/>
      <c r="L773" s="57"/>
    </row>
    <row r="774" spans="6:12" ht="15.75" customHeight="1">
      <c r="F774" s="57"/>
      <c r="G774" s="57"/>
      <c r="H774" s="57"/>
      <c r="I774" s="57"/>
      <c r="J774" s="57"/>
      <c r="K774" s="57"/>
      <c r="L774" s="57"/>
    </row>
    <row r="775" spans="6:12" ht="15.75" customHeight="1">
      <c r="F775" s="57"/>
      <c r="G775" s="57"/>
      <c r="H775" s="57"/>
      <c r="I775" s="57"/>
      <c r="J775" s="57"/>
      <c r="K775" s="57"/>
      <c r="L775" s="57"/>
    </row>
    <row r="776" spans="6:12" ht="15.75" customHeight="1">
      <c r="F776" s="57"/>
      <c r="G776" s="57"/>
      <c r="H776" s="57"/>
      <c r="I776" s="57"/>
      <c r="J776" s="57"/>
      <c r="K776" s="57"/>
      <c r="L776" s="57"/>
    </row>
    <row r="777" spans="6:12" ht="15.75" customHeight="1">
      <c r="F777" s="57"/>
      <c r="G777" s="57"/>
      <c r="H777" s="57"/>
      <c r="I777" s="57"/>
      <c r="J777" s="57"/>
      <c r="K777" s="57"/>
      <c r="L777" s="57"/>
    </row>
    <row r="778" spans="6:12" ht="15.75" customHeight="1">
      <c r="F778" s="57"/>
      <c r="G778" s="57"/>
      <c r="H778" s="57"/>
      <c r="I778" s="57"/>
      <c r="J778" s="57"/>
      <c r="K778" s="57"/>
      <c r="L778" s="57"/>
    </row>
    <row r="779" spans="6:12" ht="15.75" customHeight="1">
      <c r="F779" s="57"/>
      <c r="G779" s="57"/>
      <c r="H779" s="57"/>
      <c r="I779" s="57"/>
      <c r="J779" s="57"/>
      <c r="K779" s="57"/>
      <c r="L779" s="57"/>
    </row>
    <row r="780" spans="6:12" ht="15.75" customHeight="1">
      <c r="F780" s="57"/>
      <c r="G780" s="57"/>
      <c r="H780" s="57"/>
      <c r="I780" s="57"/>
      <c r="J780" s="57"/>
      <c r="K780" s="57"/>
      <c r="L780" s="57"/>
    </row>
    <row r="781" spans="6:12" ht="15.75" customHeight="1">
      <c r="F781" s="57"/>
      <c r="G781" s="57"/>
      <c r="H781" s="57"/>
      <c r="I781" s="57"/>
      <c r="J781" s="57"/>
      <c r="K781" s="57"/>
      <c r="L781" s="57"/>
    </row>
    <row r="782" spans="6:12" ht="15.75" customHeight="1">
      <c r="F782" s="57"/>
      <c r="G782" s="57"/>
      <c r="H782" s="57"/>
      <c r="I782" s="57"/>
      <c r="J782" s="57"/>
      <c r="K782" s="57"/>
      <c r="L782" s="57"/>
    </row>
    <row r="783" spans="6:12" ht="15.75" customHeight="1">
      <c r="F783" s="57"/>
      <c r="G783" s="57"/>
      <c r="H783" s="57"/>
      <c r="I783" s="57"/>
      <c r="J783" s="57"/>
      <c r="K783" s="57"/>
      <c r="L783" s="57"/>
    </row>
    <row r="784" spans="6:12" ht="15.75" customHeight="1">
      <c r="F784" s="57"/>
      <c r="G784" s="57"/>
      <c r="H784" s="57"/>
      <c r="I784" s="57"/>
      <c r="J784" s="57"/>
      <c r="K784" s="57"/>
      <c r="L784" s="57"/>
    </row>
    <row r="785" spans="6:12" ht="15.75" customHeight="1">
      <c r="F785" s="57"/>
      <c r="G785" s="57"/>
      <c r="H785" s="57"/>
      <c r="I785" s="57"/>
      <c r="J785" s="57"/>
      <c r="K785" s="57"/>
      <c r="L785" s="57"/>
    </row>
    <row r="786" spans="6:12" ht="15.75" customHeight="1">
      <c r="F786" s="57"/>
      <c r="G786" s="57"/>
      <c r="H786" s="57"/>
      <c r="I786" s="57"/>
      <c r="J786" s="57"/>
      <c r="K786" s="57"/>
      <c r="L786" s="57"/>
    </row>
    <row r="787" spans="6:12" ht="15.75" customHeight="1">
      <c r="F787" s="57"/>
      <c r="G787" s="57"/>
      <c r="H787" s="57"/>
      <c r="I787" s="57"/>
      <c r="J787" s="57"/>
      <c r="K787" s="57"/>
      <c r="L787" s="57"/>
    </row>
    <row r="788" spans="6:12" ht="15.75" customHeight="1">
      <c r="F788" s="57"/>
      <c r="G788" s="57"/>
      <c r="H788" s="57"/>
      <c r="I788" s="57"/>
      <c r="J788" s="57"/>
      <c r="K788" s="57"/>
      <c r="L788" s="57"/>
    </row>
    <row r="789" spans="6:12" ht="15.75" customHeight="1">
      <c r="F789" s="57"/>
      <c r="G789" s="57"/>
      <c r="H789" s="57"/>
      <c r="I789" s="57"/>
      <c r="J789" s="57"/>
      <c r="K789" s="57"/>
      <c r="L789" s="57"/>
    </row>
    <row r="790" spans="6:12" ht="15.75" customHeight="1">
      <c r="F790" s="57"/>
      <c r="G790" s="57"/>
      <c r="H790" s="57"/>
      <c r="I790" s="57"/>
      <c r="J790" s="57"/>
      <c r="K790" s="57"/>
      <c r="L790" s="57"/>
    </row>
    <row r="791" spans="6:12" ht="15.75" customHeight="1">
      <c r="F791" s="57"/>
      <c r="G791" s="57"/>
      <c r="H791" s="57"/>
      <c r="I791" s="57"/>
      <c r="J791" s="57"/>
      <c r="K791" s="57"/>
      <c r="L791" s="57"/>
    </row>
    <row r="792" spans="6:12" ht="15.75" customHeight="1">
      <c r="F792" s="57"/>
      <c r="G792" s="57"/>
      <c r="H792" s="57"/>
      <c r="I792" s="57"/>
      <c r="J792" s="57"/>
      <c r="K792" s="57"/>
      <c r="L792" s="57"/>
    </row>
    <row r="793" spans="6:12" ht="15.75" customHeight="1">
      <c r="F793" s="57"/>
      <c r="G793" s="57"/>
      <c r="H793" s="57"/>
      <c r="I793" s="57"/>
      <c r="J793" s="57"/>
      <c r="K793" s="57"/>
      <c r="L793" s="57"/>
    </row>
    <row r="794" spans="6:12" ht="15.75" customHeight="1">
      <c r="F794" s="57"/>
      <c r="G794" s="57"/>
      <c r="H794" s="57"/>
      <c r="I794" s="57"/>
      <c r="J794" s="57"/>
      <c r="K794" s="57"/>
      <c r="L794" s="57"/>
    </row>
    <row r="795" spans="6:12" ht="15.75" customHeight="1">
      <c r="F795" s="57"/>
      <c r="G795" s="57"/>
      <c r="H795" s="57"/>
      <c r="I795" s="57"/>
      <c r="J795" s="57"/>
      <c r="K795" s="57"/>
      <c r="L795" s="57"/>
    </row>
    <row r="796" spans="6:12" ht="15.75" customHeight="1">
      <c r="F796" s="57"/>
      <c r="G796" s="57"/>
      <c r="H796" s="57"/>
      <c r="I796" s="57"/>
      <c r="J796" s="57"/>
      <c r="K796" s="57"/>
      <c r="L796" s="57"/>
    </row>
    <row r="797" spans="6:12" ht="15.75" customHeight="1">
      <c r="F797" s="57"/>
      <c r="G797" s="57"/>
      <c r="H797" s="57"/>
      <c r="I797" s="57"/>
      <c r="J797" s="57"/>
      <c r="K797" s="57"/>
      <c r="L797" s="57"/>
    </row>
    <row r="798" spans="6:12" ht="15.75" customHeight="1">
      <c r="F798" s="57"/>
      <c r="G798" s="57"/>
      <c r="H798" s="57"/>
      <c r="I798" s="57"/>
      <c r="J798" s="57"/>
      <c r="K798" s="57"/>
      <c r="L798" s="57"/>
    </row>
    <row r="799" spans="6:12" ht="15.75" customHeight="1">
      <c r="F799" s="57"/>
      <c r="G799" s="57"/>
      <c r="H799" s="57"/>
      <c r="I799" s="57"/>
      <c r="J799" s="57"/>
      <c r="K799" s="57"/>
      <c r="L799" s="57"/>
    </row>
    <row r="800" spans="6:12" ht="15.75" customHeight="1">
      <c r="F800" s="57"/>
      <c r="G800" s="57"/>
      <c r="H800" s="57"/>
      <c r="I800" s="57"/>
      <c r="J800" s="57"/>
      <c r="K800" s="57"/>
      <c r="L800" s="57"/>
    </row>
    <row r="801" spans="6:12" ht="15.75" customHeight="1">
      <c r="F801" s="57"/>
      <c r="G801" s="57"/>
      <c r="H801" s="57"/>
      <c r="I801" s="57"/>
      <c r="J801" s="57"/>
      <c r="K801" s="57"/>
      <c r="L801" s="57"/>
    </row>
    <row r="802" spans="6:12" ht="15.75" customHeight="1">
      <c r="F802" s="57"/>
      <c r="G802" s="57"/>
      <c r="H802" s="57"/>
      <c r="I802" s="57"/>
      <c r="J802" s="57"/>
      <c r="K802" s="57"/>
      <c r="L802" s="57"/>
    </row>
    <row r="803" spans="6:12" ht="15.75" customHeight="1">
      <c r="F803" s="57"/>
      <c r="G803" s="57"/>
      <c r="H803" s="57"/>
      <c r="I803" s="57"/>
      <c r="J803" s="57"/>
      <c r="K803" s="57"/>
      <c r="L803" s="57"/>
    </row>
    <row r="804" spans="6:12" ht="15.75" customHeight="1">
      <c r="F804" s="57"/>
      <c r="G804" s="57"/>
      <c r="H804" s="57"/>
      <c r="I804" s="57"/>
      <c r="J804" s="57"/>
      <c r="K804" s="57"/>
      <c r="L804" s="57"/>
    </row>
    <row r="805" spans="6:12" ht="15.75" customHeight="1">
      <c r="F805" s="57"/>
      <c r="G805" s="57"/>
      <c r="H805" s="57"/>
      <c r="I805" s="57"/>
      <c r="J805" s="57"/>
      <c r="K805" s="57"/>
      <c r="L805" s="57"/>
    </row>
    <row r="806" spans="6:12" ht="15.75" customHeight="1">
      <c r="F806" s="57"/>
      <c r="G806" s="57"/>
      <c r="H806" s="57"/>
      <c r="I806" s="57"/>
      <c r="J806" s="57"/>
      <c r="K806" s="57"/>
      <c r="L806" s="57"/>
    </row>
    <row r="807" spans="6:12" ht="15.75" customHeight="1">
      <c r="F807" s="57"/>
      <c r="G807" s="57"/>
      <c r="H807" s="57"/>
      <c r="I807" s="57"/>
      <c r="J807" s="57"/>
      <c r="K807" s="57"/>
      <c r="L807" s="57"/>
    </row>
    <row r="808" spans="6:12" ht="15.75" customHeight="1">
      <c r="F808" s="57"/>
      <c r="G808" s="57"/>
      <c r="H808" s="57"/>
      <c r="I808" s="57"/>
      <c r="J808" s="57"/>
      <c r="K808" s="57"/>
      <c r="L808" s="57"/>
    </row>
    <row r="809" spans="6:12" ht="15.75" customHeight="1">
      <c r="F809" s="57"/>
      <c r="G809" s="57"/>
      <c r="H809" s="57"/>
      <c r="I809" s="57"/>
      <c r="J809" s="57"/>
      <c r="K809" s="57"/>
      <c r="L809" s="57"/>
    </row>
    <row r="810" spans="6:12" ht="15.75" customHeight="1">
      <c r="F810" s="57"/>
      <c r="G810" s="57"/>
      <c r="H810" s="57"/>
      <c r="I810" s="57"/>
      <c r="J810" s="57"/>
      <c r="K810" s="57"/>
      <c r="L810" s="57"/>
    </row>
    <row r="811" spans="6:12" ht="15.75" customHeight="1">
      <c r="F811" s="57"/>
      <c r="G811" s="57"/>
      <c r="H811" s="57"/>
      <c r="I811" s="57"/>
      <c r="J811" s="57"/>
      <c r="K811" s="57"/>
      <c r="L811" s="57"/>
    </row>
    <row r="812" spans="6:12" ht="15.75" customHeight="1">
      <c r="F812" s="57"/>
      <c r="G812" s="57"/>
      <c r="H812" s="57"/>
      <c r="I812" s="57"/>
      <c r="J812" s="57"/>
      <c r="K812" s="57"/>
      <c r="L812" s="57"/>
    </row>
    <row r="813" spans="6:12" ht="15.75" customHeight="1">
      <c r="F813" s="57"/>
      <c r="G813" s="57"/>
      <c r="H813" s="57"/>
      <c r="I813" s="57"/>
      <c r="J813" s="57"/>
      <c r="K813" s="57"/>
      <c r="L813" s="57"/>
    </row>
    <row r="814" spans="6:12" ht="15.75" customHeight="1">
      <c r="F814" s="57"/>
      <c r="G814" s="57"/>
      <c r="H814" s="57"/>
      <c r="I814" s="57"/>
      <c r="J814" s="57"/>
      <c r="K814" s="57"/>
      <c r="L814" s="57"/>
    </row>
    <row r="815" spans="6:12" ht="15.75" customHeight="1">
      <c r="F815" s="57"/>
      <c r="G815" s="57"/>
      <c r="H815" s="57"/>
      <c r="I815" s="57"/>
      <c r="J815" s="57"/>
      <c r="K815" s="57"/>
      <c r="L815" s="57"/>
    </row>
    <row r="816" spans="6:12" ht="15.75" customHeight="1">
      <c r="F816" s="57"/>
      <c r="G816" s="57"/>
      <c r="H816" s="57"/>
      <c r="I816" s="57"/>
      <c r="J816" s="57"/>
      <c r="K816" s="57"/>
      <c r="L816" s="57"/>
    </row>
    <row r="817" spans="6:12" ht="15.75" customHeight="1">
      <c r="F817" s="57"/>
      <c r="G817" s="57"/>
      <c r="H817" s="57"/>
      <c r="I817" s="57"/>
      <c r="J817" s="57"/>
      <c r="K817" s="57"/>
      <c r="L817" s="57"/>
    </row>
    <row r="818" spans="6:12" ht="15.75" customHeight="1">
      <c r="F818" s="57"/>
      <c r="G818" s="57"/>
      <c r="H818" s="57"/>
      <c r="I818" s="57"/>
      <c r="J818" s="57"/>
      <c r="K818" s="57"/>
      <c r="L818" s="57"/>
    </row>
    <row r="819" spans="6:12" ht="15.75" customHeight="1">
      <c r="F819" s="57"/>
      <c r="G819" s="57"/>
      <c r="H819" s="57"/>
      <c r="I819" s="57"/>
      <c r="J819" s="57"/>
      <c r="K819" s="57"/>
      <c r="L819" s="57"/>
    </row>
    <row r="820" spans="6:12" ht="15.75" customHeight="1">
      <c r="F820" s="57"/>
      <c r="G820" s="57"/>
      <c r="H820" s="57"/>
      <c r="I820" s="57"/>
      <c r="J820" s="57"/>
      <c r="K820" s="57"/>
      <c r="L820" s="57"/>
    </row>
    <row r="821" spans="6:12" ht="15.75" customHeight="1">
      <c r="F821" s="57"/>
      <c r="G821" s="57"/>
      <c r="H821" s="57"/>
      <c r="I821" s="57"/>
      <c r="J821" s="57"/>
      <c r="K821" s="57"/>
      <c r="L821" s="57"/>
    </row>
    <row r="822" spans="6:12" ht="15.75" customHeight="1">
      <c r="F822" s="57"/>
      <c r="G822" s="57"/>
      <c r="H822" s="57"/>
      <c r="I822" s="57"/>
      <c r="J822" s="57"/>
      <c r="K822" s="57"/>
      <c r="L822" s="57"/>
    </row>
    <row r="823" spans="6:12" ht="15.75" customHeight="1">
      <c r="F823" s="57"/>
      <c r="G823" s="57"/>
      <c r="H823" s="57"/>
      <c r="I823" s="57"/>
      <c r="J823" s="57"/>
      <c r="K823" s="57"/>
      <c r="L823" s="57"/>
    </row>
    <row r="824" spans="6:12" ht="15.75" customHeight="1">
      <c r="F824" s="57"/>
      <c r="G824" s="57"/>
      <c r="H824" s="57"/>
      <c r="I824" s="57"/>
      <c r="J824" s="57"/>
      <c r="K824" s="57"/>
      <c r="L824" s="57"/>
    </row>
    <row r="825" spans="6:12" ht="15.75" customHeight="1">
      <c r="F825" s="57"/>
      <c r="G825" s="57"/>
      <c r="H825" s="57"/>
      <c r="I825" s="57"/>
      <c r="J825" s="57"/>
      <c r="K825" s="57"/>
      <c r="L825" s="57"/>
    </row>
    <row r="826" spans="6:12" ht="15.75" customHeight="1">
      <c r="F826" s="57"/>
      <c r="G826" s="57"/>
      <c r="H826" s="57"/>
      <c r="I826" s="57"/>
      <c r="J826" s="57"/>
      <c r="K826" s="57"/>
      <c r="L826" s="57"/>
    </row>
    <row r="827" spans="6:12" ht="15.75" customHeight="1">
      <c r="F827" s="57"/>
      <c r="G827" s="57"/>
      <c r="H827" s="57"/>
      <c r="I827" s="57"/>
      <c r="J827" s="57"/>
      <c r="K827" s="57"/>
      <c r="L827" s="57"/>
    </row>
    <row r="828" spans="6:12" ht="15.75" customHeight="1">
      <c r="F828" s="57"/>
      <c r="G828" s="57"/>
      <c r="H828" s="57"/>
      <c r="I828" s="57"/>
      <c r="J828" s="57"/>
      <c r="K828" s="57"/>
      <c r="L828" s="57"/>
    </row>
    <row r="829" spans="6:12" ht="15.75" customHeight="1">
      <c r="F829" s="57"/>
      <c r="G829" s="57"/>
      <c r="H829" s="57"/>
      <c r="I829" s="57"/>
      <c r="J829" s="57"/>
      <c r="K829" s="57"/>
      <c r="L829" s="57"/>
    </row>
    <row r="830" spans="6:12" ht="15.75" customHeight="1">
      <c r="F830" s="57"/>
      <c r="G830" s="57"/>
      <c r="H830" s="57"/>
      <c r="I830" s="57"/>
      <c r="J830" s="57"/>
      <c r="K830" s="57"/>
      <c r="L830" s="57"/>
    </row>
    <row r="831" spans="6:12" ht="15.75" customHeight="1">
      <c r="F831" s="57"/>
      <c r="G831" s="57"/>
      <c r="H831" s="57"/>
      <c r="I831" s="57"/>
      <c r="J831" s="57"/>
      <c r="K831" s="57"/>
      <c r="L831" s="57"/>
    </row>
    <row r="832" spans="6:12" ht="15.75" customHeight="1">
      <c r="F832" s="57"/>
      <c r="G832" s="57"/>
      <c r="H832" s="57"/>
      <c r="I832" s="57"/>
      <c r="J832" s="57"/>
      <c r="K832" s="57"/>
      <c r="L832" s="57"/>
    </row>
    <row r="833" spans="6:12" ht="15.75" customHeight="1">
      <c r="F833" s="57"/>
      <c r="G833" s="57"/>
      <c r="H833" s="57"/>
      <c r="I833" s="57"/>
      <c r="J833" s="57"/>
      <c r="K833" s="57"/>
      <c r="L833" s="57"/>
    </row>
    <row r="834" spans="6:12" ht="15.75" customHeight="1">
      <c r="F834" s="57"/>
      <c r="G834" s="57"/>
      <c r="H834" s="57"/>
      <c r="I834" s="57"/>
      <c r="J834" s="57"/>
      <c r="K834" s="57"/>
      <c r="L834" s="57"/>
    </row>
    <row r="835" spans="6:12" ht="15.75" customHeight="1">
      <c r="F835" s="57"/>
      <c r="G835" s="57"/>
      <c r="H835" s="57"/>
      <c r="I835" s="57"/>
      <c r="J835" s="57"/>
      <c r="K835" s="57"/>
      <c r="L835" s="57"/>
    </row>
    <row r="836" spans="6:12" ht="15.75" customHeight="1">
      <c r="F836" s="57"/>
      <c r="G836" s="57"/>
      <c r="H836" s="57"/>
      <c r="I836" s="57"/>
      <c r="J836" s="57"/>
      <c r="K836" s="57"/>
      <c r="L836" s="57"/>
    </row>
    <row r="837" spans="6:12" ht="15.75" customHeight="1">
      <c r="F837" s="57"/>
      <c r="G837" s="57"/>
      <c r="H837" s="57"/>
      <c r="I837" s="57"/>
      <c r="J837" s="57"/>
      <c r="K837" s="57"/>
      <c r="L837" s="57"/>
    </row>
    <row r="838" spans="6:12" ht="15.75" customHeight="1">
      <c r="F838" s="57"/>
      <c r="G838" s="57"/>
      <c r="H838" s="57"/>
      <c r="I838" s="57"/>
      <c r="J838" s="57"/>
      <c r="K838" s="57"/>
      <c r="L838" s="57"/>
    </row>
    <row r="839" spans="6:12" ht="15.75" customHeight="1">
      <c r="F839" s="57"/>
      <c r="G839" s="57"/>
      <c r="H839" s="57"/>
      <c r="I839" s="57"/>
      <c r="J839" s="57"/>
      <c r="K839" s="57"/>
      <c r="L839" s="57"/>
    </row>
    <row r="840" spans="6:12" ht="15.75" customHeight="1">
      <c r="F840" s="57"/>
      <c r="G840" s="57"/>
      <c r="H840" s="57"/>
      <c r="I840" s="57"/>
      <c r="J840" s="57"/>
      <c r="K840" s="57"/>
      <c r="L840" s="57"/>
    </row>
    <row r="841" spans="6:12" ht="15.75" customHeight="1">
      <c r="F841" s="57"/>
      <c r="G841" s="57"/>
      <c r="H841" s="57"/>
      <c r="I841" s="57"/>
      <c r="J841" s="57"/>
      <c r="K841" s="57"/>
      <c r="L841" s="57"/>
    </row>
    <row r="842" spans="6:12" ht="15.75" customHeight="1">
      <c r="F842" s="57"/>
      <c r="G842" s="57"/>
      <c r="H842" s="57"/>
      <c r="I842" s="57"/>
      <c r="J842" s="57"/>
      <c r="K842" s="57"/>
      <c r="L842" s="57"/>
    </row>
    <row r="843" spans="6:12" ht="15.75" customHeight="1">
      <c r="F843" s="57"/>
      <c r="G843" s="57"/>
      <c r="H843" s="57"/>
      <c r="I843" s="57"/>
      <c r="J843" s="57"/>
      <c r="K843" s="57"/>
      <c r="L843" s="57"/>
    </row>
    <row r="844" spans="6:12" ht="15.75" customHeight="1">
      <c r="F844" s="57"/>
      <c r="G844" s="57"/>
      <c r="H844" s="57"/>
      <c r="I844" s="57"/>
      <c r="J844" s="57"/>
      <c r="K844" s="57"/>
      <c r="L844" s="57"/>
    </row>
    <row r="845" spans="6:12" ht="15.75" customHeight="1">
      <c r="F845" s="57"/>
      <c r="G845" s="57"/>
      <c r="H845" s="57"/>
      <c r="I845" s="57"/>
      <c r="J845" s="57"/>
      <c r="K845" s="57"/>
      <c r="L845" s="57"/>
    </row>
    <row r="846" spans="6:12" ht="15.75" customHeight="1">
      <c r="F846" s="57"/>
      <c r="G846" s="57"/>
      <c r="H846" s="57"/>
      <c r="I846" s="57"/>
      <c r="J846" s="57"/>
      <c r="K846" s="57"/>
      <c r="L846" s="57"/>
    </row>
    <row r="847" spans="6:12" ht="15.75" customHeight="1">
      <c r="F847" s="57"/>
      <c r="G847" s="57"/>
      <c r="H847" s="57"/>
      <c r="I847" s="57"/>
      <c r="J847" s="57"/>
      <c r="K847" s="57"/>
      <c r="L847" s="57"/>
    </row>
    <row r="848" spans="6:12" ht="15.75" customHeight="1">
      <c r="F848" s="57"/>
      <c r="G848" s="57"/>
      <c r="H848" s="57"/>
      <c r="I848" s="57"/>
      <c r="J848" s="57"/>
      <c r="K848" s="57"/>
      <c r="L848" s="57"/>
    </row>
    <row r="849" spans="6:12" ht="15.75" customHeight="1">
      <c r="F849" s="57"/>
      <c r="G849" s="57"/>
      <c r="H849" s="57"/>
      <c r="I849" s="57"/>
      <c r="J849" s="57"/>
      <c r="K849" s="57"/>
      <c r="L849" s="57"/>
    </row>
    <row r="850" spans="6:12" ht="15.75" customHeight="1">
      <c r="F850" s="57"/>
      <c r="G850" s="57"/>
      <c r="H850" s="57"/>
      <c r="I850" s="57"/>
      <c r="J850" s="57"/>
      <c r="K850" s="57"/>
      <c r="L850" s="57"/>
    </row>
    <row r="851" spans="6:12" ht="15.75" customHeight="1">
      <c r="F851" s="57"/>
      <c r="G851" s="57"/>
      <c r="H851" s="57"/>
      <c r="I851" s="57"/>
      <c r="J851" s="57"/>
      <c r="K851" s="57"/>
      <c r="L851" s="57"/>
    </row>
    <row r="852" spans="6:12" ht="15.75" customHeight="1">
      <c r="F852" s="57"/>
      <c r="G852" s="57"/>
      <c r="H852" s="57"/>
      <c r="I852" s="57"/>
      <c r="J852" s="57"/>
      <c r="K852" s="57"/>
      <c r="L852" s="57"/>
    </row>
    <row r="853" spans="6:12" ht="15.75" customHeight="1">
      <c r="F853" s="57"/>
      <c r="G853" s="57"/>
      <c r="H853" s="57"/>
      <c r="I853" s="57"/>
      <c r="J853" s="57"/>
      <c r="K853" s="57"/>
      <c r="L853" s="57"/>
    </row>
    <row r="854" spans="6:12" ht="15.75" customHeight="1">
      <c r="F854" s="57"/>
      <c r="G854" s="57"/>
      <c r="H854" s="57"/>
      <c r="I854" s="57"/>
      <c r="J854" s="57"/>
      <c r="K854" s="57"/>
      <c r="L854" s="57"/>
    </row>
    <row r="855" spans="6:12" ht="15.75" customHeight="1">
      <c r="F855" s="57"/>
      <c r="G855" s="57"/>
      <c r="H855" s="57"/>
      <c r="I855" s="57"/>
      <c r="J855" s="57"/>
      <c r="K855" s="57"/>
      <c r="L855" s="57"/>
    </row>
    <row r="856" spans="6:12" ht="15.75" customHeight="1">
      <c r="F856" s="57"/>
      <c r="G856" s="57"/>
      <c r="H856" s="57"/>
      <c r="I856" s="57"/>
      <c r="J856" s="57"/>
      <c r="K856" s="57"/>
      <c r="L856" s="57"/>
    </row>
    <row r="857" spans="6:12" ht="15.75" customHeight="1">
      <c r="F857" s="57"/>
      <c r="G857" s="57"/>
      <c r="H857" s="57"/>
      <c r="I857" s="57"/>
      <c r="J857" s="57"/>
      <c r="K857" s="57"/>
      <c r="L857" s="57"/>
    </row>
    <row r="858" spans="6:12" ht="15.75" customHeight="1">
      <c r="F858" s="57"/>
      <c r="G858" s="57"/>
      <c r="H858" s="57"/>
      <c r="I858" s="57"/>
      <c r="J858" s="57"/>
      <c r="K858" s="57"/>
      <c r="L858" s="57"/>
    </row>
    <row r="859" spans="6:12" ht="15.75" customHeight="1">
      <c r="F859" s="57"/>
      <c r="G859" s="57"/>
      <c r="H859" s="57"/>
      <c r="I859" s="57"/>
      <c r="J859" s="57"/>
      <c r="K859" s="57"/>
      <c r="L859" s="57"/>
    </row>
    <row r="860" spans="6:12" ht="15.75" customHeight="1">
      <c r="F860" s="57"/>
      <c r="G860" s="57"/>
      <c r="H860" s="57"/>
      <c r="I860" s="57"/>
      <c r="J860" s="57"/>
      <c r="K860" s="57"/>
      <c r="L860" s="57"/>
    </row>
    <row r="861" spans="6:12" ht="15.75" customHeight="1">
      <c r="F861" s="57"/>
      <c r="G861" s="57"/>
      <c r="H861" s="57"/>
      <c r="I861" s="57"/>
      <c r="J861" s="57"/>
      <c r="K861" s="57"/>
      <c r="L861" s="57"/>
    </row>
    <row r="862" spans="6:12" ht="15.75" customHeight="1">
      <c r="F862" s="57"/>
      <c r="G862" s="57"/>
      <c r="H862" s="57"/>
      <c r="I862" s="57"/>
      <c r="J862" s="57"/>
      <c r="K862" s="57"/>
      <c r="L862" s="57"/>
    </row>
    <row r="863" spans="6:12" ht="15.75" customHeight="1">
      <c r="F863" s="57"/>
      <c r="G863" s="57"/>
      <c r="H863" s="57"/>
      <c r="I863" s="57"/>
      <c r="J863" s="57"/>
      <c r="K863" s="57"/>
      <c r="L863" s="57"/>
    </row>
    <row r="864" spans="6:12" ht="15.75" customHeight="1">
      <c r="F864" s="57"/>
      <c r="G864" s="57"/>
      <c r="H864" s="57"/>
      <c r="I864" s="57"/>
      <c r="J864" s="57"/>
      <c r="K864" s="57"/>
      <c r="L864" s="57"/>
    </row>
    <row r="865" spans="6:12" ht="15.75" customHeight="1">
      <c r="F865" s="57"/>
      <c r="G865" s="57"/>
      <c r="H865" s="57"/>
      <c r="I865" s="57"/>
      <c r="J865" s="57"/>
      <c r="K865" s="57"/>
      <c r="L865" s="57"/>
    </row>
    <row r="866" spans="6:12" ht="15.75" customHeight="1">
      <c r="F866" s="57"/>
      <c r="G866" s="57"/>
      <c r="H866" s="57"/>
      <c r="I866" s="57"/>
      <c r="J866" s="57"/>
      <c r="K866" s="57"/>
      <c r="L866" s="57"/>
    </row>
    <row r="867" spans="6:12" ht="15.75" customHeight="1">
      <c r="F867" s="57"/>
      <c r="G867" s="57"/>
      <c r="H867" s="57"/>
      <c r="I867" s="57"/>
      <c r="J867" s="57"/>
      <c r="K867" s="57"/>
      <c r="L867" s="57"/>
    </row>
    <row r="868" spans="6:12" ht="15.75" customHeight="1">
      <c r="F868" s="57"/>
      <c r="G868" s="57"/>
      <c r="H868" s="57"/>
      <c r="I868" s="57"/>
      <c r="J868" s="57"/>
      <c r="K868" s="57"/>
      <c r="L868" s="57"/>
    </row>
    <row r="869" spans="6:12" ht="15.75" customHeight="1">
      <c r="F869" s="57"/>
      <c r="G869" s="57"/>
      <c r="H869" s="57"/>
      <c r="I869" s="57"/>
      <c r="J869" s="57"/>
      <c r="K869" s="57"/>
      <c r="L869" s="57"/>
    </row>
    <row r="870" spans="6:12" ht="15.75" customHeight="1">
      <c r="F870" s="57"/>
      <c r="G870" s="57"/>
      <c r="H870" s="57"/>
      <c r="I870" s="57"/>
      <c r="J870" s="57"/>
      <c r="K870" s="57"/>
      <c r="L870" s="57"/>
    </row>
    <row r="871" spans="6:12" ht="15.75" customHeight="1">
      <c r="F871" s="57"/>
      <c r="G871" s="57"/>
      <c r="H871" s="57"/>
      <c r="I871" s="57"/>
      <c r="J871" s="57"/>
      <c r="K871" s="57"/>
      <c r="L871" s="57"/>
    </row>
    <row r="872" spans="6:12" ht="15.75" customHeight="1">
      <c r="F872" s="57"/>
      <c r="G872" s="57"/>
      <c r="H872" s="57"/>
      <c r="I872" s="57"/>
      <c r="J872" s="57"/>
      <c r="K872" s="57"/>
      <c r="L872" s="57"/>
    </row>
    <row r="873" spans="6:12" ht="15.75" customHeight="1">
      <c r="F873" s="57"/>
      <c r="G873" s="57"/>
      <c r="H873" s="57"/>
      <c r="I873" s="57"/>
      <c r="J873" s="57"/>
      <c r="K873" s="57"/>
      <c r="L873" s="57"/>
    </row>
    <row r="874" spans="6:12" ht="15.75" customHeight="1">
      <c r="F874" s="57"/>
      <c r="G874" s="57"/>
      <c r="H874" s="57"/>
      <c r="I874" s="57"/>
      <c r="J874" s="57"/>
      <c r="K874" s="57"/>
      <c r="L874" s="57"/>
    </row>
    <row r="875" spans="6:12" ht="15.75" customHeight="1">
      <c r="F875" s="57"/>
      <c r="G875" s="57"/>
      <c r="H875" s="57"/>
      <c r="I875" s="57"/>
      <c r="J875" s="57"/>
      <c r="K875" s="57"/>
      <c r="L875" s="57"/>
    </row>
    <row r="876" spans="6:12" ht="15.75" customHeight="1">
      <c r="F876" s="57"/>
      <c r="G876" s="57"/>
      <c r="H876" s="57"/>
      <c r="I876" s="57"/>
      <c r="J876" s="57"/>
      <c r="K876" s="57"/>
      <c r="L876" s="57"/>
    </row>
    <row r="877" spans="6:12" ht="15.75" customHeight="1">
      <c r="F877" s="57"/>
      <c r="G877" s="57"/>
      <c r="H877" s="57"/>
      <c r="I877" s="57"/>
      <c r="J877" s="57"/>
      <c r="K877" s="57"/>
      <c r="L877" s="57"/>
    </row>
    <row r="878" spans="6:12" ht="15.75" customHeight="1">
      <c r="F878" s="57"/>
      <c r="G878" s="57"/>
      <c r="H878" s="57"/>
      <c r="I878" s="57"/>
      <c r="J878" s="57"/>
      <c r="K878" s="57"/>
      <c r="L878" s="57"/>
    </row>
    <row r="879" spans="6:12" ht="15.75" customHeight="1">
      <c r="F879" s="57"/>
      <c r="G879" s="57"/>
      <c r="H879" s="57"/>
      <c r="I879" s="57"/>
      <c r="J879" s="57"/>
      <c r="K879" s="57"/>
      <c r="L879" s="57"/>
    </row>
    <row r="880" spans="6:12" ht="15.75" customHeight="1">
      <c r="F880" s="57"/>
      <c r="G880" s="57"/>
      <c r="H880" s="57"/>
      <c r="I880" s="57"/>
      <c r="J880" s="57"/>
      <c r="K880" s="57"/>
      <c r="L880" s="57"/>
    </row>
    <row r="881" spans="6:12" ht="15.75" customHeight="1">
      <c r="F881" s="57"/>
      <c r="G881" s="57"/>
      <c r="H881" s="57"/>
      <c r="I881" s="57"/>
      <c r="J881" s="57"/>
      <c r="K881" s="57"/>
      <c r="L881" s="57"/>
    </row>
    <row r="882" spans="6:12" ht="15.75" customHeight="1">
      <c r="F882" s="57"/>
      <c r="G882" s="57"/>
      <c r="H882" s="57"/>
      <c r="I882" s="57"/>
      <c r="J882" s="57"/>
      <c r="K882" s="57"/>
      <c r="L882" s="57"/>
    </row>
    <row r="883" spans="6:12" ht="15.75" customHeight="1">
      <c r="F883" s="57"/>
      <c r="G883" s="57"/>
      <c r="H883" s="57"/>
      <c r="I883" s="57"/>
      <c r="J883" s="57"/>
      <c r="K883" s="57"/>
      <c r="L883" s="57"/>
    </row>
    <row r="884" spans="6:12" ht="15.75" customHeight="1">
      <c r="F884" s="57"/>
      <c r="G884" s="57"/>
      <c r="H884" s="57"/>
      <c r="I884" s="57"/>
      <c r="J884" s="57"/>
      <c r="K884" s="57"/>
      <c r="L884" s="57"/>
    </row>
    <row r="885" spans="6:12" ht="15.75" customHeight="1">
      <c r="F885" s="57"/>
      <c r="G885" s="57"/>
      <c r="H885" s="57"/>
      <c r="I885" s="57"/>
      <c r="J885" s="57"/>
      <c r="K885" s="57"/>
      <c r="L885" s="57"/>
    </row>
    <row r="886" spans="6:12" ht="15.75" customHeight="1">
      <c r="F886" s="57"/>
      <c r="G886" s="57"/>
      <c r="H886" s="57"/>
      <c r="I886" s="57"/>
      <c r="J886" s="57"/>
      <c r="K886" s="57"/>
      <c r="L886" s="57"/>
    </row>
    <row r="887" spans="6:12" ht="15.75" customHeight="1">
      <c r="F887" s="57"/>
      <c r="G887" s="57"/>
      <c r="H887" s="57"/>
      <c r="I887" s="57"/>
      <c r="J887" s="57"/>
      <c r="K887" s="57"/>
      <c r="L887" s="57"/>
    </row>
    <row r="888" spans="6:12" ht="15.75" customHeight="1">
      <c r="F888" s="57"/>
      <c r="G888" s="57"/>
      <c r="H888" s="57"/>
      <c r="I888" s="57"/>
      <c r="J888" s="57"/>
      <c r="K888" s="57"/>
      <c r="L888" s="57"/>
    </row>
    <row r="889" spans="6:12" ht="15.75" customHeight="1">
      <c r="F889" s="57"/>
      <c r="G889" s="57"/>
      <c r="H889" s="57"/>
      <c r="I889" s="57"/>
      <c r="J889" s="57"/>
      <c r="K889" s="57"/>
      <c r="L889" s="57"/>
    </row>
    <row r="890" spans="6:12" ht="15.75" customHeight="1">
      <c r="F890" s="57"/>
      <c r="G890" s="57"/>
      <c r="H890" s="57"/>
      <c r="I890" s="57"/>
      <c r="J890" s="57"/>
      <c r="K890" s="57"/>
      <c r="L890" s="57"/>
    </row>
    <row r="891" spans="6:12" ht="15.75" customHeight="1">
      <c r="F891" s="57"/>
      <c r="G891" s="57"/>
      <c r="H891" s="57"/>
      <c r="I891" s="57"/>
      <c r="J891" s="57"/>
      <c r="K891" s="57"/>
      <c r="L891" s="57"/>
    </row>
    <row r="892" spans="6:12" ht="15.75" customHeight="1">
      <c r="F892" s="57"/>
      <c r="G892" s="57"/>
      <c r="H892" s="57"/>
      <c r="I892" s="57"/>
      <c r="J892" s="57"/>
      <c r="K892" s="57"/>
      <c r="L892" s="57"/>
    </row>
    <row r="893" spans="6:12" ht="15.75" customHeight="1">
      <c r="F893" s="57"/>
      <c r="G893" s="57"/>
      <c r="H893" s="57"/>
      <c r="I893" s="57"/>
      <c r="J893" s="57"/>
      <c r="K893" s="57"/>
      <c r="L893" s="57"/>
    </row>
    <row r="894" spans="6:12" ht="15.75" customHeight="1">
      <c r="F894" s="57"/>
      <c r="G894" s="57"/>
      <c r="H894" s="57"/>
      <c r="I894" s="57"/>
      <c r="J894" s="57"/>
      <c r="K894" s="57"/>
      <c r="L894" s="57"/>
    </row>
    <row r="895" spans="6:12" ht="15.75" customHeight="1">
      <c r="F895" s="57"/>
      <c r="G895" s="57"/>
      <c r="H895" s="57"/>
      <c r="I895" s="57"/>
      <c r="J895" s="57"/>
      <c r="K895" s="57"/>
      <c r="L895" s="57"/>
    </row>
    <row r="896" spans="6:12" ht="15.75" customHeight="1">
      <c r="F896" s="57"/>
      <c r="G896" s="57"/>
      <c r="H896" s="57"/>
      <c r="I896" s="57"/>
      <c r="J896" s="57"/>
      <c r="K896" s="57"/>
      <c r="L896" s="57"/>
    </row>
    <row r="897" spans="6:12" ht="15.75" customHeight="1">
      <c r="F897" s="57"/>
      <c r="G897" s="57"/>
      <c r="H897" s="57"/>
      <c r="I897" s="57"/>
      <c r="J897" s="57"/>
      <c r="K897" s="57"/>
      <c r="L897" s="57"/>
    </row>
    <row r="898" spans="6:12" ht="15.75" customHeight="1">
      <c r="F898" s="57"/>
      <c r="G898" s="57"/>
      <c r="H898" s="57"/>
      <c r="I898" s="57"/>
      <c r="J898" s="57"/>
      <c r="K898" s="57"/>
      <c r="L898" s="57"/>
    </row>
    <row r="899" spans="6:12" ht="15.75" customHeight="1">
      <c r="F899" s="57"/>
      <c r="G899" s="57"/>
      <c r="H899" s="57"/>
      <c r="I899" s="57"/>
      <c r="J899" s="57"/>
      <c r="K899" s="57"/>
      <c r="L899" s="57"/>
    </row>
    <row r="900" spans="6:12" ht="15.75" customHeight="1">
      <c r="F900" s="57"/>
      <c r="G900" s="57"/>
      <c r="H900" s="57"/>
      <c r="I900" s="57"/>
      <c r="J900" s="57"/>
      <c r="K900" s="57"/>
      <c r="L900" s="57"/>
    </row>
    <row r="901" spans="6:12" ht="15.75" customHeight="1">
      <c r="F901" s="57"/>
      <c r="G901" s="57"/>
      <c r="H901" s="57"/>
      <c r="I901" s="57"/>
      <c r="J901" s="57"/>
      <c r="K901" s="57"/>
      <c r="L901" s="57"/>
    </row>
    <row r="902" spans="6:12" ht="15.75" customHeight="1">
      <c r="F902" s="57"/>
      <c r="G902" s="57"/>
      <c r="H902" s="57"/>
      <c r="I902" s="57"/>
      <c r="J902" s="57"/>
      <c r="K902" s="57"/>
      <c r="L902" s="57"/>
    </row>
    <row r="903" spans="6:12" ht="15.75" customHeight="1">
      <c r="F903" s="57"/>
      <c r="G903" s="57"/>
      <c r="H903" s="57"/>
      <c r="I903" s="57"/>
      <c r="J903" s="57"/>
      <c r="K903" s="57"/>
      <c r="L903" s="57"/>
    </row>
    <row r="904" spans="6:12" ht="15.75" customHeight="1">
      <c r="F904" s="57"/>
      <c r="G904" s="57"/>
      <c r="H904" s="57"/>
      <c r="I904" s="57"/>
      <c r="J904" s="57"/>
      <c r="K904" s="57"/>
      <c r="L904" s="57"/>
    </row>
    <row r="905" spans="6:12" ht="15.75" customHeight="1">
      <c r="F905" s="57"/>
      <c r="G905" s="57"/>
      <c r="H905" s="57"/>
      <c r="I905" s="57"/>
      <c r="J905" s="57"/>
      <c r="K905" s="57"/>
      <c r="L905" s="57"/>
    </row>
    <row r="906" spans="6:12" ht="15.75" customHeight="1">
      <c r="F906" s="57"/>
      <c r="G906" s="57"/>
      <c r="H906" s="57"/>
      <c r="I906" s="57"/>
      <c r="J906" s="57"/>
      <c r="K906" s="57"/>
      <c r="L906" s="57"/>
    </row>
    <row r="907" spans="6:12" ht="15.75" customHeight="1">
      <c r="F907" s="57"/>
      <c r="G907" s="57"/>
      <c r="H907" s="57"/>
      <c r="I907" s="57"/>
      <c r="J907" s="57"/>
      <c r="K907" s="57"/>
      <c r="L907" s="57"/>
    </row>
    <row r="908" spans="6:12" ht="15.75" customHeight="1">
      <c r="F908" s="57"/>
      <c r="G908" s="57"/>
      <c r="H908" s="57"/>
      <c r="I908" s="57"/>
      <c r="J908" s="57"/>
      <c r="K908" s="57"/>
      <c r="L908" s="57"/>
    </row>
    <row r="909" spans="6:12" ht="15.75" customHeight="1">
      <c r="F909" s="57"/>
      <c r="G909" s="57"/>
      <c r="H909" s="57"/>
      <c r="I909" s="57"/>
      <c r="J909" s="57"/>
      <c r="K909" s="57"/>
      <c r="L909" s="57"/>
    </row>
    <row r="910" spans="6:12" ht="15.75" customHeight="1">
      <c r="F910" s="57"/>
      <c r="G910" s="57"/>
      <c r="H910" s="57"/>
      <c r="I910" s="57"/>
      <c r="J910" s="57"/>
      <c r="K910" s="57"/>
      <c r="L910" s="57"/>
    </row>
    <row r="911" spans="6:12" ht="15.75" customHeight="1">
      <c r="F911" s="57"/>
      <c r="G911" s="57"/>
      <c r="H911" s="57"/>
      <c r="I911" s="57"/>
      <c r="J911" s="57"/>
      <c r="K911" s="57"/>
      <c r="L911" s="57"/>
    </row>
    <row r="912" spans="6:12" ht="15.75" customHeight="1">
      <c r="F912" s="57"/>
      <c r="G912" s="57"/>
      <c r="H912" s="57"/>
      <c r="I912" s="57"/>
      <c r="J912" s="57"/>
      <c r="K912" s="57"/>
      <c r="L912" s="57"/>
    </row>
    <row r="913" spans="6:12" ht="15.75" customHeight="1">
      <c r="F913" s="57"/>
      <c r="G913" s="57"/>
      <c r="H913" s="57"/>
      <c r="I913" s="57"/>
      <c r="J913" s="57"/>
      <c r="K913" s="57"/>
      <c r="L913" s="57"/>
    </row>
    <row r="914" spans="6:12" ht="15.75" customHeight="1">
      <c r="F914" s="57"/>
      <c r="G914" s="57"/>
      <c r="H914" s="57"/>
      <c r="I914" s="57"/>
      <c r="J914" s="57"/>
      <c r="K914" s="57"/>
      <c r="L914" s="57"/>
    </row>
    <row r="915" spans="6:12" ht="15.75" customHeight="1">
      <c r="F915" s="57"/>
      <c r="G915" s="57"/>
      <c r="H915" s="57"/>
      <c r="I915" s="57"/>
      <c r="J915" s="57"/>
      <c r="K915" s="57"/>
      <c r="L915" s="57"/>
    </row>
    <row r="916" spans="6:12" ht="15.75" customHeight="1">
      <c r="F916" s="57"/>
      <c r="G916" s="57"/>
      <c r="H916" s="57"/>
      <c r="I916" s="57"/>
      <c r="J916" s="57"/>
      <c r="K916" s="57"/>
      <c r="L916" s="57"/>
    </row>
    <row r="917" spans="6:12" ht="15.75" customHeight="1">
      <c r="F917" s="57"/>
      <c r="G917" s="57"/>
      <c r="H917" s="57"/>
      <c r="I917" s="57"/>
      <c r="J917" s="57"/>
      <c r="K917" s="57"/>
      <c r="L917" s="57"/>
    </row>
    <row r="918" spans="6:12" ht="15.75" customHeight="1">
      <c r="F918" s="57"/>
      <c r="G918" s="57"/>
      <c r="H918" s="57"/>
      <c r="I918" s="57"/>
      <c r="J918" s="57"/>
      <c r="K918" s="57"/>
      <c r="L918" s="57"/>
    </row>
    <row r="919" spans="6:12" ht="15.75" customHeight="1">
      <c r="F919" s="57"/>
      <c r="G919" s="57"/>
      <c r="H919" s="57"/>
      <c r="I919" s="57"/>
      <c r="J919" s="57"/>
      <c r="K919" s="57"/>
      <c r="L919" s="57"/>
    </row>
    <row r="920" spans="6:12" ht="15.75" customHeight="1">
      <c r="F920" s="57"/>
      <c r="G920" s="57"/>
      <c r="H920" s="57"/>
      <c r="I920" s="57"/>
      <c r="J920" s="57"/>
      <c r="K920" s="57"/>
      <c r="L920" s="57"/>
    </row>
    <row r="921" spans="6:12" ht="15.75" customHeight="1">
      <c r="F921" s="57"/>
      <c r="G921" s="57"/>
      <c r="H921" s="57"/>
      <c r="I921" s="57"/>
      <c r="J921" s="57"/>
      <c r="K921" s="57"/>
      <c r="L921" s="57"/>
    </row>
    <row r="922" spans="6:12" ht="15.75" customHeight="1">
      <c r="F922" s="57"/>
      <c r="G922" s="57"/>
      <c r="H922" s="57"/>
      <c r="I922" s="57"/>
      <c r="J922" s="57"/>
      <c r="K922" s="57"/>
      <c r="L922" s="57"/>
    </row>
    <row r="923" spans="6:12" ht="15.75" customHeight="1">
      <c r="F923" s="57"/>
      <c r="G923" s="57"/>
      <c r="H923" s="57"/>
      <c r="I923" s="57"/>
      <c r="J923" s="57"/>
      <c r="K923" s="57"/>
      <c r="L923" s="57"/>
    </row>
    <row r="924" spans="6:12" ht="15.75" customHeight="1">
      <c r="F924" s="57"/>
      <c r="G924" s="57"/>
      <c r="H924" s="57"/>
      <c r="I924" s="57"/>
      <c r="J924" s="57"/>
      <c r="K924" s="57"/>
      <c r="L924" s="57"/>
    </row>
    <row r="925" spans="6:12" ht="15.75" customHeight="1">
      <c r="F925" s="57"/>
      <c r="G925" s="57"/>
      <c r="H925" s="57"/>
      <c r="I925" s="57"/>
      <c r="J925" s="57"/>
      <c r="K925" s="57"/>
      <c r="L925" s="57"/>
    </row>
    <row r="926" spans="6:12" ht="15.75" customHeight="1">
      <c r="F926" s="57"/>
      <c r="G926" s="57"/>
      <c r="H926" s="57"/>
      <c r="I926" s="57"/>
      <c r="J926" s="57"/>
      <c r="K926" s="57"/>
      <c r="L926" s="57"/>
    </row>
    <row r="927" spans="6:12" ht="15.75" customHeight="1">
      <c r="F927" s="57"/>
      <c r="G927" s="57"/>
      <c r="H927" s="57"/>
      <c r="I927" s="57"/>
      <c r="J927" s="57"/>
      <c r="K927" s="57"/>
      <c r="L927" s="57"/>
    </row>
    <row r="928" spans="6:12" ht="15.75" customHeight="1">
      <c r="F928" s="57"/>
      <c r="G928" s="57"/>
      <c r="H928" s="57"/>
      <c r="I928" s="57"/>
      <c r="J928" s="57"/>
      <c r="K928" s="57"/>
      <c r="L928" s="57"/>
    </row>
    <row r="929" spans="6:12" ht="15.75" customHeight="1">
      <c r="F929" s="57"/>
      <c r="G929" s="57"/>
      <c r="H929" s="57"/>
      <c r="I929" s="57"/>
      <c r="J929" s="57"/>
      <c r="K929" s="57"/>
      <c r="L929" s="57"/>
    </row>
    <row r="930" spans="6:12" ht="15.75" customHeight="1">
      <c r="F930" s="57"/>
      <c r="G930" s="57"/>
      <c r="H930" s="57"/>
      <c r="I930" s="57"/>
      <c r="J930" s="57"/>
      <c r="K930" s="57"/>
      <c r="L930" s="57"/>
    </row>
    <row r="931" spans="6:12" ht="15.75" customHeight="1">
      <c r="F931" s="57"/>
      <c r="G931" s="57"/>
      <c r="H931" s="57"/>
      <c r="I931" s="57"/>
      <c r="J931" s="57"/>
      <c r="K931" s="57"/>
      <c r="L931" s="57"/>
    </row>
    <row r="932" spans="6:12" ht="15.75" customHeight="1">
      <c r="F932" s="57"/>
      <c r="G932" s="57"/>
      <c r="H932" s="57"/>
      <c r="I932" s="57"/>
      <c r="J932" s="57"/>
      <c r="K932" s="57"/>
      <c r="L932" s="57"/>
    </row>
    <row r="933" spans="6:12" ht="15.75" customHeight="1">
      <c r="F933" s="57"/>
      <c r="G933" s="57"/>
      <c r="H933" s="57"/>
      <c r="I933" s="57"/>
      <c r="J933" s="57"/>
      <c r="K933" s="57"/>
      <c r="L933" s="57"/>
    </row>
    <row r="934" spans="6:12" ht="15.75" customHeight="1">
      <c r="F934" s="57"/>
      <c r="G934" s="57"/>
      <c r="H934" s="57"/>
      <c r="I934" s="57"/>
      <c r="J934" s="57"/>
      <c r="K934" s="57"/>
      <c r="L934" s="57"/>
    </row>
    <row r="935" spans="6:12" ht="15.75" customHeight="1">
      <c r="F935" s="57"/>
      <c r="G935" s="57"/>
      <c r="H935" s="57"/>
      <c r="I935" s="57"/>
      <c r="J935" s="57"/>
      <c r="K935" s="57"/>
      <c r="L935" s="57"/>
    </row>
    <row r="936" spans="6:12" ht="15.75" customHeight="1">
      <c r="F936" s="57"/>
      <c r="G936" s="57"/>
      <c r="H936" s="57"/>
      <c r="I936" s="57"/>
      <c r="J936" s="57"/>
      <c r="K936" s="57"/>
      <c r="L936" s="57"/>
    </row>
    <row r="937" spans="6:12" ht="15.75" customHeight="1">
      <c r="F937" s="57"/>
      <c r="G937" s="57"/>
      <c r="H937" s="57"/>
      <c r="I937" s="57"/>
      <c r="J937" s="57"/>
      <c r="K937" s="57"/>
      <c r="L937" s="57"/>
    </row>
    <row r="938" spans="6:12" ht="15.75" customHeight="1">
      <c r="F938" s="57"/>
      <c r="G938" s="57"/>
      <c r="H938" s="57"/>
      <c r="I938" s="57"/>
      <c r="J938" s="57"/>
      <c r="K938" s="57"/>
      <c r="L938" s="57"/>
    </row>
    <row r="939" spans="6:12" ht="15.75" customHeight="1">
      <c r="F939" s="57"/>
      <c r="G939" s="57"/>
      <c r="H939" s="57"/>
      <c r="I939" s="57"/>
      <c r="J939" s="57"/>
      <c r="K939" s="57"/>
      <c r="L939" s="57"/>
    </row>
    <row r="940" spans="6:12" ht="15.75" customHeight="1">
      <c r="F940" s="57"/>
      <c r="G940" s="57"/>
      <c r="H940" s="57"/>
      <c r="I940" s="57"/>
      <c r="J940" s="57"/>
      <c r="K940" s="57"/>
      <c r="L940" s="57"/>
    </row>
    <row r="941" spans="6:12" ht="15.75" customHeight="1">
      <c r="F941" s="57"/>
      <c r="G941" s="57"/>
      <c r="H941" s="57"/>
      <c r="I941" s="57"/>
      <c r="J941" s="57"/>
      <c r="K941" s="57"/>
      <c r="L941" s="57"/>
    </row>
    <row r="942" spans="6:12" ht="15.75" customHeight="1">
      <c r="F942" s="57"/>
      <c r="G942" s="57"/>
      <c r="H942" s="57"/>
      <c r="I942" s="57"/>
      <c r="J942" s="57"/>
      <c r="K942" s="57"/>
      <c r="L942" s="57"/>
    </row>
    <row r="943" spans="6:12" ht="15.75" customHeight="1">
      <c r="F943" s="57"/>
      <c r="G943" s="57"/>
      <c r="H943" s="57"/>
      <c r="I943" s="57"/>
      <c r="J943" s="57"/>
      <c r="K943" s="57"/>
      <c r="L943" s="57"/>
    </row>
    <row r="944" spans="6:12" ht="15.75" customHeight="1">
      <c r="F944" s="57"/>
      <c r="G944" s="57"/>
      <c r="H944" s="57"/>
      <c r="I944" s="57"/>
      <c r="J944" s="57"/>
      <c r="K944" s="57"/>
      <c r="L944" s="57"/>
    </row>
    <row r="945" spans="6:12" ht="15.75" customHeight="1">
      <c r="F945" s="57"/>
      <c r="G945" s="57"/>
      <c r="H945" s="57"/>
      <c r="I945" s="57"/>
      <c r="J945" s="57"/>
      <c r="K945" s="57"/>
      <c r="L945" s="57"/>
    </row>
    <row r="946" spans="6:12" ht="15.75" customHeight="1">
      <c r="F946" s="57"/>
      <c r="G946" s="57"/>
      <c r="H946" s="57"/>
      <c r="I946" s="57"/>
      <c r="J946" s="57"/>
      <c r="K946" s="57"/>
      <c r="L946" s="57"/>
    </row>
    <row r="947" spans="6:12" ht="15.75" customHeight="1">
      <c r="F947" s="57"/>
      <c r="G947" s="57"/>
      <c r="H947" s="57"/>
      <c r="I947" s="57"/>
      <c r="J947" s="57"/>
      <c r="K947" s="57"/>
      <c r="L947" s="57"/>
    </row>
    <row r="948" spans="6:12" ht="15.75" customHeight="1">
      <c r="F948" s="57"/>
      <c r="G948" s="57"/>
      <c r="H948" s="57"/>
      <c r="I948" s="57"/>
      <c r="J948" s="57"/>
      <c r="K948" s="57"/>
      <c r="L948" s="57"/>
    </row>
    <row r="949" spans="6:12" ht="15.75" customHeight="1">
      <c r="F949" s="57"/>
      <c r="G949" s="57"/>
      <c r="H949" s="57"/>
      <c r="I949" s="57"/>
      <c r="J949" s="57"/>
      <c r="K949" s="57"/>
      <c r="L949" s="57"/>
    </row>
    <row r="950" spans="6:12" ht="15.75" customHeight="1">
      <c r="F950" s="57"/>
      <c r="G950" s="57"/>
      <c r="H950" s="57"/>
      <c r="I950" s="57"/>
      <c r="J950" s="57"/>
      <c r="K950" s="57"/>
      <c r="L950" s="57"/>
    </row>
    <row r="951" spans="6:12" ht="15.75" customHeight="1">
      <c r="F951" s="57"/>
      <c r="G951" s="57"/>
      <c r="H951" s="57"/>
      <c r="I951" s="57"/>
      <c r="J951" s="57"/>
      <c r="K951" s="57"/>
      <c r="L951" s="57"/>
    </row>
    <row r="952" spans="6:12" ht="15.75" customHeight="1">
      <c r="F952" s="57"/>
      <c r="G952" s="57"/>
      <c r="H952" s="57"/>
      <c r="I952" s="57"/>
      <c r="J952" s="57"/>
      <c r="K952" s="57"/>
      <c r="L952" s="57"/>
    </row>
    <row r="953" spans="6:12" ht="15.75" customHeight="1">
      <c r="F953" s="57"/>
      <c r="G953" s="57"/>
      <c r="H953" s="57"/>
      <c r="I953" s="57"/>
      <c r="J953" s="57"/>
      <c r="K953" s="57"/>
      <c r="L953" s="57"/>
    </row>
    <row r="954" spans="6:12" ht="15.75" customHeight="1">
      <c r="F954" s="57"/>
      <c r="G954" s="57"/>
      <c r="H954" s="57"/>
      <c r="I954" s="57"/>
      <c r="J954" s="57"/>
      <c r="K954" s="57"/>
      <c r="L954" s="57"/>
    </row>
    <row r="955" spans="6:12" ht="15.75" customHeight="1">
      <c r="F955" s="57"/>
      <c r="G955" s="57"/>
      <c r="H955" s="57"/>
      <c r="I955" s="57"/>
      <c r="J955" s="57"/>
      <c r="K955" s="57"/>
      <c r="L955" s="57"/>
    </row>
    <row r="956" spans="6:12" ht="15.75" customHeight="1">
      <c r="F956" s="57"/>
      <c r="G956" s="57"/>
      <c r="H956" s="57"/>
      <c r="I956" s="57"/>
      <c r="J956" s="57"/>
      <c r="K956" s="57"/>
      <c r="L956" s="57"/>
    </row>
    <row r="957" spans="6:12" ht="15.75" customHeight="1">
      <c r="F957" s="57"/>
      <c r="G957" s="57"/>
      <c r="H957" s="57"/>
      <c r="I957" s="57"/>
      <c r="J957" s="57"/>
      <c r="K957" s="57"/>
      <c r="L957" s="57"/>
    </row>
    <row r="958" spans="6:12" ht="15.75" customHeight="1">
      <c r="F958" s="57"/>
      <c r="G958" s="57"/>
      <c r="H958" s="57"/>
      <c r="I958" s="57"/>
      <c r="J958" s="57"/>
      <c r="K958" s="57"/>
      <c r="L958" s="57"/>
    </row>
    <row r="959" spans="6:12" ht="15.75" customHeight="1">
      <c r="F959" s="57"/>
      <c r="G959" s="57"/>
      <c r="H959" s="57"/>
      <c r="I959" s="57"/>
      <c r="J959" s="57"/>
      <c r="K959" s="57"/>
      <c r="L959" s="57"/>
    </row>
    <row r="960" spans="6:12" ht="15.75" customHeight="1">
      <c r="F960" s="57"/>
      <c r="G960" s="57"/>
      <c r="H960" s="57"/>
      <c r="I960" s="57"/>
      <c r="J960" s="57"/>
      <c r="K960" s="57"/>
      <c r="L960" s="57"/>
    </row>
    <row r="961" spans="6:12" ht="15.75" customHeight="1">
      <c r="F961" s="57"/>
      <c r="G961" s="57"/>
      <c r="H961" s="57"/>
      <c r="I961" s="57"/>
      <c r="J961" s="57"/>
      <c r="K961" s="57"/>
      <c r="L961" s="57"/>
    </row>
    <row r="962" spans="6:12" ht="15.75" customHeight="1">
      <c r="F962" s="57"/>
      <c r="G962" s="57"/>
      <c r="H962" s="57"/>
      <c r="I962" s="57"/>
      <c r="J962" s="57"/>
      <c r="K962" s="57"/>
      <c r="L962" s="57"/>
    </row>
    <row r="963" spans="6:12" ht="15.75" customHeight="1">
      <c r="F963" s="57"/>
      <c r="G963" s="57"/>
      <c r="H963" s="57"/>
      <c r="I963" s="57"/>
      <c r="J963" s="57"/>
      <c r="K963" s="57"/>
      <c r="L963" s="57"/>
    </row>
    <row r="964" spans="6:12" ht="15.75" customHeight="1">
      <c r="F964" s="57"/>
      <c r="G964" s="57"/>
      <c r="H964" s="57"/>
      <c r="I964" s="57"/>
      <c r="J964" s="57"/>
      <c r="K964" s="57"/>
      <c r="L964" s="57"/>
    </row>
    <row r="965" spans="6:12" ht="15.75" customHeight="1">
      <c r="F965" s="57"/>
      <c r="G965" s="57"/>
      <c r="H965" s="57"/>
      <c r="I965" s="57"/>
      <c r="J965" s="57"/>
      <c r="K965" s="57"/>
      <c r="L965" s="57"/>
    </row>
    <row r="966" spans="6:12" ht="15.75" customHeight="1">
      <c r="F966" s="57"/>
      <c r="G966" s="57"/>
      <c r="H966" s="57"/>
      <c r="I966" s="57"/>
      <c r="J966" s="57"/>
      <c r="K966" s="57"/>
      <c r="L966" s="57"/>
    </row>
    <row r="967" spans="6:12" ht="15.75" customHeight="1">
      <c r="F967" s="57"/>
      <c r="G967" s="57"/>
      <c r="H967" s="57"/>
      <c r="I967" s="57"/>
      <c r="J967" s="57"/>
      <c r="K967" s="57"/>
      <c r="L967" s="57"/>
    </row>
    <row r="968" spans="6:12" ht="15.75" customHeight="1">
      <c r="F968" s="57"/>
      <c r="G968" s="57"/>
      <c r="H968" s="57"/>
      <c r="I968" s="57"/>
      <c r="J968" s="57"/>
      <c r="K968" s="57"/>
      <c r="L968" s="57"/>
    </row>
    <row r="969" spans="6:12" ht="15.75" customHeight="1">
      <c r="F969" s="57"/>
      <c r="G969" s="57"/>
      <c r="H969" s="57"/>
      <c r="I969" s="57"/>
      <c r="J969" s="57"/>
      <c r="K969" s="57"/>
      <c r="L969" s="57"/>
    </row>
    <row r="970" spans="6:12" ht="15.75" customHeight="1">
      <c r="F970" s="57"/>
      <c r="G970" s="57"/>
      <c r="H970" s="57"/>
      <c r="I970" s="57"/>
      <c r="J970" s="57"/>
      <c r="K970" s="57"/>
      <c r="L970" s="57"/>
    </row>
    <row r="971" spans="6:12" ht="15.75" customHeight="1">
      <c r="F971" s="57"/>
      <c r="G971" s="57"/>
      <c r="H971" s="57"/>
      <c r="I971" s="57"/>
      <c r="J971" s="57"/>
      <c r="K971" s="57"/>
      <c r="L971" s="57"/>
    </row>
    <row r="972" spans="6:12" ht="15.75" customHeight="1">
      <c r="F972" s="57"/>
      <c r="G972" s="57"/>
      <c r="H972" s="57"/>
      <c r="I972" s="57"/>
      <c r="J972" s="57"/>
      <c r="K972" s="57"/>
      <c r="L972" s="57"/>
    </row>
    <row r="973" spans="6:12" ht="15.75" customHeight="1">
      <c r="F973" s="57"/>
      <c r="G973" s="57"/>
      <c r="H973" s="57"/>
      <c r="I973" s="57"/>
      <c r="J973" s="57"/>
      <c r="K973" s="57"/>
      <c r="L973" s="57"/>
    </row>
    <row r="974" spans="6:12" ht="15.75" customHeight="1">
      <c r="F974" s="57"/>
      <c r="G974" s="57"/>
      <c r="H974" s="57"/>
      <c r="I974" s="57"/>
      <c r="J974" s="57"/>
      <c r="K974" s="57"/>
      <c r="L974" s="57"/>
    </row>
    <row r="975" spans="6:12" ht="15.75" customHeight="1">
      <c r="F975" s="57"/>
      <c r="G975" s="57"/>
      <c r="H975" s="57"/>
      <c r="I975" s="57"/>
      <c r="J975" s="57"/>
      <c r="K975" s="57"/>
      <c r="L975" s="57"/>
    </row>
    <row r="976" spans="6:12" ht="15.75" customHeight="1">
      <c r="F976" s="57"/>
      <c r="G976" s="57"/>
      <c r="H976" s="57"/>
      <c r="I976" s="57"/>
      <c r="J976" s="57"/>
      <c r="K976" s="57"/>
      <c r="L976" s="57"/>
    </row>
    <row r="977" spans="6:12" ht="15.75" customHeight="1">
      <c r="F977" s="57"/>
      <c r="G977" s="57"/>
      <c r="H977" s="57"/>
      <c r="I977" s="57"/>
      <c r="J977" s="57"/>
      <c r="K977" s="57"/>
      <c r="L977" s="57"/>
    </row>
    <row r="978" spans="6:12" ht="15.75" customHeight="1">
      <c r="F978" s="57"/>
      <c r="G978" s="57"/>
      <c r="H978" s="57"/>
      <c r="I978" s="57"/>
      <c r="J978" s="57"/>
      <c r="K978" s="57"/>
      <c r="L978" s="57"/>
    </row>
    <row r="979" spans="6:12" ht="15.75" customHeight="1">
      <c r="F979" s="57"/>
      <c r="G979" s="57"/>
      <c r="H979" s="57"/>
      <c r="I979" s="57"/>
      <c r="J979" s="57"/>
      <c r="K979" s="57"/>
      <c r="L979" s="57"/>
    </row>
    <row r="980" spans="6:12" ht="15.75" customHeight="1">
      <c r="F980" s="57"/>
      <c r="G980" s="57"/>
      <c r="H980" s="57"/>
      <c r="I980" s="57"/>
      <c r="J980" s="57"/>
      <c r="K980" s="57"/>
      <c r="L980" s="57"/>
    </row>
    <row r="981" spans="6:12" ht="15.75" customHeight="1">
      <c r="F981" s="57"/>
      <c r="G981" s="57"/>
      <c r="H981" s="57"/>
      <c r="I981" s="57"/>
      <c r="J981" s="57"/>
      <c r="K981" s="57"/>
      <c r="L981" s="57"/>
    </row>
    <row r="982" spans="6:12" ht="15.75" customHeight="1">
      <c r="F982" s="57"/>
      <c r="G982" s="57"/>
      <c r="H982" s="57"/>
      <c r="I982" s="57"/>
      <c r="J982" s="57"/>
      <c r="K982" s="57"/>
      <c r="L982" s="57"/>
    </row>
    <row r="983" spans="6:12" ht="15.75" customHeight="1">
      <c r="F983" s="57"/>
      <c r="G983" s="57"/>
      <c r="H983" s="57"/>
      <c r="I983" s="57"/>
      <c r="J983" s="57"/>
      <c r="K983" s="57"/>
      <c r="L983" s="57"/>
    </row>
    <row r="984" spans="6:12" ht="15.75" customHeight="1">
      <c r="F984" s="57"/>
      <c r="G984" s="57"/>
      <c r="H984" s="57"/>
      <c r="I984" s="57"/>
      <c r="J984" s="57"/>
      <c r="K984" s="57"/>
      <c r="L984" s="57"/>
    </row>
    <row r="985" spans="6:12" ht="15.75" customHeight="1">
      <c r="F985" s="57"/>
      <c r="G985" s="57"/>
      <c r="H985" s="57"/>
      <c r="I985" s="57"/>
      <c r="J985" s="57"/>
      <c r="K985" s="57"/>
      <c r="L985" s="57"/>
    </row>
    <row r="986" spans="6:12" ht="15.75" customHeight="1">
      <c r="F986" s="57"/>
      <c r="G986" s="57"/>
      <c r="H986" s="57"/>
      <c r="I986" s="57"/>
      <c r="J986" s="57"/>
      <c r="K986" s="57"/>
      <c r="L986" s="57"/>
    </row>
    <row r="987" spans="6:12" ht="15.75" customHeight="1">
      <c r="F987" s="57"/>
      <c r="G987" s="57"/>
      <c r="H987" s="57"/>
      <c r="I987" s="57"/>
      <c r="J987" s="57"/>
      <c r="K987" s="57"/>
      <c r="L987" s="57"/>
    </row>
    <row r="988" spans="6:12" ht="15.75" customHeight="1">
      <c r="F988" s="57"/>
      <c r="G988" s="57"/>
      <c r="H988" s="57"/>
      <c r="I988" s="57"/>
      <c r="J988" s="57"/>
      <c r="K988" s="57"/>
      <c r="L988" s="57"/>
    </row>
    <row r="989" spans="6:12" ht="15.75" customHeight="1">
      <c r="F989" s="57"/>
      <c r="G989" s="57"/>
      <c r="H989" s="57"/>
      <c r="I989" s="57"/>
      <c r="J989" s="57"/>
      <c r="K989" s="57"/>
      <c r="L989" s="57"/>
    </row>
    <row r="990" spans="6:12" ht="15.75" customHeight="1">
      <c r="F990" s="57"/>
      <c r="G990" s="57"/>
      <c r="H990" s="57"/>
      <c r="I990" s="57"/>
      <c r="J990" s="57"/>
      <c r="K990" s="57"/>
      <c r="L990" s="57"/>
    </row>
    <row r="991" spans="6:12" ht="15.75" customHeight="1">
      <c r="F991" s="57"/>
      <c r="G991" s="57"/>
      <c r="H991" s="57"/>
      <c r="I991" s="57"/>
      <c r="J991" s="57"/>
      <c r="K991" s="57"/>
      <c r="L991" s="57"/>
    </row>
    <row r="992" spans="6:12" ht="15.75" customHeight="1">
      <c r="F992" s="57"/>
      <c r="G992" s="57"/>
      <c r="H992" s="57"/>
      <c r="I992" s="57"/>
      <c r="J992" s="57"/>
      <c r="K992" s="57"/>
      <c r="L992" s="57"/>
    </row>
    <row r="993" spans="6:12" ht="15.75" customHeight="1">
      <c r="F993" s="57"/>
      <c r="G993" s="57"/>
      <c r="H993" s="57"/>
      <c r="I993" s="57"/>
      <c r="J993" s="57"/>
      <c r="K993" s="57"/>
      <c r="L993" s="57"/>
    </row>
    <row r="994" spans="6:12" ht="15.75" customHeight="1">
      <c r="F994" s="57"/>
      <c r="G994" s="57"/>
      <c r="H994" s="57"/>
      <c r="I994" s="57"/>
      <c r="J994" s="57"/>
      <c r="K994" s="57"/>
      <c r="L994" s="57"/>
    </row>
    <row r="995" spans="6:12" ht="15.75" customHeight="1">
      <c r="F995" s="57"/>
      <c r="G995" s="57"/>
      <c r="H995" s="57"/>
      <c r="I995" s="57"/>
      <c r="J995" s="57"/>
      <c r="K995" s="57"/>
      <c r="L995" s="57"/>
    </row>
    <row r="996" spans="6:12" ht="15.75" customHeight="1">
      <c r="F996" s="57"/>
      <c r="G996" s="57"/>
      <c r="H996" s="57"/>
      <c r="I996" s="57"/>
      <c r="J996" s="57"/>
      <c r="K996" s="57"/>
      <c r="L996" s="57"/>
    </row>
    <row r="997" spans="6:12" ht="15.75" customHeight="1">
      <c r="F997" s="57"/>
      <c r="G997" s="57"/>
      <c r="H997" s="57"/>
      <c r="I997" s="57"/>
      <c r="J997" s="57"/>
      <c r="K997" s="57"/>
      <c r="L997" s="57"/>
    </row>
    <row r="998" spans="6:12" ht="15.75" customHeight="1">
      <c r="F998" s="57"/>
      <c r="G998" s="57"/>
      <c r="H998" s="57"/>
      <c r="I998" s="57"/>
      <c r="J998" s="57"/>
      <c r="K998" s="57"/>
      <c r="L998" s="57"/>
    </row>
    <row r="999" spans="6:12" ht="15.75" customHeight="1">
      <c r="F999" s="57"/>
      <c r="G999" s="57"/>
      <c r="H999" s="57"/>
      <c r="I999" s="57"/>
      <c r="J999" s="57"/>
      <c r="K999" s="57"/>
      <c r="L999" s="57"/>
    </row>
    <row r="1000" spans="6:12" ht="15.75" customHeight="1">
      <c r="F1000" s="57"/>
      <c r="G1000" s="57"/>
      <c r="H1000" s="57"/>
      <c r="I1000" s="57"/>
      <c r="J1000" s="57"/>
      <c r="K1000" s="57"/>
      <c r="L1000" s="57"/>
    </row>
  </sheetData>
  <sheetProtection algorithmName="SHA-512" hashValue="fxR7kH+9oK20KG18xulP0eMxpY0333YajgECMoiaqGJb2ZOMzexM6WN1KeL6mgOYvi2LgpYN4eV+HCMDaAY9+Q==" saltValue="2S6f3B8ORkdj2yUdCUR1AQ==" spinCount="100000" sheet="1" objects="1" scenarios="1"/>
  <mergeCells count="94">
    <mergeCell ref="A117:A123"/>
    <mergeCell ref="A124:A134"/>
    <mergeCell ref="A135:A145"/>
    <mergeCell ref="A153:A154"/>
    <mergeCell ref="M177:M178"/>
    <mergeCell ref="A177:A178"/>
    <mergeCell ref="B177:B178"/>
    <mergeCell ref="C177:C178"/>
    <mergeCell ref="D177:D178"/>
    <mergeCell ref="E177:E178"/>
    <mergeCell ref="F177:G177"/>
    <mergeCell ref="H177:H178"/>
    <mergeCell ref="M165:M166"/>
    <mergeCell ref="A165:A166"/>
    <mergeCell ref="B165:B166"/>
    <mergeCell ref="C165:C166"/>
    <mergeCell ref="D165:D166"/>
    <mergeCell ref="E165:E166"/>
    <mergeCell ref="F165:G165"/>
    <mergeCell ref="H165:H166"/>
    <mergeCell ref="M153:M154"/>
    <mergeCell ref="H153:H154"/>
    <mergeCell ref="I153:I154"/>
    <mergeCell ref="B153:B154"/>
    <mergeCell ref="C153:C154"/>
    <mergeCell ref="D153:D154"/>
    <mergeCell ref="E153:E154"/>
    <mergeCell ref="F153:G153"/>
    <mergeCell ref="M189:M190"/>
    <mergeCell ref="A189:A190"/>
    <mergeCell ref="B189:B190"/>
    <mergeCell ref="C189:C190"/>
    <mergeCell ref="D189:D190"/>
    <mergeCell ref="E189:E190"/>
    <mergeCell ref="F189:G189"/>
    <mergeCell ref="H189:H190"/>
    <mergeCell ref="A65:A88"/>
    <mergeCell ref="A89:A95"/>
    <mergeCell ref="I189:I190"/>
    <mergeCell ref="J189:J190"/>
    <mergeCell ref="K189:L189"/>
    <mergeCell ref="J153:J154"/>
    <mergeCell ref="K153:L153"/>
    <mergeCell ref="I165:I166"/>
    <mergeCell ref="J165:J166"/>
    <mergeCell ref="K165:L165"/>
    <mergeCell ref="I177:I178"/>
    <mergeCell ref="J177:J178"/>
    <mergeCell ref="K177:L177"/>
    <mergeCell ref="A96:A101"/>
    <mergeCell ref="A102:A111"/>
    <mergeCell ref="A112:A116"/>
    <mergeCell ref="B9:B10"/>
    <mergeCell ref="C9:C10"/>
    <mergeCell ref="A11:A28"/>
    <mergeCell ref="A29:A43"/>
    <mergeCell ref="A44:A64"/>
    <mergeCell ref="AD9:AD10"/>
    <mergeCell ref="AE9:AE10"/>
    <mergeCell ref="AF9:AF10"/>
    <mergeCell ref="AG9:AG10"/>
    <mergeCell ref="D9:D10"/>
    <mergeCell ref="E9:E10"/>
    <mergeCell ref="F9:G9"/>
    <mergeCell ref="H9:H10"/>
    <mergeCell ref="I9:I10"/>
    <mergeCell ref="J9:J10"/>
    <mergeCell ref="N9:N10"/>
    <mergeCell ref="O9:O10"/>
    <mergeCell ref="P9:P10"/>
    <mergeCell ref="Q9:Q10"/>
    <mergeCell ref="R9:R10"/>
    <mergeCell ref="S9:S10"/>
    <mergeCell ref="Y9:Y10"/>
    <mergeCell ref="Z9:Z10"/>
    <mergeCell ref="AA9:AA10"/>
    <mergeCell ref="AB9:AB10"/>
    <mergeCell ref="AC9:AC10"/>
    <mergeCell ref="K9:L9"/>
    <mergeCell ref="M9:M10"/>
    <mergeCell ref="AH9:AH10"/>
    <mergeCell ref="AI9:AI10"/>
    <mergeCell ref="A1:H1"/>
    <mergeCell ref="B4:H4"/>
    <mergeCell ref="B6:D6"/>
    <mergeCell ref="A8:M8"/>
    <mergeCell ref="N8:X8"/>
    <mergeCell ref="Y8:AI8"/>
    <mergeCell ref="A9:A10"/>
    <mergeCell ref="T9:T10"/>
    <mergeCell ref="U9:U10"/>
    <mergeCell ref="V9:V10"/>
    <mergeCell ref="W9:W10"/>
    <mergeCell ref="X9:X10"/>
  </mergeCells>
  <conditionalFormatting sqref="N11:N147 N151">
    <cfRule type="cellIs" dxfId="36" priority="1" stopIfTrue="1" operator="equal">
      <formula>"x"</formula>
    </cfRule>
  </conditionalFormatting>
  <conditionalFormatting sqref="O11:O147 O151">
    <cfRule type="cellIs" dxfId="35" priority="2" operator="equal">
      <formula>"x"</formula>
    </cfRule>
  </conditionalFormatting>
  <conditionalFormatting sqref="P11:P147 P151">
    <cfRule type="cellIs" dxfId="34" priority="3" operator="equal">
      <formula>"x"</formula>
    </cfRule>
  </conditionalFormatting>
  <conditionalFormatting sqref="Q11:Q147 Q151">
    <cfRule type="cellIs" dxfId="33" priority="4" stopIfTrue="1" operator="equal">
      <formula>"x"</formula>
    </cfRule>
  </conditionalFormatting>
  <conditionalFormatting sqref="R11:R147 R151">
    <cfRule type="cellIs" dxfId="32" priority="5" operator="equal">
      <formula>"x"</formula>
    </cfRule>
  </conditionalFormatting>
  <conditionalFormatting sqref="AN6">
    <cfRule type="cellIs" dxfId="31" priority="6" stopIfTrue="1" operator="equal">
      <formula>#REF!</formula>
    </cfRule>
  </conditionalFormatting>
  <conditionalFormatting sqref="S127:S145">
    <cfRule type="cellIs" dxfId="30" priority="7" stopIfTrue="1" operator="equal">
      <formula>"x"</formula>
    </cfRule>
  </conditionalFormatting>
  <conditionalFormatting sqref="S11:S147 S151">
    <cfRule type="cellIs" dxfId="29" priority="8" stopIfTrue="1" operator="equal">
      <formula>$AN$6</formula>
    </cfRule>
  </conditionalFormatting>
  <conditionalFormatting sqref="S11:S147 S151">
    <cfRule type="cellIs" dxfId="28" priority="9" stopIfTrue="1" operator="equal">
      <formula>$AN$7</formula>
    </cfRule>
  </conditionalFormatting>
  <dataValidations count="1">
    <dataValidation type="list" allowBlank="1" showErrorMessage="1" sqref="S11:S147 S151" xr:uid="{00000000-0002-0000-0200-000000000000}">
      <formula1>$AN$6:$AN$7</formula1>
    </dataValidation>
  </dataValidations>
  <pageMargins left="0.511811024" right="0.511811024" top="0.78740157499999996" bottom="0.78740157499999996"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E1000"/>
  <sheetViews>
    <sheetView showGridLines="0" workbookViewId="0"/>
  </sheetViews>
  <sheetFormatPr defaultColWidth="14.42578125" defaultRowHeight="15" customHeight="1"/>
  <cols>
    <col min="1" max="1" width="2.85546875" customWidth="1"/>
    <col min="2" max="2" width="3.85546875" customWidth="1"/>
    <col min="3" max="3" width="53" customWidth="1"/>
    <col min="4" max="4" width="14.7109375" customWidth="1"/>
    <col min="5" max="5" width="7.42578125" customWidth="1"/>
    <col min="6" max="6" width="15" customWidth="1"/>
    <col min="7" max="7" width="8.140625" customWidth="1"/>
    <col min="8" max="8" width="9.140625" customWidth="1"/>
    <col min="9" max="23" width="8.7109375" customWidth="1"/>
    <col min="24" max="24" width="2.85546875" customWidth="1"/>
    <col min="25" max="25" width="8.7109375" customWidth="1"/>
    <col min="26" max="26" width="9.140625" hidden="1" customWidth="1"/>
    <col min="27" max="28" width="4.140625" hidden="1" customWidth="1"/>
    <col min="29" max="29" width="4.140625" customWidth="1"/>
    <col min="30" max="31" width="8.7109375" customWidth="1"/>
  </cols>
  <sheetData>
    <row r="1" spans="1:31">
      <c r="A1" s="419"/>
      <c r="B1" s="636" t="s">
        <v>0</v>
      </c>
      <c r="C1" s="597"/>
      <c r="D1" s="597"/>
      <c r="E1" s="597"/>
      <c r="F1" s="597"/>
      <c r="G1" s="597"/>
      <c r="H1" s="597"/>
      <c r="I1" s="597"/>
      <c r="J1" s="597"/>
      <c r="K1" s="597"/>
      <c r="L1" s="597"/>
      <c r="M1" s="597"/>
      <c r="N1" s="597"/>
      <c r="O1" s="597"/>
      <c r="P1" s="597"/>
      <c r="Q1" s="597"/>
      <c r="R1" s="597"/>
      <c r="S1" s="597"/>
      <c r="T1" s="597"/>
      <c r="U1" s="597"/>
      <c r="V1" s="597"/>
      <c r="W1" s="597"/>
      <c r="X1" s="419"/>
    </row>
    <row r="2" spans="1:31" ht="21" customHeight="1">
      <c r="A2" s="420"/>
      <c r="B2" s="597"/>
      <c r="C2" s="597"/>
      <c r="D2" s="597"/>
      <c r="E2" s="597"/>
      <c r="F2" s="597"/>
      <c r="G2" s="597"/>
      <c r="H2" s="597"/>
      <c r="I2" s="597"/>
      <c r="J2" s="597"/>
      <c r="K2" s="597"/>
      <c r="L2" s="597"/>
      <c r="M2" s="597"/>
      <c r="N2" s="597"/>
      <c r="O2" s="597"/>
      <c r="P2" s="597"/>
      <c r="Q2" s="597"/>
      <c r="R2" s="597"/>
      <c r="S2" s="597"/>
      <c r="T2" s="597"/>
      <c r="U2" s="597"/>
      <c r="V2" s="597"/>
      <c r="W2" s="597"/>
      <c r="X2" s="420"/>
      <c r="Y2" s="58"/>
      <c r="Z2" s="58"/>
      <c r="AA2" s="58"/>
      <c r="AB2" s="58"/>
      <c r="AC2" s="58"/>
      <c r="AD2" s="58"/>
      <c r="AE2" s="58"/>
    </row>
    <row r="3" spans="1:31" ht="33.75" customHeight="1">
      <c r="A3" s="419"/>
      <c r="B3" s="637" t="str">
        <f>'Monitoria Anual - 1'!A2</f>
        <v>"Plano de Ação Nacional para a Conservação das Espécies Ameaçadas e de Importância Socioeconômica do Ecossistema Manguezal - PAN Manguezal"</v>
      </c>
      <c r="C3" s="638"/>
      <c r="D3" s="638"/>
      <c r="E3" s="638"/>
      <c r="F3" s="638"/>
      <c r="G3" s="638"/>
      <c r="H3" s="638"/>
      <c r="I3" s="638"/>
      <c r="J3" s="638"/>
      <c r="K3" s="638"/>
      <c r="L3" s="638"/>
      <c r="M3" s="638"/>
      <c r="N3" s="638"/>
      <c r="O3" s="638"/>
      <c r="P3" s="638"/>
      <c r="Q3" s="638"/>
      <c r="R3" s="638"/>
      <c r="S3" s="638"/>
      <c r="T3" s="638"/>
      <c r="U3" s="638"/>
      <c r="V3" s="638"/>
      <c r="W3" s="638"/>
      <c r="X3" s="419"/>
    </row>
    <row r="4" spans="1:31">
      <c r="A4" s="419"/>
      <c r="J4" s="59"/>
      <c r="K4" s="59"/>
      <c r="L4" s="59"/>
      <c r="M4" s="59"/>
      <c r="N4" s="59"/>
      <c r="O4" s="59"/>
      <c r="X4" s="419"/>
    </row>
    <row r="5" spans="1:31" ht="45" customHeight="1">
      <c r="A5" s="401"/>
      <c r="B5" s="639" t="s">
        <v>1091</v>
      </c>
      <c r="C5" s="597"/>
      <c r="D5" s="640" t="str">
        <f>'Monitoria Anual - 1'!B4</f>
        <v>Conservar os manguezais brasileiros, reduzindo a degradação e protegendo as espécies focais do PAN, mantendo suas áreas e usos tradicionais, a partir da integração entre as diferentes instâncias do poder público e da sociedade, incorporando os saberes acadêmicos e tradicionais.</v>
      </c>
      <c r="E5" s="601"/>
      <c r="F5" s="601"/>
      <c r="G5" s="601"/>
      <c r="H5" s="601"/>
      <c r="I5" s="601"/>
      <c r="J5" s="601"/>
      <c r="K5" s="601"/>
      <c r="L5" s="601"/>
      <c r="M5" s="601"/>
      <c r="N5" s="601"/>
      <c r="O5" s="601"/>
      <c r="P5" s="601"/>
      <c r="Q5" s="585"/>
      <c r="R5" s="5"/>
      <c r="S5" s="1"/>
      <c r="T5" s="1"/>
      <c r="U5" s="1"/>
      <c r="V5" s="1"/>
      <c r="W5" s="1"/>
      <c r="X5" s="401"/>
      <c r="Y5" s="1"/>
      <c r="Z5" s="1"/>
      <c r="AA5" s="1"/>
      <c r="AB5" s="1"/>
      <c r="AC5" s="1"/>
      <c r="AD5" s="1"/>
      <c r="AE5" s="1"/>
    </row>
    <row r="6" spans="1:31">
      <c r="A6" s="419"/>
      <c r="J6" s="59"/>
      <c r="K6" s="59"/>
      <c r="L6" s="59"/>
      <c r="M6" s="59"/>
      <c r="N6" s="59"/>
      <c r="O6" s="59"/>
      <c r="X6" s="419"/>
    </row>
    <row r="7" spans="1:31" ht="26.25" customHeight="1">
      <c r="A7" s="419"/>
      <c r="B7" s="639" t="s">
        <v>4</v>
      </c>
      <c r="C7" s="597"/>
      <c r="D7" s="653" t="s">
        <v>1124</v>
      </c>
      <c r="E7" s="601"/>
      <c r="F7" s="601"/>
      <c r="G7" s="601"/>
      <c r="H7" s="601"/>
      <c r="I7" s="601"/>
      <c r="J7" s="585"/>
      <c r="K7" s="59"/>
      <c r="L7" s="59"/>
      <c r="M7" s="59"/>
      <c r="N7" s="59"/>
      <c r="O7" s="59"/>
      <c r="X7" s="419"/>
    </row>
    <row r="8" spans="1:31">
      <c r="A8" s="419"/>
      <c r="X8" s="419"/>
    </row>
    <row r="9" spans="1:31" ht="31.5" customHeight="1">
      <c r="A9" s="419"/>
      <c r="B9" s="636" t="s">
        <v>1092</v>
      </c>
      <c r="C9" s="597"/>
      <c r="D9" s="597"/>
      <c r="E9" s="597"/>
      <c r="F9" s="597"/>
      <c r="G9" s="597"/>
      <c r="H9" s="597"/>
      <c r="I9" s="597"/>
      <c r="J9" s="597"/>
      <c r="K9" s="597"/>
      <c r="L9" s="597"/>
      <c r="M9" s="597"/>
      <c r="N9" s="597"/>
      <c r="O9" s="597"/>
      <c r="P9" s="597"/>
      <c r="Q9" s="597"/>
      <c r="R9" s="597"/>
      <c r="S9" s="597"/>
      <c r="T9" s="597"/>
      <c r="U9" s="597"/>
      <c r="V9" s="597"/>
      <c r="W9" s="597"/>
      <c r="X9" s="419"/>
    </row>
    <row r="10" spans="1:31">
      <c r="A10" s="419"/>
      <c r="G10" s="61"/>
      <c r="H10" s="61"/>
      <c r="I10" s="61"/>
      <c r="X10" s="419"/>
    </row>
    <row r="11" spans="1:31" ht="15.75">
      <c r="A11" s="419"/>
      <c r="B11" s="635" t="s">
        <v>1093</v>
      </c>
      <c r="C11" s="634"/>
      <c r="D11" s="62"/>
      <c r="E11" s="62"/>
      <c r="F11" s="62"/>
      <c r="G11" s="62"/>
      <c r="H11" s="62"/>
      <c r="I11" s="62"/>
      <c r="J11" s="62"/>
      <c r="K11" s="62"/>
      <c r="L11" s="62"/>
      <c r="M11" s="62"/>
      <c r="N11" s="62"/>
      <c r="O11" s="62"/>
      <c r="P11" s="62"/>
      <c r="Q11" s="62"/>
      <c r="R11" s="62"/>
      <c r="S11" s="62"/>
      <c r="T11" s="62"/>
      <c r="U11" s="62"/>
      <c r="V11" s="62"/>
      <c r="W11" s="62"/>
      <c r="X11" s="419"/>
    </row>
    <row r="12" spans="1:31">
      <c r="A12" s="419"/>
      <c r="F12" s="641"/>
      <c r="G12" s="642"/>
      <c r="H12" s="63"/>
      <c r="X12" s="419"/>
    </row>
    <row r="13" spans="1:31" ht="33.75" customHeight="1">
      <c r="A13" s="419"/>
      <c r="C13" s="643" t="s">
        <v>1094</v>
      </c>
      <c r="D13" s="604"/>
      <c r="E13" s="604"/>
      <c r="F13" s="604"/>
      <c r="G13" s="605"/>
      <c r="H13" s="64"/>
      <c r="X13" s="419"/>
    </row>
    <row r="14" spans="1:31" ht="34.5" customHeight="1">
      <c r="A14" s="401"/>
      <c r="B14" s="1"/>
      <c r="C14" s="65" t="s">
        <v>1095</v>
      </c>
      <c r="D14" s="66" t="s">
        <v>1096</v>
      </c>
      <c r="E14" s="67" t="s">
        <v>1097</v>
      </c>
      <c r="F14" s="66" t="s">
        <v>1098</v>
      </c>
      <c r="G14" s="68" t="s">
        <v>1097</v>
      </c>
      <c r="H14" s="69"/>
      <c r="I14" s="1"/>
      <c r="J14" s="1"/>
      <c r="K14" s="1"/>
      <c r="L14" s="1"/>
      <c r="M14" s="1"/>
      <c r="N14" s="1"/>
      <c r="O14" s="1"/>
      <c r="P14" s="1"/>
      <c r="Q14" s="1"/>
      <c r="R14" s="1"/>
      <c r="S14" s="1"/>
      <c r="T14" s="1"/>
      <c r="U14" s="1"/>
      <c r="V14" s="1"/>
      <c r="W14" s="1"/>
      <c r="X14" s="401"/>
      <c r="Y14" s="1"/>
      <c r="Z14" s="1"/>
      <c r="AA14" s="1"/>
      <c r="AB14" s="1"/>
      <c r="AC14" s="1"/>
      <c r="AD14" s="1"/>
      <c r="AE14" s="1"/>
    </row>
    <row r="15" spans="1:31" ht="15.75">
      <c r="A15" s="419"/>
      <c r="C15" s="70" t="s">
        <v>1099</v>
      </c>
      <c r="D15" s="71"/>
      <c r="E15" s="72"/>
      <c r="F15" s="73">
        <f>COUNTA('Monitoria Anual - 2'!S11:S145)</f>
        <v>59</v>
      </c>
      <c r="G15" s="422">
        <f t="shared" ref="G15:G21" si="0">F15/$F$22</f>
        <v>0.85507246376811596</v>
      </c>
      <c r="H15" s="74"/>
      <c r="X15" s="419"/>
    </row>
    <row r="16" spans="1:31" ht="15.75">
      <c r="A16" s="419"/>
      <c r="C16" s="75" t="s">
        <v>1100</v>
      </c>
      <c r="D16" s="76">
        <f>COUNTA('Monitoria Anual - 2'!N11:N145)</f>
        <v>4</v>
      </c>
      <c r="E16" s="77">
        <f t="shared" ref="E16:E20" si="1">D16/$D$22</f>
        <v>3.125E-2</v>
      </c>
      <c r="F16" s="423">
        <f t="shared" ref="F16:F20" si="2">D16-AB16</f>
        <v>3</v>
      </c>
      <c r="G16" s="77">
        <f t="shared" si="0"/>
        <v>4.3478260869565216E-2</v>
      </c>
      <c r="H16" s="74"/>
      <c r="X16" s="419"/>
      <c r="Z16">
        <f>COUNTIFS('Monitoria Anual - 2'!N11:N145,"x",'Monitoria Anual - 2'!S11:S145,"Excluída")</f>
        <v>1</v>
      </c>
      <c r="AA16">
        <f>COUNTIFS('Monitoria Anual - 2'!N11:N145,"x",'Monitoria Anual - 2'!S11:S145,"Agrupada")</f>
        <v>0</v>
      </c>
      <c r="AB16">
        <f t="shared" ref="AB16:AB20" si="3">Z16+AA16</f>
        <v>1</v>
      </c>
    </row>
    <row r="17" spans="1:28" ht="15.75">
      <c r="A17" s="419"/>
      <c r="C17" s="78" t="s">
        <v>1101</v>
      </c>
      <c r="D17" s="76">
        <f>COUNTA('Monitoria Anual - 2'!O11:O145)</f>
        <v>82</v>
      </c>
      <c r="E17" s="77">
        <f t="shared" si="1"/>
        <v>0.640625</v>
      </c>
      <c r="F17" s="423">
        <f t="shared" si="2"/>
        <v>35</v>
      </c>
      <c r="G17" s="77">
        <f t="shared" si="0"/>
        <v>0.50724637681159424</v>
      </c>
      <c r="H17" s="74"/>
      <c r="X17" s="419"/>
      <c r="Z17">
        <f>COUNTIFS('Monitoria Anual - 2'!O11:O145,"x",'Monitoria Anual - 2'!S11:S145,"Excluída")</f>
        <v>26</v>
      </c>
      <c r="AA17">
        <f>COUNTIFS('Monitoria Anual - 2'!O11:O145,"x",'Monitoria Anual - 2'!S11:S145,"Agrupada")</f>
        <v>21</v>
      </c>
      <c r="AB17">
        <f t="shared" si="3"/>
        <v>47</v>
      </c>
    </row>
    <row r="18" spans="1:28" ht="15.75">
      <c r="A18" s="419"/>
      <c r="C18" s="79" t="s">
        <v>1102</v>
      </c>
      <c r="D18" s="76">
        <f>COUNTA('Monitoria Anual - 2'!P11:P145)</f>
        <v>23</v>
      </c>
      <c r="E18" s="77">
        <f t="shared" si="1"/>
        <v>0.1796875</v>
      </c>
      <c r="F18" s="423">
        <f t="shared" si="2"/>
        <v>15</v>
      </c>
      <c r="G18" s="77">
        <f t="shared" si="0"/>
        <v>0.21739130434782608</v>
      </c>
      <c r="H18" s="74"/>
      <c r="X18" s="419"/>
      <c r="Z18">
        <f>COUNTIFS('Monitoria Anual - 2'!P11:P145,"x",'Monitoria Anual - 2'!S11:S145,"Excluída")</f>
        <v>2</v>
      </c>
      <c r="AA18">
        <f>COUNTIFS('Monitoria Anual - 2'!P11:P145,"x",'Monitoria Anual - 2'!S11:S145,"Agrupada")</f>
        <v>6</v>
      </c>
      <c r="AB18">
        <f t="shared" si="3"/>
        <v>8</v>
      </c>
    </row>
    <row r="19" spans="1:28" ht="15.75">
      <c r="A19" s="419"/>
      <c r="C19" s="80" t="s">
        <v>1103</v>
      </c>
      <c r="D19" s="76">
        <f>COUNTA('Monitoria Anual - 2'!Q11:Q145)</f>
        <v>18</v>
      </c>
      <c r="E19" s="77">
        <f t="shared" si="1"/>
        <v>0.140625</v>
      </c>
      <c r="F19" s="423">
        <f t="shared" si="2"/>
        <v>15</v>
      </c>
      <c r="G19" s="77">
        <f t="shared" si="0"/>
        <v>0.21739130434782608</v>
      </c>
      <c r="H19" s="74"/>
      <c r="X19" s="419"/>
      <c r="Z19">
        <f>COUNTIFS('Monitoria Anual - 2'!Q11:Q145,"x",'Monitoria Anual - 2'!S11:S145,"Excluída")</f>
        <v>0</v>
      </c>
      <c r="AA19">
        <f>COUNTIFS('Monitoria Anual - 2'!Q11:Q145,"x",'Monitoria Anual - 2'!S11:S145,"Agrupada")</f>
        <v>3</v>
      </c>
      <c r="AB19">
        <f t="shared" si="3"/>
        <v>3</v>
      </c>
    </row>
    <row r="20" spans="1:28" ht="15.75">
      <c r="A20" s="419"/>
      <c r="C20" s="81" t="s">
        <v>1104</v>
      </c>
      <c r="D20" s="76">
        <f>COUNTA('Monitoria Anual - 2'!R11:R145)</f>
        <v>1</v>
      </c>
      <c r="E20" s="77">
        <f t="shared" si="1"/>
        <v>7.8125E-3</v>
      </c>
      <c r="F20" s="423">
        <f t="shared" si="2"/>
        <v>1</v>
      </c>
      <c r="G20" s="77">
        <f t="shared" si="0"/>
        <v>1.4492753623188406E-2</v>
      </c>
      <c r="H20" s="74"/>
      <c r="X20" s="419"/>
      <c r="Z20">
        <f>COUNTIFS('Monitoria Anual - 2'!R11:R145,"x",'Monitoria Anual - 2'!S11:S145,"Excluída")</f>
        <v>0</v>
      </c>
      <c r="AA20">
        <f>COUNTIFS('Monitoria Anual - 2'!R11:R145,"x",'Monitoria Anual - 2'!S11:S145,"Agrupada")</f>
        <v>0</v>
      </c>
      <c r="AB20">
        <f t="shared" si="3"/>
        <v>0</v>
      </c>
    </row>
    <row r="21" spans="1:28" ht="15.75" customHeight="1">
      <c r="A21" s="419"/>
      <c r="C21" s="82" t="s">
        <v>1105</v>
      </c>
      <c r="D21" s="83"/>
      <c r="E21" s="84"/>
      <c r="F21" s="85">
        <f>'Monitoria Anual - 2'!C150</f>
        <v>0</v>
      </c>
      <c r="G21" s="86">
        <f t="shared" si="0"/>
        <v>0</v>
      </c>
      <c r="H21" s="74"/>
      <c r="X21" s="419"/>
    </row>
    <row r="22" spans="1:28" ht="15.75" customHeight="1">
      <c r="A22" s="419"/>
      <c r="C22" s="87" t="s">
        <v>1106</v>
      </c>
      <c r="D22" s="88">
        <f>SUM(D16:D20)</f>
        <v>128</v>
      </c>
      <c r="E22" s="89">
        <f>SUM(E15:E21)</f>
        <v>1</v>
      </c>
      <c r="F22" s="90">
        <f t="shared" ref="F22:G22" si="4">SUM(F16:F21)</f>
        <v>69</v>
      </c>
      <c r="G22" s="89">
        <f t="shared" si="4"/>
        <v>0.99999999999999989</v>
      </c>
      <c r="H22" s="74"/>
      <c r="X22" s="419"/>
    </row>
    <row r="23" spans="1:28" ht="15.75" customHeight="1">
      <c r="A23" s="419"/>
      <c r="C23" s="91" t="s">
        <v>1107</v>
      </c>
      <c r="D23" s="644">
        <f>COUNTIF('Monitoria Anual - 2'!S11:S145,"Agrupada")</f>
        <v>30</v>
      </c>
      <c r="E23" s="604"/>
      <c r="F23" s="604"/>
      <c r="G23" s="605"/>
      <c r="H23" s="92"/>
      <c r="X23" s="419"/>
    </row>
    <row r="24" spans="1:28" ht="15.75" customHeight="1">
      <c r="A24" s="419"/>
      <c r="C24" s="93" t="s">
        <v>1108</v>
      </c>
      <c r="D24" s="644">
        <f>COUNTIF('Monitoria Anual - 2'!S11:S145,"Excluída")</f>
        <v>29</v>
      </c>
      <c r="E24" s="604"/>
      <c r="F24" s="604"/>
      <c r="G24" s="605"/>
      <c r="X24" s="419"/>
    </row>
    <row r="25" spans="1:28" ht="15.75" customHeight="1">
      <c r="A25" s="419"/>
      <c r="X25" s="419"/>
    </row>
    <row r="26" spans="1:28" ht="15.75" customHeight="1">
      <c r="A26" s="419"/>
      <c r="X26" s="419"/>
    </row>
    <row r="27" spans="1:28" ht="15.75" customHeight="1">
      <c r="A27" s="419"/>
      <c r="B27" s="635" t="s">
        <v>1109</v>
      </c>
      <c r="C27" s="634"/>
      <c r="D27" s="62"/>
      <c r="E27" s="62"/>
      <c r="F27" s="62"/>
      <c r="G27" s="62"/>
      <c r="X27" s="419"/>
    </row>
    <row r="28" spans="1:28" ht="15.75" customHeight="1">
      <c r="A28" s="419"/>
      <c r="B28" s="62"/>
      <c r="C28" s="94"/>
      <c r="D28" s="94"/>
      <c r="E28" s="94"/>
      <c r="F28" s="94"/>
      <c r="G28" s="94"/>
      <c r="H28" s="62"/>
      <c r="I28" s="62"/>
      <c r="J28" s="62"/>
      <c r="K28" s="62"/>
      <c r="L28" s="62"/>
      <c r="M28" s="62"/>
      <c r="N28" s="62"/>
      <c r="O28" s="62"/>
      <c r="P28" s="62"/>
      <c r="Q28" s="62"/>
      <c r="R28" s="62"/>
      <c r="S28" s="62"/>
      <c r="T28" s="62"/>
      <c r="U28" s="62"/>
      <c r="V28" s="62"/>
      <c r="W28" s="62"/>
      <c r="X28" s="419"/>
    </row>
    <row r="29" spans="1:28" ht="15.75" customHeight="1">
      <c r="A29" s="419"/>
      <c r="B29" s="94"/>
      <c r="C29" s="95" t="s">
        <v>1110</v>
      </c>
      <c r="D29" s="96">
        <f>COUNTA('Monitoria Anual - 1'!A11:A181)</f>
        <v>11</v>
      </c>
      <c r="H29" s="94"/>
      <c r="I29" s="94"/>
      <c r="J29" s="94"/>
      <c r="K29" s="94"/>
      <c r="L29" s="94"/>
      <c r="M29" s="94"/>
      <c r="N29" s="94"/>
      <c r="O29" s="94"/>
      <c r="P29" s="94"/>
      <c r="Q29" s="94"/>
      <c r="R29" s="94"/>
      <c r="S29" s="94"/>
      <c r="T29" s="94"/>
      <c r="U29" s="94"/>
      <c r="V29" s="94"/>
      <c r="W29" s="94"/>
      <c r="X29" s="419"/>
    </row>
    <row r="30" spans="1:28" ht="15.75" customHeight="1">
      <c r="A30" s="419"/>
      <c r="X30" s="419"/>
    </row>
    <row r="31" spans="1:28" ht="15.75" customHeight="1">
      <c r="A31" s="419"/>
      <c r="C31" s="97" t="s">
        <v>1111</v>
      </c>
      <c r="D31" s="97" t="s">
        <v>1112</v>
      </c>
      <c r="E31" s="98"/>
      <c r="F31" s="99"/>
      <c r="G31" s="100"/>
      <c r="H31" s="101"/>
      <c r="I31" s="102"/>
      <c r="J31" s="103"/>
      <c r="W31" s="424"/>
      <c r="X31" s="419"/>
    </row>
    <row r="32" spans="1:28" ht="15.75" customHeight="1">
      <c r="A32" s="419"/>
      <c r="C32" s="104" t="s">
        <v>1113</v>
      </c>
      <c r="D32" s="105">
        <f t="shared" ref="D32:D42" si="5">SUM(F32:J32)</f>
        <v>18</v>
      </c>
      <c r="E32" s="425">
        <f>COUNTA('Monitoria Anual - 2'!S11:S28)</f>
        <v>7</v>
      </c>
      <c r="F32" s="426">
        <f>COUNTA('Monitoria Anual - 2'!N11:N28)</f>
        <v>0</v>
      </c>
      <c r="G32" s="426">
        <f>COUNTA('Monitoria Anual - 2'!O11:O28)</f>
        <v>12</v>
      </c>
      <c r="H32" s="426">
        <f>COUNTA('Monitoria Anual - 2'!P11:P28)</f>
        <v>4</v>
      </c>
      <c r="I32" s="426">
        <f>COUNTA('Monitoria Anual - 2'!Q11:Q28)</f>
        <v>2</v>
      </c>
      <c r="J32" s="106">
        <f>COUNTA('Monitoria Anual - 2'!R11:R28)</f>
        <v>0</v>
      </c>
      <c r="W32" s="424"/>
      <c r="X32" s="419"/>
    </row>
    <row r="33" spans="1:24" ht="15.75" customHeight="1">
      <c r="A33" s="419"/>
      <c r="C33" s="107" t="s">
        <v>1114</v>
      </c>
      <c r="D33" s="104">
        <f t="shared" si="5"/>
        <v>15</v>
      </c>
      <c r="E33" s="108">
        <f>COUNTA('Monitoria Anual - 2'!S29:S43)</f>
        <v>8</v>
      </c>
      <c r="F33" s="109">
        <f>COUNTA('Monitoria Anual - 2'!N29:N43)</f>
        <v>0</v>
      </c>
      <c r="G33" s="109">
        <f>COUNTA('Monitoria Anual - 2'!O29:O43)</f>
        <v>7</v>
      </c>
      <c r="H33" s="109">
        <f>COUNTA('Monitoria Anual - 2'!P29:P43)</f>
        <v>5</v>
      </c>
      <c r="I33" s="109">
        <f>COUNTA('Monitoria Anual - 2'!Q29:Q43)</f>
        <v>3</v>
      </c>
      <c r="J33" s="110">
        <f>COUNTA('Monitoria Anual - 2'!R29:R43)</f>
        <v>0</v>
      </c>
      <c r="W33" s="424"/>
      <c r="X33" s="419"/>
    </row>
    <row r="34" spans="1:24" ht="15.75" customHeight="1">
      <c r="A34" s="419"/>
      <c r="C34" s="107" t="s">
        <v>1115</v>
      </c>
      <c r="D34" s="104">
        <f t="shared" si="5"/>
        <v>21</v>
      </c>
      <c r="E34" s="108">
        <f>COUNTA('Monitoria Anual - 2'!S44:S64)</f>
        <v>5</v>
      </c>
      <c r="F34" s="109">
        <f>COUNTA('Monitoria Anual - 2'!N44:N64)</f>
        <v>1</v>
      </c>
      <c r="G34" s="109">
        <f>COUNTA('Monitoria Anual - 2'!O44:O64)</f>
        <v>15</v>
      </c>
      <c r="H34" s="109">
        <f>COUNTA('Monitoria Anual - 2'!P44:P64)</f>
        <v>3</v>
      </c>
      <c r="I34" s="109">
        <f>COUNTA('Monitoria Anual - 2'!Q44:Q64)</f>
        <v>2</v>
      </c>
      <c r="J34" s="110">
        <f>COUNTA('Monitoria Anual - 2'!R44:R64)</f>
        <v>0</v>
      </c>
      <c r="W34" s="424"/>
      <c r="X34" s="419"/>
    </row>
    <row r="35" spans="1:24" ht="15.75" customHeight="1">
      <c r="A35" s="419"/>
      <c r="C35" s="107" t="s">
        <v>1116</v>
      </c>
      <c r="D35" s="104">
        <f t="shared" si="5"/>
        <v>20</v>
      </c>
      <c r="E35" s="108">
        <f>COUNTA('Monitoria Anual - 2'!S65:S88)</f>
        <v>9</v>
      </c>
      <c r="F35" s="109">
        <f>COUNTA('Monitoria Anual - 2'!N65:N88)</f>
        <v>0</v>
      </c>
      <c r="G35" s="109">
        <f>COUNTA('Monitoria Anual - 2'!O65:O88)</f>
        <v>12</v>
      </c>
      <c r="H35" s="109">
        <f>COUNTA('Monitoria Anual - 2'!P65:P88)</f>
        <v>4</v>
      </c>
      <c r="I35" s="109">
        <f>COUNTA('Monitoria Anual - 2'!Q65:Q88)</f>
        <v>4</v>
      </c>
      <c r="J35" s="110">
        <f>COUNTA('Monitoria Anual - 2'!R65:R88)</f>
        <v>0</v>
      </c>
      <c r="W35" s="424"/>
      <c r="X35" s="419"/>
    </row>
    <row r="36" spans="1:24" ht="15.75" customHeight="1">
      <c r="A36" s="419"/>
      <c r="C36" s="107" t="s">
        <v>1117</v>
      </c>
      <c r="D36" s="104">
        <f t="shared" si="5"/>
        <v>7</v>
      </c>
      <c r="E36" s="108">
        <f>COUNTA('Monitoria Anual - 2'!S89:S95)</f>
        <v>1</v>
      </c>
      <c r="F36" s="109">
        <f>COUNTA('Monitoria Anual - 2'!N89:N95)</f>
        <v>0</v>
      </c>
      <c r="G36" s="109">
        <f>COUNTA('Monitoria Anual - 2'!O89:O95)</f>
        <v>4</v>
      </c>
      <c r="H36" s="109">
        <f>COUNTA('Monitoria Anual - 2'!P89:P95)</f>
        <v>1</v>
      </c>
      <c r="I36" s="109">
        <f>COUNTA('Monitoria Anual - 2'!Q89:Q95)</f>
        <v>1</v>
      </c>
      <c r="J36" s="110">
        <f>COUNTA('Monitoria Anual - 2'!R89:R95)</f>
        <v>1</v>
      </c>
      <c r="W36" s="424"/>
      <c r="X36" s="419"/>
    </row>
    <row r="37" spans="1:24" ht="15.75" customHeight="1">
      <c r="A37" s="419"/>
      <c r="C37" s="107" t="s">
        <v>1118</v>
      </c>
      <c r="D37" s="104">
        <f t="shared" si="5"/>
        <v>6</v>
      </c>
      <c r="E37" s="108">
        <f>COUNTA('Monitoria Anual - 2'!S96:S101)</f>
        <v>2</v>
      </c>
      <c r="F37" s="109">
        <f>COUNTA('Monitoria Anual - 2'!N96:N101)</f>
        <v>1</v>
      </c>
      <c r="G37" s="109">
        <f>COUNTA('Monitoria Anual - 2'!O96:O101)</f>
        <v>4</v>
      </c>
      <c r="H37" s="109">
        <f>COUNTA('Monitoria Anual - 2'!P96:P101)</f>
        <v>0</v>
      </c>
      <c r="I37" s="109">
        <f>COUNTA('Monitoria Anual - 2'!Q96:Q101)</f>
        <v>1</v>
      </c>
      <c r="J37" s="110">
        <f>COUNTA('Monitoria Anual - 2'!R96:R101)</f>
        <v>0</v>
      </c>
      <c r="W37" s="424"/>
      <c r="X37" s="419"/>
    </row>
    <row r="38" spans="1:24" ht="15.75" customHeight="1">
      <c r="A38" s="419"/>
      <c r="C38" s="107" t="s">
        <v>1119</v>
      </c>
      <c r="D38" s="104">
        <f t="shared" si="5"/>
        <v>8</v>
      </c>
      <c r="E38" s="108">
        <f>COUNTA('Monitoria Anual - 2'!S102:S111)</f>
        <v>5</v>
      </c>
      <c r="F38" s="109">
        <f>COUNTA('Monitoria Anual - 2'!N102:N111)</f>
        <v>1</v>
      </c>
      <c r="G38" s="109">
        <f>COUNTA('Monitoria Anual - 2'!O102:O111)</f>
        <v>5</v>
      </c>
      <c r="H38" s="109">
        <f>COUNTA('Monitoria Anual - 2'!P102:P111)</f>
        <v>0</v>
      </c>
      <c r="I38" s="109">
        <f>COUNTA('Monitoria Anual - 2'!Q102:Q111)</f>
        <v>2</v>
      </c>
      <c r="J38" s="110">
        <f>COUNTA('Monitoria Anual - 2'!R102:R111)</f>
        <v>0</v>
      </c>
      <c r="W38" s="424"/>
      <c r="X38" s="419"/>
    </row>
    <row r="39" spans="1:24" ht="15.75" customHeight="1">
      <c r="A39" s="419"/>
      <c r="C39" s="107" t="s">
        <v>1120</v>
      </c>
      <c r="D39" s="104">
        <f t="shared" si="5"/>
        <v>5</v>
      </c>
      <c r="E39" s="108">
        <f>COUNTA('Monitoria Anual - 2'!S112:S116)</f>
        <v>5</v>
      </c>
      <c r="F39" s="109">
        <f>COUNTA('Monitoria Anual - 2'!N112:N116)</f>
        <v>0</v>
      </c>
      <c r="G39" s="109">
        <f>COUNTA('Monitoria Anual - 2'!O112:O116)</f>
        <v>5</v>
      </c>
      <c r="H39" s="109">
        <f>COUNTA('Monitoria Anual - 2'!P112:P116)</f>
        <v>0</v>
      </c>
      <c r="I39" s="109">
        <f>COUNTA('Monitoria Anual - 2'!Q112:Q116)</f>
        <v>0</v>
      </c>
      <c r="J39" s="110">
        <f>COUNTA('Monitoria Anual - 2'!R112:R116)</f>
        <v>0</v>
      </c>
      <c r="W39" s="424"/>
      <c r="X39" s="419"/>
    </row>
    <row r="40" spans="1:24" ht="15.75" customHeight="1">
      <c r="A40" s="419"/>
      <c r="C40" s="107" t="s">
        <v>1121</v>
      </c>
      <c r="D40" s="104">
        <f t="shared" si="5"/>
        <v>6</v>
      </c>
      <c r="E40" s="108">
        <f>COUNTA('Monitoria Anual - 2'!S117:S123)</f>
        <v>2</v>
      </c>
      <c r="F40" s="109">
        <f>COUNTA('Monitoria Anual - 2'!N117:N123)</f>
        <v>0</v>
      </c>
      <c r="G40" s="109">
        <f>COUNTA('Monitoria Anual - 2'!O117:O123)</f>
        <v>2</v>
      </c>
      <c r="H40" s="109">
        <f>COUNTA('Monitoria Anual - 2'!P117:P123)</f>
        <v>1</v>
      </c>
      <c r="I40" s="109">
        <f>COUNTA('Monitoria Anual - 2'!Q117:Q123)</f>
        <v>3</v>
      </c>
      <c r="J40" s="110">
        <f>COUNTA('Monitoria Anual - 2'!R117:R123)</f>
        <v>0</v>
      </c>
      <c r="W40" s="424"/>
      <c r="X40" s="419"/>
    </row>
    <row r="41" spans="1:24" ht="15.75" customHeight="1">
      <c r="A41" s="419"/>
      <c r="C41" s="107" t="s">
        <v>1122</v>
      </c>
      <c r="D41" s="107">
        <f t="shared" si="5"/>
        <v>11</v>
      </c>
      <c r="E41" s="108">
        <f>COUNTA('Monitoria Anual - 2'!S124:S134)</f>
        <v>9</v>
      </c>
      <c r="F41" s="109">
        <f>COUNTA('Monitoria Anual - 2'!N124:N134)</f>
        <v>0</v>
      </c>
      <c r="G41" s="109">
        <f>COUNTA('Monitoria Anual - 2'!O124:O134)</f>
        <v>7</v>
      </c>
      <c r="H41" s="109">
        <f>COUNTA('Monitoria Anual - 2'!P124:P134)</f>
        <v>4</v>
      </c>
      <c r="I41" s="109">
        <f>COUNTA('Monitoria Anual - 2'!Q124:Q134)</f>
        <v>0</v>
      </c>
      <c r="J41" s="110">
        <f>COUNTA('Monitoria Anual - 2'!R124:R134)</f>
        <v>0</v>
      </c>
      <c r="W41" s="424"/>
      <c r="X41" s="419"/>
    </row>
    <row r="42" spans="1:24" ht="15.75" customHeight="1">
      <c r="A42" s="419"/>
      <c r="C42" s="112" t="s">
        <v>1123</v>
      </c>
      <c r="D42" s="112">
        <f t="shared" si="5"/>
        <v>11</v>
      </c>
      <c r="E42" s="205">
        <f>COUNTA('Monitoria Anual - 2'!S135:S145)</f>
        <v>6</v>
      </c>
      <c r="F42" s="206">
        <f>COUNTA('Monitoria Anual - 2'!N135:N145)</f>
        <v>1</v>
      </c>
      <c r="G42" s="206">
        <f>COUNTA('Monitoria Anual - 2'!O135:O145)</f>
        <v>9</v>
      </c>
      <c r="H42" s="206">
        <f>COUNTA('Monitoria Anual - 2'!P135:P145)</f>
        <v>1</v>
      </c>
      <c r="I42" s="206">
        <f>COUNTA('Monitoria Anual - 2'!Q135:Q145)</f>
        <v>0</v>
      </c>
      <c r="J42" s="207">
        <f>COUNTA('Monitoria Anual - 2'!R135:R145)</f>
        <v>0</v>
      </c>
      <c r="W42" s="424"/>
      <c r="X42" s="419"/>
    </row>
    <row r="43" spans="1:24" ht="15.75" customHeight="1">
      <c r="A43" s="419"/>
      <c r="X43" s="419"/>
    </row>
    <row r="44" spans="1:24" ht="15.75" customHeight="1">
      <c r="A44" s="419"/>
      <c r="B44" s="419"/>
      <c r="C44" s="419"/>
      <c r="D44" s="419"/>
      <c r="E44" s="419"/>
      <c r="F44" s="419"/>
      <c r="G44" s="419"/>
      <c r="H44" s="419"/>
      <c r="I44" s="419"/>
      <c r="J44" s="419"/>
      <c r="K44" s="419"/>
      <c r="L44" s="419"/>
      <c r="M44" s="419"/>
      <c r="N44" s="419"/>
      <c r="O44" s="419"/>
      <c r="P44" s="419"/>
      <c r="Q44" s="419"/>
      <c r="R44" s="419"/>
      <c r="S44" s="419"/>
      <c r="T44" s="419"/>
      <c r="U44" s="419"/>
      <c r="V44" s="419"/>
      <c r="W44" s="419"/>
      <c r="X44" s="419"/>
    </row>
    <row r="45" spans="1:24" ht="15.75" customHeight="1"/>
    <row r="46" spans="1:24" ht="15.75" customHeight="1"/>
    <row r="47" spans="1:24" ht="15.75" customHeight="1"/>
    <row r="48" spans="1:24"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k43QcOmrsvTA0whZqnNCIQ0ATmMRvF8T7tb2YTlVCSr0pK7KY5HGs6AKEZWqr2eNotIcHpeJZfrmLVPYKRiIgQ==" saltValue="FV6enyx4hwV4V0hhGJngag==" spinCount="100000" sheet="1" objects="1" scenarios="1"/>
  <mergeCells count="13">
    <mergeCell ref="B27:C27"/>
    <mergeCell ref="B1:W2"/>
    <mergeCell ref="B3:W3"/>
    <mergeCell ref="B5:C5"/>
    <mergeCell ref="D5:Q5"/>
    <mergeCell ref="B7:C7"/>
    <mergeCell ref="D7:J7"/>
    <mergeCell ref="B9:W9"/>
    <mergeCell ref="B11:C11"/>
    <mergeCell ref="F12:G12"/>
    <mergeCell ref="C13:G13"/>
    <mergeCell ref="D23:G23"/>
    <mergeCell ref="D24:G24"/>
  </mergeCells>
  <conditionalFormatting sqref="E32:F32 F33:F42 G32:J42">
    <cfRule type="cellIs" dxfId="27" priority="1" stopIfTrue="1" operator="equal">
      <formula>0</formula>
    </cfRule>
  </conditionalFormatting>
  <pageMargins left="0.25" right="0.25" top="0.75" bottom="0.75" header="0" footer="0"/>
  <pageSetup paperSize="9"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H1000"/>
  <sheetViews>
    <sheetView workbookViewId="0">
      <pane xSplit="2" ySplit="10" topLeftCell="C11" activePane="bottomRight" state="frozen"/>
      <selection pane="topRight" activeCell="C1" sqref="C1"/>
      <selection pane="bottomLeft" activeCell="A11" sqref="A11"/>
      <selection pane="bottomRight" activeCell="B4" sqref="B4:G4"/>
    </sheetView>
  </sheetViews>
  <sheetFormatPr defaultColWidth="14.42578125" defaultRowHeight="15" customHeight="1"/>
  <cols>
    <col min="1" max="1" width="55.7109375" customWidth="1"/>
    <col min="2" max="2" width="7.28515625" customWidth="1"/>
    <col min="3" max="3" width="63" customWidth="1"/>
    <col min="4" max="4" width="36.140625" customWidth="1"/>
    <col min="5" max="5" width="19.42578125" customWidth="1"/>
    <col min="6" max="6" width="25.7109375" customWidth="1"/>
    <col min="7" max="7" width="27.5703125" customWidth="1"/>
    <col min="8" max="8" width="31.85546875" customWidth="1"/>
    <col min="9" max="9" width="25.140625" customWidth="1"/>
    <col min="10" max="10" width="44.7109375" customWidth="1"/>
    <col min="11" max="11" width="37.7109375" customWidth="1"/>
    <col min="12" max="12" width="25.140625" customWidth="1"/>
    <col min="13" max="13" width="52.5703125" customWidth="1"/>
    <col min="14" max="19" width="26.7109375" customWidth="1"/>
    <col min="20" max="20" width="84.85546875" customWidth="1"/>
    <col min="21" max="21" width="60.42578125" customWidth="1"/>
    <col min="22" max="22" width="64" customWidth="1"/>
    <col min="23" max="23" width="26.7109375" customWidth="1"/>
    <col min="24" max="24" width="44.28515625" customWidth="1"/>
    <col min="25" max="27" width="28.85546875" customWidth="1"/>
    <col min="28" max="32" width="18.7109375" customWidth="1"/>
    <col min="33" max="33" width="23" customWidth="1"/>
    <col min="34" max="34" width="18.7109375" customWidth="1"/>
    <col min="35" max="35" width="22.7109375" customWidth="1"/>
    <col min="36" max="36" width="7" customWidth="1"/>
    <col min="37" max="39" width="8.85546875" customWidth="1"/>
    <col min="40" max="40" width="8.85546875" hidden="1" customWidth="1"/>
    <col min="41" max="60" width="14.42578125" customWidth="1"/>
  </cols>
  <sheetData>
    <row r="1" spans="1:60">
      <c r="A1" s="654" t="s">
        <v>0</v>
      </c>
      <c r="B1" s="597"/>
      <c r="C1" s="597"/>
      <c r="D1" s="597"/>
      <c r="E1" s="597"/>
      <c r="F1" s="597"/>
      <c r="G1" s="597"/>
      <c r="H1" s="472"/>
      <c r="I1" s="472"/>
      <c r="J1" s="472"/>
      <c r="K1" s="472"/>
      <c r="L1" s="472"/>
      <c r="M1" s="472"/>
      <c r="N1" s="473"/>
      <c r="O1" s="473"/>
      <c r="P1" s="473"/>
      <c r="Q1" s="473"/>
      <c r="R1" s="473"/>
      <c r="S1" s="473"/>
      <c r="T1" s="473"/>
      <c r="U1" s="473"/>
      <c r="V1" s="473"/>
      <c r="W1" s="473"/>
      <c r="X1" s="473"/>
      <c r="Y1" s="473"/>
      <c r="Z1" s="473"/>
      <c r="AA1" s="473"/>
      <c r="AB1" s="473"/>
      <c r="AC1" s="473"/>
      <c r="AD1" s="473"/>
      <c r="AE1" s="473"/>
      <c r="AF1" s="473"/>
      <c r="AG1" s="473"/>
      <c r="AH1" s="474"/>
      <c r="AI1" s="473"/>
      <c r="AJ1" s="475"/>
      <c r="AK1" s="475"/>
      <c r="AL1" s="475"/>
      <c r="AM1" s="475"/>
      <c r="AN1" s="475"/>
      <c r="AO1" s="476"/>
      <c r="AP1" s="476"/>
      <c r="AQ1" s="476"/>
      <c r="AR1" s="476"/>
      <c r="AS1" s="476"/>
      <c r="AT1" s="476"/>
      <c r="AU1" s="476"/>
      <c r="AV1" s="476"/>
      <c r="AW1" s="476"/>
      <c r="AX1" s="476"/>
      <c r="AY1" s="476"/>
      <c r="AZ1" s="476"/>
      <c r="BA1" s="476"/>
      <c r="BB1" s="476"/>
      <c r="BC1" s="476"/>
      <c r="BD1" s="476"/>
      <c r="BE1" s="476"/>
      <c r="BF1" s="476"/>
      <c r="BG1" s="476"/>
      <c r="BH1" s="476"/>
    </row>
    <row r="2" spans="1:60">
      <c r="A2" s="208" t="s">
        <v>1</v>
      </c>
      <c r="B2" s="209"/>
      <c r="C2" s="210"/>
      <c r="D2" s="211"/>
      <c r="E2" s="209"/>
      <c r="F2" s="209"/>
      <c r="G2" s="209"/>
      <c r="H2" s="209"/>
      <c r="I2" s="209"/>
      <c r="J2" s="209"/>
      <c r="K2" s="209"/>
      <c r="L2" s="209"/>
      <c r="M2" s="209"/>
      <c r="N2" s="211"/>
      <c r="O2" s="211"/>
      <c r="P2" s="211"/>
      <c r="Q2" s="211"/>
      <c r="R2" s="211"/>
      <c r="S2" s="211"/>
      <c r="T2" s="211"/>
      <c r="U2" s="211"/>
      <c r="V2" s="211"/>
      <c r="W2" s="211"/>
      <c r="X2" s="211"/>
      <c r="Y2" s="211"/>
      <c r="Z2" s="211"/>
      <c r="AA2" s="211"/>
      <c r="AB2" s="211"/>
      <c r="AC2" s="211"/>
      <c r="AD2" s="211"/>
      <c r="AE2" s="211"/>
      <c r="AF2" s="211"/>
      <c r="AG2" s="211"/>
      <c r="AH2" s="212"/>
      <c r="AI2" s="211"/>
      <c r="AJ2" s="475"/>
      <c r="AK2" s="475"/>
      <c r="AL2" s="475"/>
      <c r="AM2" s="475"/>
      <c r="AN2" s="475"/>
      <c r="AO2" s="476"/>
      <c r="AP2" s="476"/>
      <c r="AQ2" s="476"/>
      <c r="AR2" s="476"/>
      <c r="AS2" s="476"/>
      <c r="AT2" s="476"/>
      <c r="AU2" s="476"/>
      <c r="AV2" s="476"/>
      <c r="AW2" s="476"/>
      <c r="AX2" s="476"/>
      <c r="AY2" s="476"/>
      <c r="AZ2" s="476"/>
      <c r="BA2" s="476"/>
      <c r="BB2" s="476"/>
      <c r="BC2" s="476"/>
      <c r="BD2" s="476"/>
      <c r="BE2" s="476"/>
      <c r="BF2" s="476"/>
      <c r="BG2" s="476"/>
      <c r="BH2" s="476"/>
    </row>
    <row r="3" spans="1:60" ht="22.5" customHeight="1">
      <c r="A3" s="475"/>
      <c r="B3" s="477"/>
      <c r="C3" s="475"/>
      <c r="D3" s="475"/>
      <c r="E3" s="477"/>
      <c r="F3" s="477"/>
      <c r="G3" s="477"/>
      <c r="H3" s="477"/>
      <c r="I3" s="477"/>
      <c r="J3" s="477"/>
      <c r="K3" s="477"/>
      <c r="L3" s="477"/>
      <c r="M3" s="477"/>
      <c r="N3" s="478"/>
      <c r="O3" s="478"/>
      <c r="P3" s="478"/>
      <c r="Q3" s="478"/>
      <c r="R3" s="478"/>
      <c r="S3" s="478"/>
      <c r="T3" s="475"/>
      <c r="U3" s="475"/>
      <c r="V3" s="475"/>
      <c r="W3" s="475"/>
      <c r="X3" s="475"/>
      <c r="Y3" s="475"/>
      <c r="Z3" s="475"/>
      <c r="AA3" s="475"/>
      <c r="AB3" s="475"/>
      <c r="AC3" s="475"/>
      <c r="AD3" s="475"/>
      <c r="AE3" s="475"/>
      <c r="AF3" s="475"/>
      <c r="AG3" s="475"/>
      <c r="AH3" s="478"/>
      <c r="AI3" s="475"/>
      <c r="AJ3" s="475"/>
      <c r="AK3" s="475"/>
      <c r="AL3" s="475"/>
      <c r="AM3" s="475"/>
      <c r="AN3" s="475"/>
      <c r="AO3" s="476"/>
      <c r="AP3" s="476"/>
      <c r="AQ3" s="476"/>
      <c r="AR3" s="476"/>
      <c r="AS3" s="476"/>
      <c r="AT3" s="476"/>
      <c r="AU3" s="476"/>
      <c r="AV3" s="476"/>
      <c r="AW3" s="476"/>
      <c r="AX3" s="476"/>
      <c r="AY3" s="476"/>
      <c r="AZ3" s="476"/>
      <c r="BA3" s="476"/>
      <c r="BB3" s="476"/>
      <c r="BC3" s="476"/>
      <c r="BD3" s="476"/>
      <c r="BE3" s="476"/>
      <c r="BF3" s="476"/>
      <c r="BG3" s="476"/>
      <c r="BH3" s="476"/>
    </row>
    <row r="4" spans="1:60">
      <c r="A4" s="479" t="s">
        <v>2</v>
      </c>
      <c r="B4" s="655" t="str">
        <f>'Monitoria Anual - 1'!B4:G4</f>
        <v>Conservar os manguezais brasileiros, reduzindo a degradação e protegendo as espécies focais do PAN, mantendo suas áreas e usos tradicionais, a partir da integração entre as diferentes instâncias do poder público e da sociedade, incorporando os saberes acadêmicos e tradicionais.</v>
      </c>
      <c r="C4" s="601"/>
      <c r="D4" s="601"/>
      <c r="E4" s="601"/>
      <c r="F4" s="601"/>
      <c r="G4" s="585"/>
      <c r="H4" s="480"/>
      <c r="I4" s="480"/>
      <c r="J4" s="480"/>
      <c r="K4" s="480"/>
      <c r="L4" s="480"/>
      <c r="M4" s="480"/>
      <c r="N4" s="481"/>
      <c r="O4" s="481"/>
      <c r="P4" s="481"/>
      <c r="Q4" s="481"/>
      <c r="R4" s="481"/>
      <c r="S4" s="475"/>
      <c r="T4" s="475"/>
      <c r="U4" s="475"/>
      <c r="V4" s="475"/>
      <c r="W4" s="475"/>
      <c r="X4" s="475"/>
      <c r="Y4" s="475"/>
      <c r="Z4" s="475"/>
      <c r="AA4" s="475"/>
      <c r="AB4" s="475"/>
      <c r="AC4" s="475"/>
      <c r="AD4" s="475"/>
      <c r="AE4" s="475"/>
      <c r="AF4" s="475"/>
      <c r="AG4" s="475"/>
      <c r="AH4" s="478"/>
      <c r="AI4" s="475"/>
      <c r="AJ4" s="475"/>
      <c r="AK4" s="475"/>
      <c r="AL4" s="475"/>
      <c r="AM4" s="475"/>
      <c r="AN4" s="475"/>
      <c r="AO4" s="476"/>
      <c r="AP4" s="476"/>
      <c r="AQ4" s="476"/>
      <c r="AR4" s="476"/>
      <c r="AS4" s="476"/>
      <c r="AT4" s="476"/>
      <c r="AU4" s="476"/>
      <c r="AV4" s="476"/>
      <c r="AW4" s="476"/>
      <c r="AX4" s="476"/>
      <c r="AY4" s="476"/>
      <c r="AZ4" s="476"/>
      <c r="BA4" s="476"/>
      <c r="BB4" s="476"/>
      <c r="BC4" s="476"/>
      <c r="BD4" s="476"/>
      <c r="BE4" s="476"/>
      <c r="BF4" s="476"/>
      <c r="BG4" s="476"/>
      <c r="BH4" s="476"/>
    </row>
    <row r="5" spans="1:60">
      <c r="A5" s="475"/>
      <c r="B5" s="477"/>
      <c r="C5" s="475"/>
      <c r="D5" s="475"/>
      <c r="E5" s="477"/>
      <c r="F5" s="477"/>
      <c r="G5" s="477"/>
      <c r="H5" s="477"/>
      <c r="I5" s="477"/>
      <c r="J5" s="477"/>
      <c r="K5" s="477"/>
      <c r="L5" s="477"/>
      <c r="M5" s="477"/>
      <c r="N5" s="478"/>
      <c r="O5" s="478"/>
      <c r="P5" s="478"/>
      <c r="Q5" s="478"/>
      <c r="R5" s="478"/>
      <c r="S5" s="478"/>
      <c r="T5" s="475"/>
      <c r="U5" s="475"/>
      <c r="V5" s="475"/>
      <c r="W5" s="475"/>
      <c r="X5" s="475"/>
      <c r="Y5" s="475"/>
      <c r="Z5" s="475"/>
      <c r="AA5" s="475"/>
      <c r="AB5" s="475"/>
      <c r="AC5" s="475"/>
      <c r="AD5" s="475"/>
      <c r="AE5" s="475"/>
      <c r="AF5" s="475"/>
      <c r="AG5" s="475"/>
      <c r="AH5" s="478"/>
      <c r="AI5" s="475"/>
      <c r="AJ5" s="475"/>
      <c r="AK5" s="475"/>
      <c r="AL5" s="475"/>
      <c r="AM5" s="475"/>
      <c r="AN5" s="475"/>
      <c r="AO5" s="476"/>
      <c r="AP5" s="476"/>
      <c r="AQ5" s="476"/>
      <c r="AR5" s="476"/>
      <c r="AS5" s="476"/>
      <c r="AT5" s="476"/>
      <c r="AU5" s="476"/>
      <c r="AV5" s="476"/>
      <c r="AW5" s="476"/>
      <c r="AX5" s="476"/>
      <c r="AY5" s="476"/>
      <c r="AZ5" s="476"/>
      <c r="BA5" s="476"/>
      <c r="BB5" s="476"/>
      <c r="BC5" s="476"/>
      <c r="BD5" s="476"/>
      <c r="BE5" s="476"/>
      <c r="BF5" s="476"/>
      <c r="BG5" s="476"/>
      <c r="BH5" s="476"/>
    </row>
    <row r="6" spans="1:60">
      <c r="A6" s="479" t="s">
        <v>4</v>
      </c>
      <c r="B6" s="656" t="s">
        <v>1782</v>
      </c>
      <c r="C6" s="585"/>
      <c r="D6" s="475"/>
      <c r="E6" s="477"/>
      <c r="F6" s="477"/>
      <c r="G6" s="477"/>
      <c r="H6" s="477"/>
      <c r="I6" s="477"/>
      <c r="J6" s="477"/>
      <c r="K6" s="477"/>
      <c r="L6" s="477"/>
      <c r="M6" s="482"/>
      <c r="N6" s="478"/>
      <c r="O6" s="478"/>
      <c r="P6" s="478"/>
      <c r="Q6" s="478"/>
      <c r="R6" s="478"/>
      <c r="S6" s="478"/>
      <c r="T6" s="475"/>
      <c r="U6" s="475"/>
      <c r="V6" s="475"/>
      <c r="W6" s="475"/>
      <c r="X6" s="475"/>
      <c r="Y6" s="475"/>
      <c r="Z6" s="475"/>
      <c r="AA6" s="475"/>
      <c r="AB6" s="475"/>
      <c r="AC6" s="475"/>
      <c r="AD6" s="475"/>
      <c r="AE6" s="475"/>
      <c r="AF6" s="475"/>
      <c r="AG6" s="475"/>
      <c r="AH6" s="478"/>
      <c r="AI6" s="475"/>
      <c r="AJ6" s="475"/>
      <c r="AK6" s="475"/>
      <c r="AL6" s="475"/>
      <c r="AM6" s="475"/>
      <c r="AN6" s="475" t="s">
        <v>6</v>
      </c>
      <c r="AO6" s="476"/>
      <c r="AP6" s="476"/>
      <c r="AQ6" s="476"/>
      <c r="AR6" s="476"/>
      <c r="AS6" s="476"/>
      <c r="AT6" s="476"/>
      <c r="AU6" s="476"/>
      <c r="AV6" s="476"/>
      <c r="AW6" s="476"/>
      <c r="AX6" s="476"/>
      <c r="AY6" s="476"/>
      <c r="AZ6" s="476"/>
      <c r="BA6" s="476"/>
      <c r="BB6" s="476"/>
      <c r="BC6" s="476"/>
      <c r="BD6" s="476"/>
      <c r="BE6" s="476"/>
      <c r="BF6" s="476"/>
      <c r="BG6" s="476"/>
      <c r="BH6" s="476"/>
    </row>
    <row r="7" spans="1:60">
      <c r="A7" s="475"/>
      <c r="B7" s="477"/>
      <c r="C7" s="475"/>
      <c r="D7" s="475"/>
      <c r="E7" s="477"/>
      <c r="F7" s="477"/>
      <c r="G7" s="477"/>
      <c r="H7" s="477"/>
      <c r="I7" s="477"/>
      <c r="J7" s="477"/>
      <c r="K7" s="477"/>
      <c r="L7" s="477"/>
      <c r="M7" s="477"/>
      <c r="N7" s="478"/>
      <c r="O7" s="478"/>
      <c r="P7" s="478"/>
      <c r="Q7" s="478"/>
      <c r="R7" s="478"/>
      <c r="S7" s="478"/>
      <c r="T7" s="475"/>
      <c r="U7" s="475"/>
      <c r="V7" s="475"/>
      <c r="W7" s="475"/>
      <c r="X7" s="475"/>
      <c r="Y7" s="475"/>
      <c r="Z7" s="475"/>
      <c r="AA7" s="475"/>
      <c r="AB7" s="475"/>
      <c r="AC7" s="475"/>
      <c r="AD7" s="475"/>
      <c r="AE7" s="475"/>
      <c r="AF7" s="475"/>
      <c r="AG7" s="475"/>
      <c r="AH7" s="478"/>
      <c r="AI7" s="475"/>
      <c r="AJ7" s="475"/>
      <c r="AK7" s="475"/>
      <c r="AL7" s="475"/>
      <c r="AM7" s="475"/>
      <c r="AN7" s="483" t="s">
        <v>7</v>
      </c>
      <c r="AO7" s="476"/>
      <c r="AP7" s="476"/>
      <c r="AQ7" s="476"/>
      <c r="AR7" s="476"/>
      <c r="AS7" s="476"/>
      <c r="AT7" s="476"/>
      <c r="AU7" s="476"/>
      <c r="AV7" s="476"/>
      <c r="AW7" s="476"/>
      <c r="AX7" s="476"/>
      <c r="AY7" s="476"/>
      <c r="AZ7" s="476"/>
      <c r="BA7" s="476"/>
      <c r="BB7" s="476"/>
      <c r="BC7" s="476"/>
      <c r="BD7" s="476"/>
      <c r="BE7" s="476"/>
      <c r="BF7" s="476"/>
      <c r="BG7" s="476"/>
      <c r="BH7" s="476"/>
    </row>
    <row r="8" spans="1:60">
      <c r="A8" s="213" t="s">
        <v>8</v>
      </c>
      <c r="B8" s="214"/>
      <c r="C8" s="214"/>
      <c r="D8" s="214"/>
      <c r="E8" s="214"/>
      <c r="F8" s="214"/>
      <c r="G8" s="214"/>
      <c r="H8" s="214"/>
      <c r="I8" s="214"/>
      <c r="J8" s="214"/>
      <c r="K8" s="214"/>
      <c r="L8" s="214"/>
      <c r="M8" s="215"/>
      <c r="N8" s="657" t="s">
        <v>9</v>
      </c>
      <c r="O8" s="604"/>
      <c r="P8" s="604"/>
      <c r="Q8" s="604"/>
      <c r="R8" s="604"/>
      <c r="S8" s="604"/>
      <c r="T8" s="604"/>
      <c r="U8" s="604"/>
      <c r="V8" s="604"/>
      <c r="W8" s="604"/>
      <c r="X8" s="607"/>
      <c r="Y8" s="658" t="s">
        <v>10</v>
      </c>
      <c r="Z8" s="609"/>
      <c r="AA8" s="609"/>
      <c r="AB8" s="609"/>
      <c r="AC8" s="609"/>
      <c r="AD8" s="609"/>
      <c r="AE8" s="609"/>
      <c r="AF8" s="609"/>
      <c r="AG8" s="609"/>
      <c r="AH8" s="609"/>
      <c r="AI8" s="610"/>
      <c r="AJ8" s="401"/>
      <c r="AK8" s="1"/>
      <c r="AL8" s="1"/>
      <c r="AM8" s="1"/>
      <c r="AN8" s="1"/>
    </row>
    <row r="9" spans="1:60" ht="25.5" customHeight="1">
      <c r="A9" s="659" t="s">
        <v>11</v>
      </c>
      <c r="B9" s="648" t="s">
        <v>12</v>
      </c>
      <c r="C9" s="648" t="s">
        <v>13</v>
      </c>
      <c r="D9" s="648" t="s">
        <v>14</v>
      </c>
      <c r="E9" s="666" t="s">
        <v>15</v>
      </c>
      <c r="F9" s="667" t="s">
        <v>16</v>
      </c>
      <c r="G9" s="634"/>
      <c r="H9" s="216" t="s">
        <v>17</v>
      </c>
      <c r="I9" s="648" t="s">
        <v>18</v>
      </c>
      <c r="J9" s="648" t="s">
        <v>19</v>
      </c>
      <c r="K9" s="674" t="s">
        <v>20</v>
      </c>
      <c r="L9" s="613"/>
      <c r="M9" s="648" t="s">
        <v>21</v>
      </c>
      <c r="N9" s="668" t="s">
        <v>22</v>
      </c>
      <c r="O9" s="669" t="s">
        <v>23</v>
      </c>
      <c r="P9" s="670" t="s">
        <v>24</v>
      </c>
      <c r="Q9" s="671" t="s">
        <v>25</v>
      </c>
      <c r="R9" s="672" t="s">
        <v>26</v>
      </c>
      <c r="S9" s="673" t="s">
        <v>27</v>
      </c>
      <c r="T9" s="660" t="s">
        <v>28</v>
      </c>
      <c r="U9" s="660" t="s">
        <v>29</v>
      </c>
      <c r="V9" s="660" t="s">
        <v>30</v>
      </c>
      <c r="W9" s="660" t="s">
        <v>31</v>
      </c>
      <c r="X9" s="661" t="s">
        <v>32</v>
      </c>
      <c r="Y9" s="662" t="s">
        <v>33</v>
      </c>
      <c r="Z9" s="663" t="s">
        <v>34</v>
      </c>
      <c r="AA9" s="663" t="s">
        <v>35</v>
      </c>
      <c r="AB9" s="663" t="s">
        <v>36</v>
      </c>
      <c r="AC9" s="663" t="s">
        <v>37</v>
      </c>
      <c r="AD9" s="663" t="s">
        <v>38</v>
      </c>
      <c r="AE9" s="663" t="s">
        <v>39</v>
      </c>
      <c r="AF9" s="664" t="s">
        <v>40</v>
      </c>
      <c r="AG9" s="663" t="s">
        <v>41</v>
      </c>
      <c r="AH9" s="663" t="s">
        <v>42</v>
      </c>
      <c r="AI9" s="665" t="s">
        <v>43</v>
      </c>
      <c r="AJ9" s="484"/>
      <c r="AK9" s="1"/>
      <c r="AL9" s="1"/>
      <c r="AM9" s="1"/>
      <c r="AN9" s="1"/>
    </row>
    <row r="10" spans="1:60" ht="40.5" customHeight="1">
      <c r="A10" s="631"/>
      <c r="B10" s="616"/>
      <c r="C10" s="616"/>
      <c r="D10" s="616"/>
      <c r="E10" s="616"/>
      <c r="F10" s="118" t="s">
        <v>44</v>
      </c>
      <c r="G10" s="118" t="s">
        <v>45</v>
      </c>
      <c r="H10" s="217"/>
      <c r="I10" s="616"/>
      <c r="J10" s="616"/>
      <c r="K10" s="218" t="s">
        <v>46</v>
      </c>
      <c r="L10" s="218" t="s">
        <v>47</v>
      </c>
      <c r="M10" s="616"/>
      <c r="N10" s="616"/>
      <c r="O10" s="616"/>
      <c r="P10" s="616"/>
      <c r="Q10" s="616"/>
      <c r="R10" s="616"/>
      <c r="S10" s="616"/>
      <c r="T10" s="616"/>
      <c r="U10" s="616"/>
      <c r="V10" s="616"/>
      <c r="W10" s="616"/>
      <c r="X10" s="624"/>
      <c r="Y10" s="629"/>
      <c r="Z10" s="616"/>
      <c r="AA10" s="616"/>
      <c r="AB10" s="616"/>
      <c r="AC10" s="616"/>
      <c r="AD10" s="616"/>
      <c r="AE10" s="616"/>
      <c r="AF10" s="624"/>
      <c r="AG10" s="616"/>
      <c r="AH10" s="616"/>
      <c r="AI10" s="626"/>
      <c r="AJ10" s="484"/>
      <c r="AK10" s="1"/>
      <c r="AL10" s="1"/>
      <c r="AM10" s="1"/>
      <c r="AN10" s="1"/>
    </row>
    <row r="11" spans="1:60" ht="46.5" customHeight="1">
      <c r="A11" s="675" t="s">
        <v>48</v>
      </c>
      <c r="B11" s="220" t="s">
        <v>49</v>
      </c>
      <c r="C11" s="221" t="s">
        <v>1783</v>
      </c>
      <c r="D11" s="222" t="s">
        <v>51</v>
      </c>
      <c r="E11" s="2"/>
      <c r="F11" s="223">
        <v>42005</v>
      </c>
      <c r="G11" s="223">
        <v>43617</v>
      </c>
      <c r="H11" s="224" t="s">
        <v>52</v>
      </c>
      <c r="I11" s="225">
        <v>50000</v>
      </c>
      <c r="J11" s="224" t="s">
        <v>53</v>
      </c>
      <c r="K11" s="54"/>
      <c r="L11" s="54"/>
      <c r="M11" s="54"/>
      <c r="N11" s="187"/>
      <c r="O11" s="226" t="s">
        <v>60</v>
      </c>
      <c r="P11" s="227"/>
      <c r="Q11" s="227"/>
      <c r="R11" s="227"/>
      <c r="S11" s="227" t="s">
        <v>6</v>
      </c>
      <c r="T11" s="187"/>
      <c r="U11" s="187"/>
      <c r="V11" s="187"/>
      <c r="W11" s="187"/>
      <c r="X11" s="187"/>
      <c r="Y11" s="187"/>
      <c r="Z11" s="187"/>
      <c r="AA11" s="187"/>
      <c r="AB11" s="187"/>
      <c r="AC11" s="187"/>
      <c r="AD11" s="187"/>
      <c r="AE11" s="187"/>
      <c r="AF11" s="187"/>
      <c r="AG11" s="228"/>
      <c r="AH11" s="228"/>
      <c r="AI11" s="228"/>
      <c r="AJ11" s="484"/>
      <c r="AK11" s="1"/>
      <c r="AL11" s="1"/>
      <c r="AM11" s="1"/>
      <c r="AN11" s="1"/>
    </row>
    <row r="12" spans="1:60" ht="225">
      <c r="A12" s="591"/>
      <c r="B12" s="485" t="s">
        <v>55</v>
      </c>
      <c r="C12" s="219" t="s">
        <v>56</v>
      </c>
      <c r="D12" s="222" t="s">
        <v>57</v>
      </c>
      <c r="E12" s="53"/>
      <c r="F12" s="223">
        <v>42005</v>
      </c>
      <c r="G12" s="229">
        <v>42917</v>
      </c>
      <c r="H12" s="224" t="s">
        <v>58</v>
      </c>
      <c r="I12" s="230">
        <v>50000</v>
      </c>
      <c r="J12" s="224" t="s">
        <v>59</v>
      </c>
      <c r="K12" s="231"/>
      <c r="L12" s="53"/>
      <c r="M12" s="231" t="s">
        <v>1784</v>
      </c>
      <c r="N12" s="187"/>
      <c r="O12" s="226"/>
      <c r="P12" s="227" t="s">
        <v>60</v>
      </c>
      <c r="Q12" s="227"/>
      <c r="R12" s="227"/>
      <c r="S12" s="227"/>
      <c r="T12" s="222" t="s">
        <v>1785</v>
      </c>
      <c r="U12" s="222" t="s">
        <v>1786</v>
      </c>
      <c r="V12" s="222" t="s">
        <v>1787</v>
      </c>
      <c r="W12" s="222"/>
      <c r="X12" s="222"/>
      <c r="Y12" s="222" t="s">
        <v>1788</v>
      </c>
      <c r="Z12" s="222"/>
      <c r="AA12" s="222"/>
      <c r="AB12" s="232"/>
      <c r="AC12" s="222"/>
      <c r="AD12" s="486" t="s">
        <v>1789</v>
      </c>
      <c r="AE12" s="222"/>
      <c r="AF12" s="487" t="s">
        <v>1790</v>
      </c>
      <c r="AG12" s="222"/>
      <c r="AH12" s="222" t="s">
        <v>1791</v>
      </c>
      <c r="AI12" s="222" t="s">
        <v>1792</v>
      </c>
      <c r="AJ12" s="484"/>
      <c r="AK12" s="1"/>
      <c r="AL12" s="1"/>
      <c r="AM12" s="1"/>
      <c r="AN12" s="1"/>
    </row>
    <row r="13" spans="1:60" ht="57" customHeight="1">
      <c r="A13" s="591"/>
      <c r="B13" s="233" t="s">
        <v>65</v>
      </c>
      <c r="C13" s="234" t="s">
        <v>1793</v>
      </c>
      <c r="D13" s="488" t="s">
        <v>67</v>
      </c>
      <c r="E13" s="53"/>
      <c r="F13" s="223">
        <v>42005</v>
      </c>
      <c r="G13" s="223">
        <v>43101</v>
      </c>
      <c r="H13" s="486" t="s">
        <v>68</v>
      </c>
      <c r="I13" s="225">
        <v>100000</v>
      </c>
      <c r="J13" s="487" t="s">
        <v>69</v>
      </c>
      <c r="K13" s="231"/>
      <c r="L13" s="53"/>
      <c r="M13" s="53"/>
      <c r="N13" s="187"/>
      <c r="O13" s="226" t="s">
        <v>60</v>
      </c>
      <c r="P13" s="227"/>
      <c r="Q13" s="227"/>
      <c r="R13" s="227"/>
      <c r="S13" s="227" t="s">
        <v>7</v>
      </c>
      <c r="T13" s="235"/>
      <c r="U13" s="222"/>
      <c r="V13" s="222"/>
      <c r="W13" s="222"/>
      <c r="X13" s="222"/>
      <c r="Y13" s="222"/>
      <c r="Z13" s="222"/>
      <c r="AA13" s="222"/>
      <c r="AB13" s="232"/>
      <c r="AC13" s="222"/>
      <c r="AD13" s="222"/>
      <c r="AE13" s="222"/>
      <c r="AF13" s="222"/>
      <c r="AG13" s="195"/>
      <c r="AH13" s="222"/>
      <c r="AI13" s="195"/>
      <c r="AJ13" s="484"/>
      <c r="AK13" s="1"/>
      <c r="AL13" s="1"/>
      <c r="AM13" s="1"/>
      <c r="AN13" s="1"/>
    </row>
    <row r="14" spans="1:60" ht="63.75" customHeight="1">
      <c r="A14" s="591"/>
      <c r="B14" s="233" t="s">
        <v>71</v>
      </c>
      <c r="C14" s="234" t="s">
        <v>1794</v>
      </c>
      <c r="D14" s="488" t="s">
        <v>73</v>
      </c>
      <c r="E14" s="53"/>
      <c r="F14" s="223">
        <v>42217</v>
      </c>
      <c r="G14" s="223">
        <v>42583</v>
      </c>
      <c r="H14" s="486" t="s">
        <v>74</v>
      </c>
      <c r="I14" s="225">
        <v>330000</v>
      </c>
      <c r="J14" s="487" t="s">
        <v>75</v>
      </c>
      <c r="K14" s="231"/>
      <c r="L14" s="53"/>
      <c r="M14" s="53"/>
      <c r="N14" s="187"/>
      <c r="O14" s="226" t="s">
        <v>60</v>
      </c>
      <c r="P14" s="227"/>
      <c r="Q14" s="227"/>
      <c r="R14" s="227"/>
      <c r="S14" s="227" t="s">
        <v>7</v>
      </c>
      <c r="T14" s="222"/>
      <c r="U14" s="222"/>
      <c r="V14" s="195"/>
      <c r="W14" s="222"/>
      <c r="X14" s="222"/>
      <c r="Y14" s="222"/>
      <c r="Z14" s="222"/>
      <c r="AA14" s="222"/>
      <c r="AB14" s="232"/>
      <c r="AC14" s="222"/>
      <c r="AD14" s="222"/>
      <c r="AE14" s="222"/>
      <c r="AF14" s="222"/>
      <c r="AG14" s="195"/>
      <c r="AH14" s="222"/>
      <c r="AI14" s="195"/>
      <c r="AJ14" s="484"/>
      <c r="AK14" s="1"/>
      <c r="AL14" s="1"/>
      <c r="AM14" s="1"/>
      <c r="AN14" s="1"/>
    </row>
    <row r="15" spans="1:60" ht="294" customHeight="1">
      <c r="A15" s="591"/>
      <c r="B15" s="485" t="s">
        <v>79</v>
      </c>
      <c r="C15" s="236" t="s">
        <v>80</v>
      </c>
      <c r="D15" s="222" t="s">
        <v>81</v>
      </c>
      <c r="E15" s="53"/>
      <c r="F15" s="223">
        <v>42036</v>
      </c>
      <c r="G15" s="223">
        <v>42767</v>
      </c>
      <c r="H15" s="224" t="s">
        <v>1795</v>
      </c>
      <c r="I15" s="237">
        <v>300000</v>
      </c>
      <c r="J15" s="224" t="s">
        <v>1796</v>
      </c>
      <c r="K15" s="231" t="s">
        <v>1797</v>
      </c>
      <c r="L15" s="53"/>
      <c r="M15" s="231" t="s">
        <v>1798</v>
      </c>
      <c r="N15" s="187"/>
      <c r="O15" s="226" t="s">
        <v>60</v>
      </c>
      <c r="P15" s="227"/>
      <c r="Q15" s="227"/>
      <c r="R15" s="227"/>
      <c r="S15" s="227"/>
      <c r="T15" s="222" t="s">
        <v>1799</v>
      </c>
      <c r="U15" s="222" t="s">
        <v>1800</v>
      </c>
      <c r="V15" s="222" t="s">
        <v>1801</v>
      </c>
      <c r="W15" s="222" t="s">
        <v>1802</v>
      </c>
      <c r="X15" s="222" t="s">
        <v>1803</v>
      </c>
      <c r="Y15" s="222"/>
      <c r="Z15" s="222"/>
      <c r="AA15" s="222"/>
      <c r="AB15" s="222"/>
      <c r="AC15" s="232">
        <v>43800</v>
      </c>
      <c r="AD15" s="224" t="s">
        <v>1804</v>
      </c>
      <c r="AE15" s="222"/>
      <c r="AF15" s="224" t="s">
        <v>1805</v>
      </c>
      <c r="AG15" s="195"/>
      <c r="AH15" s="222" t="s">
        <v>1481</v>
      </c>
      <c r="AI15" s="222" t="s">
        <v>1806</v>
      </c>
      <c r="AJ15" s="484"/>
      <c r="AK15" s="1"/>
      <c r="AL15" s="1"/>
      <c r="AM15" s="1"/>
      <c r="AN15" s="1"/>
    </row>
    <row r="16" spans="1:60" ht="165">
      <c r="A16" s="591"/>
      <c r="B16" s="485" t="s">
        <v>89</v>
      </c>
      <c r="C16" s="222" t="s">
        <v>1807</v>
      </c>
      <c r="D16" s="187" t="s">
        <v>1808</v>
      </c>
      <c r="E16" s="53"/>
      <c r="F16" s="229">
        <v>42522</v>
      </c>
      <c r="G16" s="229">
        <v>43435</v>
      </c>
      <c r="H16" s="224" t="s">
        <v>1145</v>
      </c>
      <c r="I16" s="225">
        <v>700000</v>
      </c>
      <c r="J16" s="231" t="s">
        <v>1809</v>
      </c>
      <c r="K16" s="53"/>
      <c r="L16" s="53"/>
      <c r="M16" s="53"/>
      <c r="N16" s="187"/>
      <c r="O16" s="226"/>
      <c r="P16" s="227" t="s">
        <v>60</v>
      </c>
      <c r="Q16" s="227"/>
      <c r="R16" s="227"/>
      <c r="S16" s="227"/>
      <c r="T16" s="222"/>
      <c r="U16" s="222" t="s">
        <v>1810</v>
      </c>
      <c r="V16" s="222"/>
      <c r="W16" s="222"/>
      <c r="X16" s="222"/>
      <c r="Y16" s="222" t="s">
        <v>1811</v>
      </c>
      <c r="Z16" s="222"/>
      <c r="AA16" s="232"/>
      <c r="AB16" s="232"/>
      <c r="AC16" s="222"/>
      <c r="AD16" s="224" t="s">
        <v>1812</v>
      </c>
      <c r="AE16" s="222"/>
      <c r="AF16" s="238" t="s">
        <v>1813</v>
      </c>
      <c r="AG16" s="222"/>
      <c r="AH16" s="222" t="s">
        <v>1481</v>
      </c>
      <c r="AI16" s="222" t="s">
        <v>1814</v>
      </c>
      <c r="AJ16" s="484"/>
      <c r="AK16" s="1"/>
      <c r="AL16" s="1"/>
      <c r="AM16" s="1"/>
      <c r="AN16" s="1"/>
    </row>
    <row r="17" spans="1:40" ht="46.5" customHeight="1">
      <c r="A17" s="591"/>
      <c r="B17" s="485" t="s">
        <v>98</v>
      </c>
      <c r="C17" s="221" t="s">
        <v>1815</v>
      </c>
      <c r="D17" s="222" t="s">
        <v>100</v>
      </c>
      <c r="E17" s="53"/>
      <c r="F17" s="231" t="s">
        <v>1148</v>
      </c>
      <c r="G17" s="223">
        <v>42339</v>
      </c>
      <c r="H17" s="224" t="s">
        <v>101</v>
      </c>
      <c r="I17" s="225">
        <v>80000</v>
      </c>
      <c r="J17" s="224" t="s">
        <v>102</v>
      </c>
      <c r="K17" s="53"/>
      <c r="L17" s="53"/>
      <c r="M17" s="53"/>
      <c r="N17" s="187"/>
      <c r="O17" s="226" t="s">
        <v>60</v>
      </c>
      <c r="P17" s="227"/>
      <c r="Q17" s="227"/>
      <c r="R17" s="227"/>
      <c r="S17" s="227" t="s">
        <v>6</v>
      </c>
      <c r="T17" s="222"/>
      <c r="U17" s="222"/>
      <c r="V17" s="222"/>
      <c r="W17" s="222"/>
      <c r="X17" s="222"/>
      <c r="Y17" s="222"/>
      <c r="Z17" s="222"/>
      <c r="AA17" s="222"/>
      <c r="AB17" s="222"/>
      <c r="AC17" s="222"/>
      <c r="AD17" s="222"/>
      <c r="AE17" s="222"/>
      <c r="AF17" s="222"/>
      <c r="AG17" s="195"/>
      <c r="AH17" s="222"/>
      <c r="AI17" s="195"/>
      <c r="AJ17" s="484"/>
      <c r="AK17" s="1"/>
      <c r="AL17" s="1"/>
      <c r="AM17" s="1"/>
      <c r="AN17" s="1"/>
    </row>
    <row r="18" spans="1:40" ht="138.75" customHeight="1">
      <c r="A18" s="591"/>
      <c r="B18" s="485" t="s">
        <v>106</v>
      </c>
      <c r="C18" s="222" t="s">
        <v>107</v>
      </c>
      <c r="D18" s="222" t="s">
        <v>108</v>
      </c>
      <c r="E18" s="53"/>
      <c r="F18" s="223">
        <v>42005</v>
      </c>
      <c r="G18" s="223">
        <v>42736</v>
      </c>
      <c r="H18" s="224" t="s">
        <v>109</v>
      </c>
      <c r="I18" s="225">
        <v>3000000</v>
      </c>
      <c r="J18" s="224" t="s">
        <v>110</v>
      </c>
      <c r="K18" s="231"/>
      <c r="L18" s="53"/>
      <c r="M18" s="53"/>
      <c r="N18" s="187"/>
      <c r="O18" s="226"/>
      <c r="P18" s="227"/>
      <c r="Q18" s="227" t="s">
        <v>60</v>
      </c>
      <c r="R18" s="227"/>
      <c r="S18" s="227"/>
      <c r="T18" s="222" t="s">
        <v>1816</v>
      </c>
      <c r="U18" s="222" t="s">
        <v>1817</v>
      </c>
      <c r="V18" s="222" t="s">
        <v>1818</v>
      </c>
      <c r="W18" s="222" t="s">
        <v>1819</v>
      </c>
      <c r="X18" s="222"/>
      <c r="Y18" s="222"/>
      <c r="Z18" s="222"/>
      <c r="AA18" s="222"/>
      <c r="AB18" s="222"/>
      <c r="AC18" s="222"/>
      <c r="AD18" s="224" t="s">
        <v>1820</v>
      </c>
      <c r="AE18" s="222"/>
      <c r="AF18" s="224" t="s">
        <v>1821</v>
      </c>
      <c r="AG18" s="195"/>
      <c r="AH18" s="222" t="s">
        <v>1481</v>
      </c>
      <c r="AI18" s="195"/>
      <c r="AJ18" s="484"/>
      <c r="AK18" s="1"/>
      <c r="AL18" s="1"/>
      <c r="AM18" s="1"/>
      <c r="AN18" s="1"/>
    </row>
    <row r="19" spans="1:40" ht="300">
      <c r="A19" s="591"/>
      <c r="B19" s="485" t="s">
        <v>121</v>
      </c>
      <c r="C19" s="222" t="s">
        <v>122</v>
      </c>
      <c r="D19" s="222" t="s">
        <v>123</v>
      </c>
      <c r="E19" s="53"/>
      <c r="F19" s="223">
        <v>42005</v>
      </c>
      <c r="G19" s="223">
        <v>44166</v>
      </c>
      <c r="H19" s="231" t="s">
        <v>1822</v>
      </c>
      <c r="I19" s="225">
        <v>500000</v>
      </c>
      <c r="J19" s="224" t="s">
        <v>1823</v>
      </c>
      <c r="K19" s="231"/>
      <c r="L19" s="231"/>
      <c r="M19" s="231"/>
      <c r="N19" s="187"/>
      <c r="O19" s="187"/>
      <c r="P19" s="187" t="s">
        <v>60</v>
      </c>
      <c r="Q19" s="187"/>
      <c r="R19" s="187"/>
      <c r="S19" s="187"/>
      <c r="T19" s="222" t="s">
        <v>1824</v>
      </c>
      <c r="U19" s="222"/>
      <c r="V19" s="222"/>
      <c r="W19" s="222"/>
      <c r="X19" s="222"/>
      <c r="Y19" s="222"/>
      <c r="Z19" s="222"/>
      <c r="AA19" s="222"/>
      <c r="AB19" s="222"/>
      <c r="AC19" s="222"/>
      <c r="AD19" s="224" t="s">
        <v>1825</v>
      </c>
      <c r="AE19" s="222"/>
      <c r="AF19" s="224" t="s">
        <v>1826</v>
      </c>
      <c r="AG19" s="222"/>
      <c r="AH19" s="222" t="s">
        <v>1481</v>
      </c>
      <c r="AI19" s="222"/>
      <c r="AJ19" s="484"/>
      <c r="AK19" s="1"/>
      <c r="AL19" s="1"/>
      <c r="AM19" s="1"/>
      <c r="AN19" s="1"/>
    </row>
    <row r="20" spans="1:40" ht="210">
      <c r="A20" s="591"/>
      <c r="B20" s="485" t="s">
        <v>128</v>
      </c>
      <c r="C20" s="222" t="s">
        <v>1175</v>
      </c>
      <c r="D20" s="222" t="s">
        <v>130</v>
      </c>
      <c r="E20" s="53"/>
      <c r="F20" s="223">
        <v>42005</v>
      </c>
      <c r="G20" s="229">
        <v>43435</v>
      </c>
      <c r="H20" s="224" t="s">
        <v>1827</v>
      </c>
      <c r="I20" s="225">
        <v>1200000</v>
      </c>
      <c r="J20" s="224" t="s">
        <v>132</v>
      </c>
      <c r="K20" s="239" t="s">
        <v>1828</v>
      </c>
      <c r="L20" s="54"/>
      <c r="M20" s="239" t="s">
        <v>1829</v>
      </c>
      <c r="N20" s="227"/>
      <c r="O20" s="226" t="s">
        <v>60</v>
      </c>
      <c r="P20" s="227"/>
      <c r="Q20" s="227"/>
      <c r="R20" s="227"/>
      <c r="S20" s="227"/>
      <c r="T20" s="222" t="s">
        <v>1830</v>
      </c>
      <c r="U20" s="222"/>
      <c r="V20" s="222"/>
      <c r="W20" s="222" t="s">
        <v>1831</v>
      </c>
      <c r="X20" s="222"/>
      <c r="Y20" s="222"/>
      <c r="Z20" s="222"/>
      <c r="AA20" s="222"/>
      <c r="AB20" s="232"/>
      <c r="AC20" s="222"/>
      <c r="AD20" s="224" t="s">
        <v>1832</v>
      </c>
      <c r="AE20" s="222"/>
      <c r="AF20" s="224" t="s">
        <v>1833</v>
      </c>
      <c r="AG20" s="240"/>
      <c r="AH20" s="236" t="s">
        <v>1481</v>
      </c>
      <c r="AI20" s="240"/>
      <c r="AJ20" s="484"/>
      <c r="AK20" s="1"/>
      <c r="AL20" s="1"/>
      <c r="AM20" s="1"/>
      <c r="AN20" s="1"/>
    </row>
    <row r="21" spans="1:40" ht="123" customHeight="1">
      <c r="A21" s="591"/>
      <c r="B21" s="485" t="s">
        <v>134</v>
      </c>
      <c r="C21" s="235" t="s">
        <v>1834</v>
      </c>
      <c r="D21" s="222" t="s">
        <v>136</v>
      </c>
      <c r="E21" s="53"/>
      <c r="F21" s="223">
        <v>42278</v>
      </c>
      <c r="G21" s="223">
        <v>43800</v>
      </c>
      <c r="H21" s="224" t="s">
        <v>137</v>
      </c>
      <c r="I21" s="225"/>
      <c r="J21" s="224" t="s">
        <v>138</v>
      </c>
      <c r="K21" s="53"/>
      <c r="L21" s="54"/>
      <c r="M21" s="54"/>
      <c r="N21" s="227"/>
      <c r="O21" s="226" t="s">
        <v>60</v>
      </c>
      <c r="P21" s="227"/>
      <c r="Q21" s="227"/>
      <c r="R21" s="227"/>
      <c r="S21" s="227" t="s">
        <v>7</v>
      </c>
      <c r="T21" s="222"/>
      <c r="U21" s="222"/>
      <c r="V21" s="222"/>
      <c r="W21" s="222"/>
      <c r="X21" s="222"/>
      <c r="Y21" s="222"/>
      <c r="Z21" s="222"/>
      <c r="AA21" s="222"/>
      <c r="AB21" s="222"/>
      <c r="AC21" s="222"/>
      <c r="AD21" s="222"/>
      <c r="AE21" s="222"/>
      <c r="AF21" s="222"/>
      <c r="AG21" s="195"/>
      <c r="AH21" s="222"/>
      <c r="AI21" s="241"/>
      <c r="AJ21" s="484"/>
      <c r="AK21" s="1"/>
      <c r="AL21" s="1"/>
      <c r="AM21" s="1"/>
      <c r="AN21" s="1"/>
    </row>
    <row r="22" spans="1:40" ht="91.5" customHeight="1">
      <c r="A22" s="591"/>
      <c r="B22" s="485" t="s">
        <v>140</v>
      </c>
      <c r="C22" s="235" t="s">
        <v>1835</v>
      </c>
      <c r="D22" s="222" t="s">
        <v>142</v>
      </c>
      <c r="E22" s="53"/>
      <c r="F22" s="223">
        <v>42005</v>
      </c>
      <c r="G22" s="223">
        <v>43313</v>
      </c>
      <c r="H22" s="224" t="s">
        <v>143</v>
      </c>
      <c r="I22" s="225">
        <v>1000000</v>
      </c>
      <c r="J22" s="224" t="s">
        <v>144</v>
      </c>
      <c r="K22" s="231" t="s">
        <v>1184</v>
      </c>
      <c r="L22" s="54"/>
      <c r="M22" s="54"/>
      <c r="N22" s="227"/>
      <c r="O22" s="226"/>
      <c r="P22" s="227" t="s">
        <v>60</v>
      </c>
      <c r="Q22" s="227"/>
      <c r="R22" s="227"/>
      <c r="S22" s="227" t="s">
        <v>7</v>
      </c>
      <c r="T22" s="222"/>
      <c r="U22" s="222"/>
      <c r="V22" s="222"/>
      <c r="W22" s="222"/>
      <c r="X22" s="222"/>
      <c r="Y22" s="222"/>
      <c r="Z22" s="222"/>
      <c r="AA22" s="222"/>
      <c r="AB22" s="222"/>
      <c r="AC22" s="222"/>
      <c r="AD22" s="222"/>
      <c r="AE22" s="222"/>
      <c r="AF22" s="222"/>
      <c r="AG22" s="195"/>
      <c r="AH22" s="222"/>
      <c r="AI22" s="241"/>
      <c r="AJ22" s="484"/>
      <c r="AK22" s="1"/>
      <c r="AL22" s="1"/>
      <c r="AM22" s="1"/>
      <c r="AN22" s="1"/>
    </row>
    <row r="23" spans="1:40" ht="15.75" customHeight="1">
      <c r="A23" s="591"/>
      <c r="B23" s="485" t="s">
        <v>158</v>
      </c>
      <c r="C23" s="222" t="s">
        <v>159</v>
      </c>
      <c r="D23" s="222" t="s">
        <v>160</v>
      </c>
      <c r="E23" s="53"/>
      <c r="F23" s="223">
        <v>42005</v>
      </c>
      <c r="G23" s="223">
        <v>42522</v>
      </c>
      <c r="H23" s="224" t="s">
        <v>1836</v>
      </c>
      <c r="I23" s="225">
        <v>300000</v>
      </c>
      <c r="J23" s="224" t="s">
        <v>162</v>
      </c>
      <c r="K23" s="231"/>
      <c r="L23" s="53"/>
      <c r="M23" s="53"/>
      <c r="N23" s="187"/>
      <c r="O23" s="226" t="s">
        <v>60</v>
      </c>
      <c r="P23" s="227"/>
      <c r="Q23" s="227"/>
      <c r="R23" s="227"/>
      <c r="S23" s="227"/>
      <c r="T23" s="222"/>
      <c r="U23" s="222"/>
      <c r="V23" s="222"/>
      <c r="W23" s="222"/>
      <c r="X23" s="222"/>
      <c r="Y23" s="222" t="s">
        <v>1837</v>
      </c>
      <c r="Z23" s="222"/>
      <c r="AA23" s="222"/>
      <c r="AB23" s="222"/>
      <c r="AC23" s="222"/>
      <c r="AD23" s="224" t="s">
        <v>1838</v>
      </c>
      <c r="AE23" s="222"/>
      <c r="AF23" s="238" t="s">
        <v>1839</v>
      </c>
      <c r="AG23" s="195"/>
      <c r="AH23" s="222"/>
      <c r="AI23" s="195"/>
      <c r="AJ23" s="484"/>
      <c r="AK23" s="1"/>
      <c r="AL23" s="1"/>
      <c r="AM23" s="1"/>
      <c r="AN23" s="1"/>
    </row>
    <row r="24" spans="1:40" ht="15.75" customHeight="1">
      <c r="A24" s="591"/>
      <c r="B24" s="485" t="s">
        <v>165</v>
      </c>
      <c r="C24" s="222" t="s">
        <v>166</v>
      </c>
      <c r="D24" s="222" t="s">
        <v>167</v>
      </c>
      <c r="E24" s="53"/>
      <c r="F24" s="223">
        <v>42005</v>
      </c>
      <c r="G24" s="223">
        <v>44166</v>
      </c>
      <c r="H24" s="224" t="s">
        <v>1400</v>
      </c>
      <c r="I24" s="242"/>
      <c r="J24" s="224" t="s">
        <v>169</v>
      </c>
      <c r="K24" s="53"/>
      <c r="L24" s="53"/>
      <c r="M24" s="53"/>
      <c r="N24" s="187"/>
      <c r="O24" s="226"/>
      <c r="P24" s="227" t="s">
        <v>60</v>
      </c>
      <c r="Q24" s="227"/>
      <c r="R24" s="227"/>
      <c r="S24" s="227"/>
      <c r="T24" s="222" t="s">
        <v>1840</v>
      </c>
      <c r="U24" s="222"/>
      <c r="V24" s="222"/>
      <c r="W24" s="222"/>
      <c r="X24" s="222"/>
      <c r="Y24" s="222"/>
      <c r="Z24" s="222"/>
      <c r="AA24" s="222"/>
      <c r="AB24" s="222"/>
      <c r="AC24" s="222"/>
      <c r="AD24" s="224" t="s">
        <v>1841</v>
      </c>
      <c r="AE24" s="222"/>
      <c r="AF24" s="224" t="s">
        <v>1842</v>
      </c>
      <c r="AG24" s="195"/>
      <c r="AH24" s="222" t="s">
        <v>1791</v>
      </c>
      <c r="AI24" s="195"/>
      <c r="AJ24" s="484"/>
      <c r="AK24" s="1"/>
      <c r="AL24" s="1"/>
      <c r="AM24" s="1"/>
      <c r="AN24" s="1"/>
    </row>
    <row r="25" spans="1:40" ht="84" customHeight="1">
      <c r="A25" s="591"/>
      <c r="B25" s="485" t="s">
        <v>173</v>
      </c>
      <c r="C25" s="235" t="s">
        <v>1843</v>
      </c>
      <c r="D25" s="222" t="s">
        <v>175</v>
      </c>
      <c r="E25" s="53"/>
      <c r="F25" s="223">
        <v>42005</v>
      </c>
      <c r="G25" s="229">
        <v>42705</v>
      </c>
      <c r="H25" s="224" t="s">
        <v>176</v>
      </c>
      <c r="I25" s="225">
        <v>50000</v>
      </c>
      <c r="J25" s="224" t="s">
        <v>177</v>
      </c>
      <c r="K25" s="53"/>
      <c r="L25" s="53"/>
      <c r="M25" s="53"/>
      <c r="N25" s="187"/>
      <c r="O25" s="226" t="s">
        <v>60</v>
      </c>
      <c r="P25" s="227"/>
      <c r="Q25" s="227"/>
      <c r="R25" s="227"/>
      <c r="S25" s="227" t="s">
        <v>7</v>
      </c>
      <c r="T25" s="222"/>
      <c r="U25" s="222"/>
      <c r="V25" s="222"/>
      <c r="W25" s="222"/>
      <c r="X25" s="222"/>
      <c r="Y25" s="222"/>
      <c r="Z25" s="222"/>
      <c r="AA25" s="222"/>
      <c r="AB25" s="232"/>
      <c r="AC25" s="222"/>
      <c r="AD25" s="222"/>
      <c r="AE25" s="222"/>
      <c r="AF25" s="222"/>
      <c r="AG25" s="195"/>
      <c r="AH25" s="222"/>
      <c r="AI25" s="222" t="s">
        <v>1844</v>
      </c>
      <c r="AJ25" s="484"/>
      <c r="AK25" s="1"/>
      <c r="AL25" s="1"/>
      <c r="AM25" s="1"/>
      <c r="AN25" s="1"/>
    </row>
    <row r="26" spans="1:40" ht="104.25" customHeight="1">
      <c r="A26" s="591"/>
      <c r="B26" s="485" t="s">
        <v>183</v>
      </c>
      <c r="C26" s="235" t="s">
        <v>1845</v>
      </c>
      <c r="D26" s="222" t="s">
        <v>185</v>
      </c>
      <c r="E26" s="53"/>
      <c r="F26" s="223">
        <v>42005</v>
      </c>
      <c r="G26" s="223">
        <v>42522</v>
      </c>
      <c r="H26" s="224" t="s">
        <v>186</v>
      </c>
      <c r="I26" s="225">
        <v>1000000</v>
      </c>
      <c r="J26" s="224" t="s">
        <v>187</v>
      </c>
      <c r="K26" s="231" t="s">
        <v>1202</v>
      </c>
      <c r="L26" s="53"/>
      <c r="M26" s="53"/>
      <c r="N26" s="187"/>
      <c r="O26" s="226" t="s">
        <v>60</v>
      </c>
      <c r="P26" s="227"/>
      <c r="Q26" s="227"/>
      <c r="R26" s="227"/>
      <c r="S26" s="227" t="s">
        <v>7</v>
      </c>
      <c r="T26" s="222"/>
      <c r="U26" s="222"/>
      <c r="V26" s="222"/>
      <c r="W26" s="222"/>
      <c r="X26" s="222"/>
      <c r="Y26" s="222"/>
      <c r="Z26" s="222"/>
      <c r="AA26" s="222"/>
      <c r="AB26" s="222"/>
      <c r="AC26" s="222"/>
      <c r="AD26" s="222"/>
      <c r="AE26" s="222"/>
      <c r="AF26" s="222"/>
      <c r="AG26" s="195"/>
      <c r="AH26" s="222"/>
      <c r="AI26" s="241"/>
      <c r="AJ26" s="484"/>
      <c r="AK26" s="1"/>
      <c r="AL26" s="1"/>
      <c r="AM26" s="1"/>
      <c r="AN26" s="1"/>
    </row>
    <row r="27" spans="1:40" ht="15.75" customHeight="1">
      <c r="A27" s="591"/>
      <c r="B27" s="485" t="s">
        <v>189</v>
      </c>
      <c r="C27" s="235" t="s">
        <v>1846</v>
      </c>
      <c r="D27" s="222" t="s">
        <v>191</v>
      </c>
      <c r="E27" s="53"/>
      <c r="F27" s="223">
        <v>42064</v>
      </c>
      <c r="G27" s="223">
        <v>43800</v>
      </c>
      <c r="H27" s="224" t="s">
        <v>1145</v>
      </c>
      <c r="I27" s="225">
        <v>500000</v>
      </c>
      <c r="J27" s="224" t="s">
        <v>193</v>
      </c>
      <c r="K27" s="6" t="s">
        <v>1847</v>
      </c>
      <c r="L27" s="53"/>
      <c r="M27" s="53"/>
      <c r="N27" s="187"/>
      <c r="O27" s="226" t="s">
        <v>60</v>
      </c>
      <c r="P27" s="227"/>
      <c r="Q27" s="227"/>
      <c r="R27" s="227"/>
      <c r="S27" s="227" t="s">
        <v>6</v>
      </c>
      <c r="T27" s="222" t="s">
        <v>1848</v>
      </c>
      <c r="U27" s="222" t="s">
        <v>1849</v>
      </c>
      <c r="V27" s="222" t="s">
        <v>1850</v>
      </c>
      <c r="W27" s="222" t="s">
        <v>1851</v>
      </c>
      <c r="X27" s="222" t="s">
        <v>1852</v>
      </c>
      <c r="Y27" s="222"/>
      <c r="Z27" s="222"/>
      <c r="AA27" s="222"/>
      <c r="AB27" s="222"/>
      <c r="AC27" s="222"/>
      <c r="AD27" s="222"/>
      <c r="AE27" s="222"/>
      <c r="AF27" s="195" t="s">
        <v>1853</v>
      </c>
      <c r="AG27" s="195"/>
      <c r="AH27" s="222"/>
      <c r="AI27" s="222" t="s">
        <v>1854</v>
      </c>
      <c r="AJ27" s="484"/>
      <c r="AK27" s="1"/>
      <c r="AL27" s="1"/>
      <c r="AM27" s="1"/>
      <c r="AN27" s="1"/>
    </row>
    <row r="28" spans="1:40" ht="15.75" customHeight="1">
      <c r="A28" s="587"/>
      <c r="B28" s="485" t="s">
        <v>195</v>
      </c>
      <c r="C28" s="222" t="s">
        <v>196</v>
      </c>
      <c r="D28" s="222" t="s">
        <v>167</v>
      </c>
      <c r="E28" s="53"/>
      <c r="F28" s="223">
        <v>42064</v>
      </c>
      <c r="G28" s="223">
        <v>43800</v>
      </c>
      <c r="H28" s="224" t="s">
        <v>197</v>
      </c>
      <c r="I28" s="225">
        <v>2000000</v>
      </c>
      <c r="J28" s="486" t="s">
        <v>198</v>
      </c>
      <c r="K28" s="231"/>
      <c r="L28" s="485"/>
      <c r="M28" s="53"/>
      <c r="N28" s="187"/>
      <c r="O28" s="226"/>
      <c r="P28" s="227" t="s">
        <v>60</v>
      </c>
      <c r="Q28" s="227"/>
      <c r="R28" s="227"/>
      <c r="S28" s="227"/>
      <c r="T28" s="222" t="s">
        <v>1855</v>
      </c>
      <c r="U28" s="222"/>
      <c r="V28" s="222" t="s">
        <v>1856</v>
      </c>
      <c r="W28" s="195" t="s">
        <v>1173</v>
      </c>
      <c r="X28" s="222"/>
      <c r="Y28" s="222" t="s">
        <v>1857</v>
      </c>
      <c r="Z28" s="222"/>
      <c r="AA28" s="222"/>
      <c r="AB28" s="222"/>
      <c r="AC28" s="222"/>
      <c r="AD28" s="224" t="s">
        <v>1858</v>
      </c>
      <c r="AE28" s="222"/>
      <c r="AF28" s="486" t="s">
        <v>1859</v>
      </c>
      <c r="AG28" s="195"/>
      <c r="AH28" s="222"/>
      <c r="AI28" s="222" t="s">
        <v>1860</v>
      </c>
      <c r="AJ28" s="484"/>
      <c r="AK28" s="1"/>
      <c r="AL28" s="1"/>
      <c r="AM28" s="1"/>
      <c r="AN28" s="1"/>
    </row>
    <row r="29" spans="1:40" ht="75.75" customHeight="1">
      <c r="A29" s="675" t="s">
        <v>200</v>
      </c>
      <c r="B29" s="485" t="s">
        <v>201</v>
      </c>
      <c r="C29" s="235" t="s">
        <v>1861</v>
      </c>
      <c r="D29" s="222" t="s">
        <v>203</v>
      </c>
      <c r="E29" s="53"/>
      <c r="F29" s="223">
        <v>42125</v>
      </c>
      <c r="G29" s="223">
        <v>42795</v>
      </c>
      <c r="H29" s="224" t="s">
        <v>204</v>
      </c>
      <c r="I29" s="225">
        <v>500000</v>
      </c>
      <c r="J29" s="224" t="s">
        <v>205</v>
      </c>
      <c r="K29" s="54"/>
      <c r="L29" s="53"/>
      <c r="M29" s="53"/>
      <c r="N29" s="187"/>
      <c r="O29" s="226" t="s">
        <v>60</v>
      </c>
      <c r="P29" s="227"/>
      <c r="Q29" s="227"/>
      <c r="R29" s="227"/>
      <c r="S29" s="227" t="s">
        <v>6</v>
      </c>
      <c r="T29" s="222"/>
      <c r="U29" s="222"/>
      <c r="V29" s="222"/>
      <c r="W29" s="222"/>
      <c r="X29" s="222"/>
      <c r="Y29" s="222"/>
      <c r="Z29" s="222"/>
      <c r="AA29" s="222"/>
      <c r="AB29" s="222"/>
      <c r="AC29" s="222"/>
      <c r="AD29" s="222"/>
      <c r="AE29" s="222"/>
      <c r="AF29" s="222"/>
      <c r="AG29" s="195"/>
      <c r="AH29" s="222"/>
      <c r="AI29" s="195"/>
      <c r="AJ29" s="484"/>
      <c r="AK29" s="1"/>
      <c r="AL29" s="1"/>
      <c r="AM29" s="1"/>
      <c r="AN29" s="1"/>
    </row>
    <row r="30" spans="1:40" ht="71.25" customHeight="1">
      <c r="A30" s="591"/>
      <c r="B30" s="485" t="s">
        <v>225</v>
      </c>
      <c r="C30" s="235" t="s">
        <v>1862</v>
      </c>
      <c r="D30" s="222" t="s">
        <v>227</v>
      </c>
      <c r="E30" s="53"/>
      <c r="F30" s="223">
        <v>42217</v>
      </c>
      <c r="G30" s="223">
        <v>42948</v>
      </c>
      <c r="H30" s="224" t="s">
        <v>228</v>
      </c>
      <c r="I30" s="225">
        <v>150000</v>
      </c>
      <c r="J30" s="243"/>
      <c r="K30" s="54"/>
      <c r="L30" s="54"/>
      <c r="M30" s="54"/>
      <c r="N30" s="187"/>
      <c r="O30" s="226" t="s">
        <v>60</v>
      </c>
      <c r="P30" s="227"/>
      <c r="Q30" s="227"/>
      <c r="R30" s="227"/>
      <c r="S30" s="227" t="s">
        <v>6</v>
      </c>
      <c r="T30" s="222"/>
      <c r="U30" s="222"/>
      <c r="V30" s="222"/>
      <c r="W30" s="222"/>
      <c r="X30" s="222"/>
      <c r="Y30" s="222"/>
      <c r="Z30" s="222"/>
      <c r="AA30" s="222"/>
      <c r="AB30" s="222"/>
      <c r="AC30" s="222"/>
      <c r="AD30" s="222"/>
      <c r="AE30" s="222"/>
      <c r="AF30" s="222"/>
      <c r="AG30" s="240"/>
      <c r="AH30" s="236"/>
      <c r="AI30" s="240"/>
      <c r="AJ30" s="484"/>
      <c r="AK30" s="1"/>
      <c r="AL30" s="1"/>
      <c r="AM30" s="1"/>
      <c r="AN30" s="1"/>
    </row>
    <row r="31" spans="1:40" ht="306" customHeight="1">
      <c r="A31" s="591"/>
      <c r="B31" s="485" t="s">
        <v>234</v>
      </c>
      <c r="C31" s="222" t="s">
        <v>1244</v>
      </c>
      <c r="D31" s="222" t="s">
        <v>1863</v>
      </c>
      <c r="E31" s="53"/>
      <c r="F31" s="223">
        <v>42095</v>
      </c>
      <c r="G31" s="223">
        <v>44166</v>
      </c>
      <c r="H31" s="224" t="s">
        <v>1864</v>
      </c>
      <c r="I31" s="225">
        <v>500000</v>
      </c>
      <c r="J31" s="224" t="s">
        <v>1865</v>
      </c>
      <c r="K31" s="239" t="s">
        <v>1866</v>
      </c>
      <c r="L31" s="54"/>
      <c r="M31" s="239" t="s">
        <v>939</v>
      </c>
      <c r="N31" s="187"/>
      <c r="O31" s="226"/>
      <c r="P31" s="227"/>
      <c r="Q31" s="227" t="s">
        <v>60</v>
      </c>
      <c r="R31" s="227"/>
      <c r="S31" s="227"/>
      <c r="T31" s="222" t="s">
        <v>1867</v>
      </c>
      <c r="U31" s="222" t="s">
        <v>1868</v>
      </c>
      <c r="V31" s="222" t="s">
        <v>1869</v>
      </c>
      <c r="W31" s="222" t="s">
        <v>1870</v>
      </c>
      <c r="X31" s="222" t="s">
        <v>1871</v>
      </c>
      <c r="Y31" s="222"/>
      <c r="Z31" s="222"/>
      <c r="AA31" s="222"/>
      <c r="AB31" s="222"/>
      <c r="AC31" s="222"/>
      <c r="AD31" s="222" t="s">
        <v>1872</v>
      </c>
      <c r="AE31" s="222"/>
      <c r="AF31" s="222" t="s">
        <v>1873</v>
      </c>
      <c r="AG31" s="240"/>
      <c r="AH31" s="236" t="s">
        <v>1791</v>
      </c>
      <c r="AI31" s="240"/>
      <c r="AJ31" s="484"/>
      <c r="AK31" s="1"/>
      <c r="AL31" s="1"/>
      <c r="AM31" s="1"/>
      <c r="AN31" s="1"/>
    </row>
    <row r="32" spans="1:40" ht="129.75" customHeight="1">
      <c r="A32" s="591"/>
      <c r="B32" s="485" t="s">
        <v>257</v>
      </c>
      <c r="C32" s="235" t="s">
        <v>1874</v>
      </c>
      <c r="D32" s="222" t="s">
        <v>259</v>
      </c>
      <c r="E32" s="53"/>
      <c r="F32" s="223">
        <v>42095</v>
      </c>
      <c r="G32" s="223">
        <v>43800</v>
      </c>
      <c r="H32" s="224" t="s">
        <v>260</v>
      </c>
      <c r="I32" s="225"/>
      <c r="J32" s="224" t="s">
        <v>261</v>
      </c>
      <c r="K32" s="54"/>
      <c r="L32" s="54"/>
      <c r="M32" s="54"/>
      <c r="N32" s="187"/>
      <c r="O32" s="226" t="s">
        <v>60</v>
      </c>
      <c r="P32" s="227"/>
      <c r="Q32" s="227"/>
      <c r="R32" s="227"/>
      <c r="S32" s="227" t="s">
        <v>6</v>
      </c>
      <c r="T32" s="222"/>
      <c r="U32" s="222"/>
      <c r="V32" s="222"/>
      <c r="W32" s="222"/>
      <c r="X32" s="222"/>
      <c r="Y32" s="222"/>
      <c r="Z32" s="222"/>
      <c r="AA32" s="222"/>
      <c r="AB32" s="222"/>
      <c r="AC32" s="222"/>
      <c r="AD32" s="222"/>
      <c r="AE32" s="222"/>
      <c r="AF32" s="222"/>
      <c r="AG32" s="240"/>
      <c r="AH32" s="236"/>
      <c r="AI32" s="240"/>
      <c r="AJ32" s="484"/>
      <c r="AK32" s="1"/>
      <c r="AL32" s="1"/>
      <c r="AM32" s="1"/>
      <c r="AN32" s="1"/>
    </row>
    <row r="33" spans="1:40" ht="168.75" customHeight="1">
      <c r="A33" s="591"/>
      <c r="B33" s="485" t="s">
        <v>266</v>
      </c>
      <c r="C33" s="235" t="s">
        <v>1862</v>
      </c>
      <c r="D33" s="222" t="s">
        <v>268</v>
      </c>
      <c r="E33" s="53"/>
      <c r="F33" s="223">
        <v>42005</v>
      </c>
      <c r="G33" s="223">
        <v>43101</v>
      </c>
      <c r="H33" s="239" t="s">
        <v>274</v>
      </c>
      <c r="I33" s="225">
        <v>1000000</v>
      </c>
      <c r="J33" s="224" t="s">
        <v>1249</v>
      </c>
      <c r="K33" s="239"/>
      <c r="L33" s="239"/>
      <c r="M33" s="54"/>
      <c r="N33" s="187"/>
      <c r="O33" s="226"/>
      <c r="P33" s="227" t="s">
        <v>60</v>
      </c>
      <c r="Q33" s="227"/>
      <c r="R33" s="227"/>
      <c r="S33" s="227" t="s">
        <v>6</v>
      </c>
      <c r="T33" s="222"/>
      <c r="U33" s="222"/>
      <c r="V33" s="222"/>
      <c r="W33" s="222"/>
      <c r="X33" s="222"/>
      <c r="Y33" s="222"/>
      <c r="Z33" s="222"/>
      <c r="AA33" s="222"/>
      <c r="AB33" s="222"/>
      <c r="AC33" s="195"/>
      <c r="AD33" s="222"/>
      <c r="AE33" s="222"/>
      <c r="AF33" s="222"/>
      <c r="AG33" s="240"/>
      <c r="AH33" s="236"/>
      <c r="AI33" s="240"/>
      <c r="AJ33" s="484"/>
      <c r="AK33" s="1"/>
      <c r="AL33" s="1"/>
      <c r="AM33" s="1"/>
      <c r="AN33" s="1"/>
    </row>
    <row r="34" spans="1:40" ht="15.75" customHeight="1">
      <c r="A34" s="591"/>
      <c r="B34" s="485" t="s">
        <v>276</v>
      </c>
      <c r="C34" s="222" t="s">
        <v>1875</v>
      </c>
      <c r="D34" s="222" t="s">
        <v>1876</v>
      </c>
      <c r="E34" s="53"/>
      <c r="F34" s="223">
        <v>42005</v>
      </c>
      <c r="G34" s="223">
        <v>43800</v>
      </c>
      <c r="H34" s="224" t="s">
        <v>1877</v>
      </c>
      <c r="I34" s="225">
        <v>4000000</v>
      </c>
      <c r="J34" s="224" t="s">
        <v>1878</v>
      </c>
      <c r="K34" s="239"/>
      <c r="L34" s="54"/>
      <c r="M34" s="239" t="s">
        <v>1879</v>
      </c>
      <c r="N34" s="187"/>
      <c r="O34" s="226"/>
      <c r="P34" s="227" t="s">
        <v>60</v>
      </c>
      <c r="Q34" s="227"/>
      <c r="R34" s="227"/>
      <c r="S34" s="227"/>
      <c r="T34" s="222" t="s">
        <v>1880</v>
      </c>
      <c r="U34" s="222" t="s">
        <v>1881</v>
      </c>
      <c r="V34" s="222" t="s">
        <v>1882</v>
      </c>
      <c r="W34" s="222" t="s">
        <v>1883</v>
      </c>
      <c r="X34" s="222" t="s">
        <v>1884</v>
      </c>
      <c r="Y34" s="222"/>
      <c r="Z34" s="222"/>
      <c r="AA34" s="222"/>
      <c r="AB34" s="222"/>
      <c r="AC34" s="222"/>
      <c r="AD34" s="224" t="s">
        <v>1885</v>
      </c>
      <c r="AE34" s="222"/>
      <c r="AF34" s="222"/>
      <c r="AG34" s="240"/>
      <c r="AH34" s="236"/>
      <c r="AI34" s="240"/>
      <c r="AJ34" s="484"/>
      <c r="AK34" s="1"/>
      <c r="AL34" s="1"/>
      <c r="AM34" s="1"/>
      <c r="AN34" s="1"/>
    </row>
    <row r="35" spans="1:40" ht="15.75" customHeight="1">
      <c r="A35" s="591"/>
      <c r="B35" s="485" t="s">
        <v>284</v>
      </c>
      <c r="C35" s="222" t="s">
        <v>1273</v>
      </c>
      <c r="D35" s="222" t="s">
        <v>1886</v>
      </c>
      <c r="E35" s="53"/>
      <c r="F35" s="223">
        <v>42005</v>
      </c>
      <c r="G35" s="223" t="s">
        <v>1887</v>
      </c>
      <c r="H35" s="224" t="s">
        <v>1888</v>
      </c>
      <c r="I35" s="225">
        <v>1000000</v>
      </c>
      <c r="J35" s="224" t="s">
        <v>1889</v>
      </c>
      <c r="K35" s="231"/>
      <c r="L35" s="231"/>
      <c r="M35" s="231" t="s">
        <v>939</v>
      </c>
      <c r="N35" s="187"/>
      <c r="O35" s="187"/>
      <c r="P35" s="187"/>
      <c r="Q35" s="187" t="s">
        <v>60</v>
      </c>
      <c r="R35" s="187"/>
      <c r="S35" s="187"/>
      <c r="T35" s="222" t="s">
        <v>1890</v>
      </c>
      <c r="U35" s="222"/>
      <c r="V35" s="222"/>
      <c r="W35" s="222"/>
      <c r="X35" s="222" t="s">
        <v>1891</v>
      </c>
      <c r="Y35" s="222"/>
      <c r="Z35" s="222"/>
      <c r="AA35" s="222"/>
      <c r="AB35" s="222"/>
      <c r="AC35" s="222"/>
      <c r="AD35" s="222"/>
      <c r="AE35" s="222"/>
      <c r="AF35" s="222" t="s">
        <v>1892</v>
      </c>
      <c r="AG35" s="222"/>
      <c r="AH35" s="222" t="s">
        <v>1791</v>
      </c>
      <c r="AI35" s="222"/>
      <c r="AJ35" s="484"/>
      <c r="AK35" s="1"/>
      <c r="AL35" s="1"/>
      <c r="AM35" s="1"/>
      <c r="AN35" s="1"/>
    </row>
    <row r="36" spans="1:40" ht="15.75" customHeight="1">
      <c r="A36" s="591"/>
      <c r="B36" s="485" t="s">
        <v>293</v>
      </c>
      <c r="C36" s="235" t="s">
        <v>1893</v>
      </c>
      <c r="D36" s="222" t="s">
        <v>295</v>
      </c>
      <c r="E36" s="53"/>
      <c r="F36" s="223">
        <v>42005</v>
      </c>
      <c r="G36" s="244">
        <v>42552</v>
      </c>
      <c r="H36" s="224" t="s">
        <v>296</v>
      </c>
      <c r="I36" s="225">
        <v>15000</v>
      </c>
      <c r="J36" s="224" t="s">
        <v>1277</v>
      </c>
      <c r="K36" s="54"/>
      <c r="L36" s="54"/>
      <c r="M36" s="54"/>
      <c r="N36" s="227"/>
      <c r="O36" s="226" t="s">
        <v>60</v>
      </c>
      <c r="P36" s="227"/>
      <c r="Q36" s="227"/>
      <c r="R36" s="227"/>
      <c r="S36" s="227" t="s">
        <v>6</v>
      </c>
      <c r="T36" s="222"/>
      <c r="U36" s="222"/>
      <c r="V36" s="222"/>
      <c r="W36" s="222"/>
      <c r="X36" s="222"/>
      <c r="Y36" s="222"/>
      <c r="Z36" s="222"/>
      <c r="AA36" s="222"/>
      <c r="AB36" s="232"/>
      <c r="AC36" s="222"/>
      <c r="AD36" s="222"/>
      <c r="AE36" s="222"/>
      <c r="AF36" s="222"/>
      <c r="AG36" s="240"/>
      <c r="AH36" s="236"/>
      <c r="AI36" s="236" t="s">
        <v>1894</v>
      </c>
      <c r="AJ36" s="484"/>
      <c r="AK36" s="1"/>
      <c r="AL36" s="1"/>
      <c r="AM36" s="1"/>
      <c r="AN36" s="1"/>
    </row>
    <row r="37" spans="1:40" ht="70.5" customHeight="1">
      <c r="A37" s="591"/>
      <c r="B37" s="485" t="s">
        <v>301</v>
      </c>
      <c r="C37" s="235" t="s">
        <v>1895</v>
      </c>
      <c r="D37" s="222" t="s">
        <v>303</v>
      </c>
      <c r="E37" s="53"/>
      <c r="F37" s="223">
        <v>42095</v>
      </c>
      <c r="G37" s="223">
        <v>42339</v>
      </c>
      <c r="H37" s="224" t="s">
        <v>304</v>
      </c>
      <c r="I37" s="225">
        <v>50000</v>
      </c>
      <c r="J37" s="224" t="s">
        <v>1279</v>
      </c>
      <c r="K37" s="239" t="s">
        <v>1280</v>
      </c>
      <c r="L37" s="54"/>
      <c r="M37" s="54"/>
      <c r="N37" s="187"/>
      <c r="O37" s="226"/>
      <c r="P37" s="227" t="s">
        <v>60</v>
      </c>
      <c r="Q37" s="227"/>
      <c r="R37" s="227"/>
      <c r="S37" s="227" t="s">
        <v>6</v>
      </c>
      <c r="T37" s="222"/>
      <c r="U37" s="222"/>
      <c r="V37" s="222"/>
      <c r="W37" s="222"/>
      <c r="X37" s="222"/>
      <c r="Y37" s="222"/>
      <c r="Z37" s="222"/>
      <c r="AA37" s="222"/>
      <c r="AB37" s="222"/>
      <c r="AC37" s="222"/>
      <c r="AD37" s="222"/>
      <c r="AE37" s="222"/>
      <c r="AF37" s="222"/>
      <c r="AG37" s="240"/>
      <c r="AH37" s="236"/>
      <c r="AI37" s="240"/>
      <c r="AJ37" s="484"/>
      <c r="AK37" s="1"/>
      <c r="AL37" s="1"/>
      <c r="AM37" s="1"/>
      <c r="AN37" s="1"/>
    </row>
    <row r="38" spans="1:40" ht="15.75" customHeight="1">
      <c r="A38" s="591"/>
      <c r="B38" s="485" t="s">
        <v>309</v>
      </c>
      <c r="C38" s="222" t="s">
        <v>1896</v>
      </c>
      <c r="D38" s="222" t="s">
        <v>1897</v>
      </c>
      <c r="E38" s="53"/>
      <c r="F38" s="223">
        <v>43101</v>
      </c>
      <c r="G38" s="223">
        <v>44166</v>
      </c>
      <c r="H38" s="224" t="s">
        <v>1898</v>
      </c>
      <c r="I38" s="225">
        <v>350000</v>
      </c>
      <c r="J38" s="224" t="s">
        <v>1899</v>
      </c>
      <c r="K38" s="231"/>
      <c r="L38" s="54"/>
      <c r="M38" s="54"/>
      <c r="N38" s="187"/>
      <c r="O38" s="226"/>
      <c r="P38" s="227" t="s">
        <v>60</v>
      </c>
      <c r="Q38" s="227"/>
      <c r="R38" s="227"/>
      <c r="S38" s="227"/>
      <c r="T38" s="222" t="s">
        <v>1900</v>
      </c>
      <c r="U38" s="222"/>
      <c r="V38" s="222"/>
      <c r="W38" s="222"/>
      <c r="X38" s="222"/>
      <c r="Y38" s="222"/>
      <c r="Z38" s="222"/>
      <c r="AA38" s="222"/>
      <c r="AB38" s="222"/>
      <c r="AC38" s="224"/>
      <c r="AD38" s="224" t="s">
        <v>1901</v>
      </c>
      <c r="AE38" s="222"/>
      <c r="AF38" s="224" t="s">
        <v>1902</v>
      </c>
      <c r="AG38" s="240"/>
      <c r="AH38" s="236" t="s">
        <v>1791</v>
      </c>
      <c r="AI38" s="236"/>
      <c r="AJ38" s="484"/>
      <c r="AK38" s="1"/>
      <c r="AL38" s="1"/>
      <c r="AM38" s="1"/>
      <c r="AN38" s="1"/>
    </row>
    <row r="39" spans="1:40" ht="66.75" customHeight="1">
      <c r="A39" s="591"/>
      <c r="B39" s="485" t="s">
        <v>319</v>
      </c>
      <c r="C39" s="235" t="s">
        <v>1903</v>
      </c>
      <c r="D39" s="222" t="s">
        <v>321</v>
      </c>
      <c r="E39" s="53"/>
      <c r="F39" s="223">
        <v>42005</v>
      </c>
      <c r="G39" s="223">
        <v>43800</v>
      </c>
      <c r="H39" s="224" t="s">
        <v>322</v>
      </c>
      <c r="I39" s="225">
        <v>50000</v>
      </c>
      <c r="J39" s="224" t="s">
        <v>323</v>
      </c>
      <c r="K39" s="231" t="s">
        <v>1297</v>
      </c>
      <c r="L39" s="54"/>
      <c r="M39" s="54"/>
      <c r="N39" s="187"/>
      <c r="O39" s="226" t="s">
        <v>60</v>
      </c>
      <c r="P39" s="227"/>
      <c r="Q39" s="227"/>
      <c r="R39" s="227"/>
      <c r="S39" s="245" t="s">
        <v>6</v>
      </c>
      <c r="T39" s="222"/>
      <c r="U39" s="222"/>
      <c r="V39" s="222"/>
      <c r="W39" s="222"/>
      <c r="X39" s="222"/>
      <c r="Y39" s="222"/>
      <c r="Z39" s="222"/>
      <c r="AA39" s="222"/>
      <c r="AB39" s="222"/>
      <c r="AC39" s="222"/>
      <c r="AD39" s="222"/>
      <c r="AE39" s="222"/>
      <c r="AF39" s="222"/>
      <c r="AG39" s="240"/>
      <c r="AH39" s="236"/>
      <c r="AI39" s="240"/>
      <c r="AJ39" s="484"/>
      <c r="AK39" s="1"/>
      <c r="AL39" s="1"/>
      <c r="AM39" s="1"/>
      <c r="AN39" s="1"/>
    </row>
    <row r="40" spans="1:40" ht="15.75" customHeight="1">
      <c r="A40" s="591"/>
      <c r="B40" s="485" t="s">
        <v>327</v>
      </c>
      <c r="C40" s="222" t="s">
        <v>328</v>
      </c>
      <c r="D40" s="222" t="s">
        <v>329</v>
      </c>
      <c r="E40" s="53"/>
      <c r="F40" s="223">
        <v>42064</v>
      </c>
      <c r="G40" s="223">
        <v>43800</v>
      </c>
      <c r="H40" s="224" t="s">
        <v>1904</v>
      </c>
      <c r="I40" s="225">
        <v>2000000</v>
      </c>
      <c r="J40" s="224" t="s">
        <v>1905</v>
      </c>
      <c r="K40" s="239" t="s">
        <v>1906</v>
      </c>
      <c r="L40" s="54"/>
      <c r="M40" s="54"/>
      <c r="N40" s="187"/>
      <c r="O40" s="226"/>
      <c r="P40" s="227" t="s">
        <v>60</v>
      </c>
      <c r="Q40" s="227"/>
      <c r="R40" s="227"/>
      <c r="S40" s="227"/>
      <c r="T40" s="222" t="s">
        <v>1907</v>
      </c>
      <c r="U40" s="222" t="s">
        <v>1458</v>
      </c>
      <c r="V40" s="222" t="s">
        <v>1908</v>
      </c>
      <c r="W40" s="222" t="s">
        <v>1909</v>
      </c>
      <c r="X40" s="222" t="s">
        <v>1910</v>
      </c>
      <c r="Y40" s="222" t="s">
        <v>1911</v>
      </c>
      <c r="Z40" s="488"/>
      <c r="AA40" s="222"/>
      <c r="AB40" s="222"/>
      <c r="AC40" s="222"/>
      <c r="AD40" s="224" t="s">
        <v>1912</v>
      </c>
      <c r="AE40" s="222"/>
      <c r="AF40" s="222" t="s">
        <v>1913</v>
      </c>
      <c r="AG40" s="240"/>
      <c r="AH40" s="236"/>
      <c r="AI40" s="240"/>
      <c r="AJ40" s="484"/>
      <c r="AK40" s="1"/>
      <c r="AL40" s="1"/>
      <c r="AM40" s="1"/>
      <c r="AN40" s="1"/>
    </row>
    <row r="41" spans="1:40" ht="108" customHeight="1">
      <c r="A41" s="591"/>
      <c r="B41" s="485" t="s">
        <v>334</v>
      </c>
      <c r="C41" s="235" t="s">
        <v>1914</v>
      </c>
      <c r="D41" s="222" t="s">
        <v>336</v>
      </c>
      <c r="E41" s="53"/>
      <c r="F41" s="223">
        <v>42064</v>
      </c>
      <c r="G41" s="223">
        <v>43800</v>
      </c>
      <c r="H41" s="224" t="s">
        <v>337</v>
      </c>
      <c r="I41" s="225">
        <v>800000</v>
      </c>
      <c r="J41" s="224" t="s">
        <v>338</v>
      </c>
      <c r="K41" s="54"/>
      <c r="L41" s="54"/>
      <c r="M41" s="54"/>
      <c r="N41" s="187"/>
      <c r="O41" s="226" t="s">
        <v>60</v>
      </c>
      <c r="P41" s="227"/>
      <c r="Q41" s="227"/>
      <c r="R41" s="227"/>
      <c r="S41" s="227" t="s">
        <v>6</v>
      </c>
      <c r="T41" s="222"/>
      <c r="U41" s="222"/>
      <c r="V41" s="222"/>
      <c r="W41" s="222"/>
      <c r="X41" s="222"/>
      <c r="Y41" s="222"/>
      <c r="Z41" s="222"/>
      <c r="AA41" s="222"/>
      <c r="AB41" s="222"/>
      <c r="AC41" s="222"/>
      <c r="AD41" s="222"/>
      <c r="AE41" s="222"/>
      <c r="AF41" s="222"/>
      <c r="AG41" s="240"/>
      <c r="AH41" s="236"/>
      <c r="AI41" s="240"/>
      <c r="AJ41" s="484"/>
      <c r="AK41" s="1"/>
      <c r="AL41" s="1"/>
      <c r="AM41" s="1"/>
      <c r="AN41" s="1"/>
    </row>
    <row r="42" spans="1:40" ht="166.5" customHeight="1">
      <c r="A42" s="591"/>
      <c r="B42" s="485" t="s">
        <v>340</v>
      </c>
      <c r="C42" s="222" t="s">
        <v>341</v>
      </c>
      <c r="D42" s="222" t="s">
        <v>1915</v>
      </c>
      <c r="E42" s="53"/>
      <c r="F42" s="223">
        <v>42064</v>
      </c>
      <c r="G42" s="223">
        <v>44166</v>
      </c>
      <c r="H42" s="224" t="s">
        <v>1916</v>
      </c>
      <c r="I42" s="225">
        <v>400000</v>
      </c>
      <c r="J42" s="224" t="s">
        <v>1917</v>
      </c>
      <c r="K42" s="239" t="s">
        <v>1906</v>
      </c>
      <c r="L42" s="54"/>
      <c r="M42" s="239" t="s">
        <v>1918</v>
      </c>
      <c r="N42" s="187"/>
      <c r="O42" s="226"/>
      <c r="P42" s="227"/>
      <c r="Q42" s="227" t="s">
        <v>60</v>
      </c>
      <c r="R42" s="227"/>
      <c r="S42" s="227"/>
      <c r="T42" s="222" t="s">
        <v>1919</v>
      </c>
      <c r="U42" s="222" t="s">
        <v>1458</v>
      </c>
      <c r="V42" s="222" t="s">
        <v>1908</v>
      </c>
      <c r="W42" s="222" t="s">
        <v>1920</v>
      </c>
      <c r="X42" s="222" t="s">
        <v>1921</v>
      </c>
      <c r="Y42" s="222"/>
      <c r="Z42" s="222"/>
      <c r="AA42" s="222"/>
      <c r="AB42" s="222"/>
      <c r="AC42" s="222"/>
      <c r="AD42" s="224" t="s">
        <v>1922</v>
      </c>
      <c r="AE42" s="222"/>
      <c r="AF42" s="222" t="s">
        <v>1923</v>
      </c>
      <c r="AG42" s="240"/>
      <c r="AH42" s="236"/>
      <c r="AI42" s="240"/>
      <c r="AJ42" s="484"/>
      <c r="AK42" s="1"/>
      <c r="AL42" s="1"/>
      <c r="AM42" s="1"/>
      <c r="AN42" s="1"/>
    </row>
    <row r="43" spans="1:40" ht="94.5" customHeight="1">
      <c r="A43" s="587"/>
      <c r="B43" s="485" t="s">
        <v>346</v>
      </c>
      <c r="C43" s="235" t="s">
        <v>1924</v>
      </c>
      <c r="D43" s="222" t="s">
        <v>348</v>
      </c>
      <c r="E43" s="53"/>
      <c r="F43" s="223">
        <v>42064</v>
      </c>
      <c r="G43" s="223">
        <v>43800</v>
      </c>
      <c r="H43" s="224" t="s">
        <v>349</v>
      </c>
      <c r="I43" s="225">
        <v>800000</v>
      </c>
      <c r="J43" s="224" t="s">
        <v>350</v>
      </c>
      <c r="K43" s="54"/>
      <c r="L43" s="54"/>
      <c r="M43" s="54"/>
      <c r="N43" s="187"/>
      <c r="O43" s="226"/>
      <c r="P43" s="227"/>
      <c r="Q43" s="227" t="s">
        <v>60</v>
      </c>
      <c r="R43" s="227"/>
      <c r="S43" s="227" t="s">
        <v>6</v>
      </c>
      <c r="T43" s="222"/>
      <c r="U43" s="222"/>
      <c r="V43" s="222"/>
      <c r="W43" s="222"/>
      <c r="X43" s="222"/>
      <c r="Y43" s="222"/>
      <c r="Z43" s="222"/>
      <c r="AA43" s="222"/>
      <c r="AB43" s="222"/>
      <c r="AC43" s="222"/>
      <c r="AD43" s="222"/>
      <c r="AE43" s="222"/>
      <c r="AF43" s="195"/>
      <c r="AG43" s="240"/>
      <c r="AH43" s="236"/>
      <c r="AI43" s="240"/>
      <c r="AJ43" s="484"/>
      <c r="AK43" s="1"/>
      <c r="AL43" s="1"/>
      <c r="AM43" s="1"/>
      <c r="AN43" s="1"/>
    </row>
    <row r="44" spans="1:40" ht="140.25" customHeight="1">
      <c r="A44" s="675" t="s">
        <v>1925</v>
      </c>
      <c r="B44" s="485" t="s">
        <v>353</v>
      </c>
      <c r="C44" s="222" t="s">
        <v>354</v>
      </c>
      <c r="D44" s="222" t="s">
        <v>355</v>
      </c>
      <c r="E44" s="53"/>
      <c r="F44" s="223">
        <v>41852</v>
      </c>
      <c r="G44" s="223">
        <v>43678</v>
      </c>
      <c r="H44" s="224" t="s">
        <v>1388</v>
      </c>
      <c r="I44" s="225">
        <v>100000</v>
      </c>
      <c r="J44" s="224" t="s">
        <v>357</v>
      </c>
      <c r="K44" s="53"/>
      <c r="L44" s="53"/>
      <c r="M44" s="53"/>
      <c r="N44" s="187"/>
      <c r="O44" s="226" t="s">
        <v>60</v>
      </c>
      <c r="P44" s="227"/>
      <c r="Q44" s="227"/>
      <c r="R44" s="227"/>
      <c r="S44" s="227"/>
      <c r="T44" s="224" t="s">
        <v>1926</v>
      </c>
      <c r="U44" s="222"/>
      <c r="V44" s="222" t="s">
        <v>1927</v>
      </c>
      <c r="W44" s="222"/>
      <c r="X44" s="224" t="s">
        <v>1928</v>
      </c>
      <c r="Y44" s="222"/>
      <c r="Z44" s="224" t="s">
        <v>1929</v>
      </c>
      <c r="AA44" s="222"/>
      <c r="AB44" s="222"/>
      <c r="AC44" s="222"/>
      <c r="AD44" s="224" t="s">
        <v>1930</v>
      </c>
      <c r="AE44" s="222"/>
      <c r="AF44" s="222" t="s">
        <v>1931</v>
      </c>
      <c r="AG44" s="195"/>
      <c r="AH44" s="222" t="s">
        <v>1791</v>
      </c>
      <c r="AI44" s="195"/>
      <c r="AJ44" s="484"/>
      <c r="AK44" s="1"/>
      <c r="AL44" s="1"/>
      <c r="AM44" s="1"/>
      <c r="AN44" s="1"/>
    </row>
    <row r="45" spans="1:40" ht="273" customHeight="1">
      <c r="A45" s="591"/>
      <c r="B45" s="485" t="s">
        <v>359</v>
      </c>
      <c r="C45" s="222" t="s">
        <v>360</v>
      </c>
      <c r="D45" s="222" t="s">
        <v>361</v>
      </c>
      <c r="E45" s="53"/>
      <c r="F45" s="223">
        <v>42064</v>
      </c>
      <c r="G45" s="223">
        <v>42795</v>
      </c>
      <c r="H45" s="224" t="s">
        <v>362</v>
      </c>
      <c r="I45" s="225">
        <v>500000</v>
      </c>
      <c r="J45" s="224" t="s">
        <v>363</v>
      </c>
      <c r="K45" s="246" t="s">
        <v>1932</v>
      </c>
      <c r="L45" s="53"/>
      <c r="M45" s="246" t="s">
        <v>1932</v>
      </c>
      <c r="N45" s="187"/>
      <c r="O45" s="226"/>
      <c r="P45" s="227"/>
      <c r="Q45" s="227" t="s">
        <v>60</v>
      </c>
      <c r="R45" s="227"/>
      <c r="S45" s="227"/>
      <c r="T45" s="235" t="s">
        <v>1933</v>
      </c>
      <c r="U45" s="222" t="s">
        <v>1934</v>
      </c>
      <c r="V45" s="222" t="s">
        <v>1850</v>
      </c>
      <c r="W45" s="222" t="s">
        <v>1851</v>
      </c>
      <c r="X45" s="247" t="s">
        <v>1935</v>
      </c>
      <c r="Y45" s="222"/>
      <c r="Z45" s="222"/>
      <c r="AA45" s="222"/>
      <c r="AB45" s="222"/>
      <c r="AC45" s="224" t="s">
        <v>1936</v>
      </c>
      <c r="AD45" s="224" t="s">
        <v>1937</v>
      </c>
      <c r="AE45" s="222"/>
      <c r="AF45" s="222" t="s">
        <v>1938</v>
      </c>
      <c r="AG45" s="195"/>
      <c r="AH45" s="222" t="s">
        <v>1791</v>
      </c>
      <c r="AI45" s="222" t="s">
        <v>1939</v>
      </c>
      <c r="AJ45" s="484"/>
      <c r="AK45" s="1"/>
      <c r="AL45" s="1"/>
      <c r="AM45" s="1"/>
      <c r="AN45" s="1"/>
    </row>
    <row r="46" spans="1:40" ht="164.25" customHeight="1">
      <c r="A46" s="591"/>
      <c r="B46" s="485" t="s">
        <v>365</v>
      </c>
      <c r="C46" s="222" t="s">
        <v>366</v>
      </c>
      <c r="D46" s="222" t="s">
        <v>367</v>
      </c>
      <c r="E46" s="53"/>
      <c r="F46" s="223">
        <v>42005</v>
      </c>
      <c r="G46" s="223">
        <v>43831</v>
      </c>
      <c r="H46" s="224" t="s">
        <v>362</v>
      </c>
      <c r="I46" s="225">
        <v>100000</v>
      </c>
      <c r="J46" s="224" t="s">
        <v>368</v>
      </c>
      <c r="K46" s="7" t="s">
        <v>1940</v>
      </c>
      <c r="L46" s="53"/>
      <c r="M46" s="53"/>
      <c r="N46" s="187"/>
      <c r="O46" s="226"/>
      <c r="P46" s="227" t="s">
        <v>60</v>
      </c>
      <c r="Q46" s="227"/>
      <c r="R46" s="227"/>
      <c r="S46" s="227"/>
      <c r="T46" s="222" t="s">
        <v>1941</v>
      </c>
      <c r="U46" s="222" t="s">
        <v>1942</v>
      </c>
      <c r="V46" s="222"/>
      <c r="W46" s="224" t="s">
        <v>1943</v>
      </c>
      <c r="X46" s="222" t="s">
        <v>1944</v>
      </c>
      <c r="Y46" s="224" t="s">
        <v>1945</v>
      </c>
      <c r="Z46" s="222"/>
      <c r="AA46" s="222"/>
      <c r="AB46" s="222"/>
      <c r="AC46" s="222"/>
      <c r="AD46" s="224" t="s">
        <v>1946</v>
      </c>
      <c r="AE46" s="222"/>
      <c r="AF46" s="222" t="s">
        <v>1947</v>
      </c>
      <c r="AG46" s="195"/>
      <c r="AH46" s="222" t="s">
        <v>1791</v>
      </c>
      <c r="AI46" s="195"/>
      <c r="AJ46" s="484"/>
      <c r="AK46" s="1"/>
      <c r="AL46" s="1"/>
      <c r="AM46" s="1"/>
      <c r="AN46" s="1"/>
    </row>
    <row r="47" spans="1:40" ht="276" customHeight="1">
      <c r="A47" s="591"/>
      <c r="B47" s="485" t="s">
        <v>372</v>
      </c>
      <c r="C47" s="236" t="s">
        <v>377</v>
      </c>
      <c r="D47" s="227" t="s">
        <v>378</v>
      </c>
      <c r="E47" s="53"/>
      <c r="F47" s="223">
        <v>42005</v>
      </c>
      <c r="G47" s="223">
        <v>43831</v>
      </c>
      <c r="H47" s="224" t="s">
        <v>1948</v>
      </c>
      <c r="I47" s="225">
        <v>1000000</v>
      </c>
      <c r="J47" s="224" t="s">
        <v>1949</v>
      </c>
      <c r="K47" s="248" t="s">
        <v>1950</v>
      </c>
      <c r="L47" s="53"/>
      <c r="M47" s="53"/>
      <c r="N47" s="187"/>
      <c r="O47" s="226"/>
      <c r="P47" s="227" t="s">
        <v>60</v>
      </c>
      <c r="Q47" s="227"/>
      <c r="R47" s="227"/>
      <c r="S47" s="227"/>
      <c r="T47" s="222" t="s">
        <v>1951</v>
      </c>
      <c r="U47" s="195"/>
      <c r="V47" s="222"/>
      <c r="W47" s="222"/>
      <c r="X47" s="224" t="s">
        <v>1952</v>
      </c>
      <c r="Y47" s="224" t="s">
        <v>1953</v>
      </c>
      <c r="Z47" s="222"/>
      <c r="AA47" s="222"/>
      <c r="AB47" s="222"/>
      <c r="AC47" s="222"/>
      <c r="AD47" s="222" t="s">
        <v>1954</v>
      </c>
      <c r="AE47" s="222"/>
      <c r="AF47" s="224" t="s">
        <v>1955</v>
      </c>
      <c r="AG47" s="195"/>
      <c r="AH47" s="222" t="s">
        <v>1791</v>
      </c>
      <c r="AI47" s="195"/>
      <c r="AJ47" s="484"/>
      <c r="AK47" s="1"/>
      <c r="AL47" s="1"/>
      <c r="AM47" s="1"/>
      <c r="AN47" s="1"/>
    </row>
    <row r="48" spans="1:40" ht="15.75" customHeight="1">
      <c r="A48" s="591"/>
      <c r="B48" s="485" t="s">
        <v>379</v>
      </c>
      <c r="C48" s="222" t="s">
        <v>380</v>
      </c>
      <c r="D48" s="222" t="s">
        <v>381</v>
      </c>
      <c r="E48" s="53"/>
      <c r="F48" s="223">
        <v>42005</v>
      </c>
      <c r="G48" s="223">
        <v>43800</v>
      </c>
      <c r="H48" s="224" t="s">
        <v>1956</v>
      </c>
      <c r="I48" s="225">
        <v>100000</v>
      </c>
      <c r="J48" s="224" t="s">
        <v>383</v>
      </c>
      <c r="K48" s="130" t="s">
        <v>1957</v>
      </c>
      <c r="L48" s="53"/>
      <c r="M48" s="53"/>
      <c r="N48" s="187"/>
      <c r="O48" s="249"/>
      <c r="P48" s="228"/>
      <c r="Q48" s="228" t="s">
        <v>60</v>
      </c>
      <c r="R48" s="228"/>
      <c r="S48" s="228"/>
      <c r="T48" s="222" t="s">
        <v>1958</v>
      </c>
      <c r="U48" s="222" t="s">
        <v>1959</v>
      </c>
      <c r="V48" s="222" t="s">
        <v>1960</v>
      </c>
      <c r="W48" s="224" t="s">
        <v>1961</v>
      </c>
      <c r="X48" s="224" t="s">
        <v>1962</v>
      </c>
      <c r="Y48" s="222"/>
      <c r="Z48" s="222"/>
      <c r="AA48" s="222"/>
      <c r="AB48" s="222"/>
      <c r="AC48" s="222"/>
      <c r="AD48" s="224" t="s">
        <v>1963</v>
      </c>
      <c r="AE48" s="222"/>
      <c r="AF48" s="224" t="s">
        <v>1964</v>
      </c>
      <c r="AG48" s="195"/>
      <c r="AH48" s="222" t="s">
        <v>1791</v>
      </c>
      <c r="AI48" s="195"/>
      <c r="AJ48" s="484"/>
      <c r="AK48" s="1"/>
      <c r="AL48" s="1"/>
      <c r="AM48" s="1"/>
      <c r="AN48" s="1"/>
    </row>
    <row r="49" spans="1:40" ht="15.75" customHeight="1">
      <c r="A49" s="591"/>
      <c r="B49" s="485" t="s">
        <v>385</v>
      </c>
      <c r="C49" s="222" t="s">
        <v>386</v>
      </c>
      <c r="D49" s="222" t="s">
        <v>387</v>
      </c>
      <c r="E49" s="53"/>
      <c r="F49" s="223">
        <v>42005</v>
      </c>
      <c r="G49" s="223">
        <v>43831</v>
      </c>
      <c r="H49" s="224" t="s">
        <v>1965</v>
      </c>
      <c r="I49" s="225">
        <v>500000</v>
      </c>
      <c r="J49" s="224" t="s">
        <v>389</v>
      </c>
      <c r="K49" s="53"/>
      <c r="L49" s="53"/>
      <c r="M49" s="53"/>
      <c r="N49" s="187"/>
      <c r="O49" s="249"/>
      <c r="P49" s="228"/>
      <c r="Q49" s="228" t="s">
        <v>60</v>
      </c>
      <c r="R49" s="228"/>
      <c r="S49" s="228"/>
      <c r="T49" s="222" t="s">
        <v>1966</v>
      </c>
      <c r="U49" s="222" t="s">
        <v>1967</v>
      </c>
      <c r="V49" s="222" t="s">
        <v>1968</v>
      </c>
      <c r="W49" s="224" t="s">
        <v>1969</v>
      </c>
      <c r="X49" s="222" t="s">
        <v>1970</v>
      </c>
      <c r="Y49" s="222"/>
      <c r="Z49" s="222"/>
      <c r="AA49" s="222"/>
      <c r="AB49" s="222"/>
      <c r="AC49" s="222"/>
      <c r="AD49" s="224" t="s">
        <v>1971</v>
      </c>
      <c r="AE49" s="222"/>
      <c r="AF49" s="247" t="s">
        <v>1972</v>
      </c>
      <c r="AG49" s="195"/>
      <c r="AH49" s="222" t="s">
        <v>1791</v>
      </c>
      <c r="AI49" s="195"/>
      <c r="AJ49" s="484"/>
      <c r="AK49" s="1"/>
      <c r="AL49" s="1"/>
      <c r="AM49" s="1"/>
      <c r="AN49" s="1"/>
    </row>
    <row r="50" spans="1:40" ht="231.75" customHeight="1">
      <c r="A50" s="591"/>
      <c r="B50" s="485" t="s">
        <v>391</v>
      </c>
      <c r="C50" s="222" t="s">
        <v>1362</v>
      </c>
      <c r="D50" s="222" t="s">
        <v>393</v>
      </c>
      <c r="E50" s="53"/>
      <c r="F50" s="223">
        <v>42064</v>
      </c>
      <c r="G50" s="223">
        <v>42795</v>
      </c>
      <c r="H50" s="224" t="s">
        <v>394</v>
      </c>
      <c r="I50" s="225">
        <v>120000</v>
      </c>
      <c r="J50" s="224" t="s">
        <v>395</v>
      </c>
      <c r="K50" s="53"/>
      <c r="L50" s="53"/>
      <c r="M50" s="53"/>
      <c r="N50" s="187"/>
      <c r="O50" s="249"/>
      <c r="P50" s="228" t="s">
        <v>60</v>
      </c>
      <c r="Q50" s="228"/>
      <c r="R50" s="228"/>
      <c r="S50" s="228"/>
      <c r="T50" s="222" t="s">
        <v>1973</v>
      </c>
      <c r="U50" s="222"/>
      <c r="V50" s="224" t="s">
        <v>1974</v>
      </c>
      <c r="W50" s="224" t="s">
        <v>1975</v>
      </c>
      <c r="X50" s="224" t="s">
        <v>1976</v>
      </c>
      <c r="Y50" s="222"/>
      <c r="Z50" s="222"/>
      <c r="AA50" s="222"/>
      <c r="AB50" s="222"/>
      <c r="AC50" s="224">
        <v>2020</v>
      </c>
      <c r="AD50" s="224"/>
      <c r="AE50" s="222"/>
      <c r="AF50" s="222"/>
      <c r="AG50" s="195"/>
      <c r="AH50" s="222" t="s">
        <v>1791</v>
      </c>
      <c r="AI50" s="224" t="s">
        <v>1977</v>
      </c>
      <c r="AJ50" s="484"/>
      <c r="AK50" s="1"/>
      <c r="AL50" s="1"/>
      <c r="AM50" s="1"/>
      <c r="AN50" s="1"/>
    </row>
    <row r="51" spans="1:40" ht="133.5" customHeight="1">
      <c r="A51" s="591"/>
      <c r="B51" s="485" t="s">
        <v>397</v>
      </c>
      <c r="C51" s="222" t="s">
        <v>398</v>
      </c>
      <c r="D51" s="222" t="s">
        <v>399</v>
      </c>
      <c r="E51" s="53"/>
      <c r="F51" s="223">
        <v>42005</v>
      </c>
      <c r="G51" s="223">
        <v>42736</v>
      </c>
      <c r="H51" s="224" t="s">
        <v>400</v>
      </c>
      <c r="I51" s="225">
        <v>1500000</v>
      </c>
      <c r="J51" s="224" t="s">
        <v>401</v>
      </c>
      <c r="K51" s="53"/>
      <c r="L51" s="53"/>
      <c r="M51" s="53"/>
      <c r="N51" s="187"/>
      <c r="O51" s="249" t="s">
        <v>60</v>
      </c>
      <c r="P51" s="228"/>
      <c r="Q51" s="228"/>
      <c r="R51" s="228"/>
      <c r="S51" s="228"/>
      <c r="T51" s="250"/>
      <c r="U51" s="250"/>
      <c r="V51" s="250"/>
      <c r="W51" s="222" t="s">
        <v>1851</v>
      </c>
      <c r="X51" s="250"/>
      <c r="Y51" s="222"/>
      <c r="Z51" s="222"/>
      <c r="AA51" s="222"/>
      <c r="AB51" s="222"/>
      <c r="AC51" s="224">
        <v>2019</v>
      </c>
      <c r="AD51" s="224" t="s">
        <v>1978</v>
      </c>
      <c r="AE51" s="222"/>
      <c r="AF51" s="222" t="s">
        <v>1979</v>
      </c>
      <c r="AG51" s="195"/>
      <c r="AH51" s="222" t="s">
        <v>1791</v>
      </c>
      <c r="AI51" s="224" t="s">
        <v>1980</v>
      </c>
      <c r="AJ51" s="484"/>
      <c r="AK51" s="1"/>
      <c r="AL51" s="1"/>
      <c r="AM51" s="1"/>
      <c r="AN51" s="1"/>
    </row>
    <row r="52" spans="1:40" ht="144" customHeight="1">
      <c r="A52" s="591"/>
      <c r="B52" s="485" t="s">
        <v>408</v>
      </c>
      <c r="C52" s="235" t="s">
        <v>1981</v>
      </c>
      <c r="D52" s="222" t="s">
        <v>410</v>
      </c>
      <c r="E52" s="53"/>
      <c r="F52" s="223">
        <v>42005</v>
      </c>
      <c r="G52" s="223">
        <v>43466</v>
      </c>
      <c r="H52" s="224" t="s">
        <v>411</v>
      </c>
      <c r="I52" s="225">
        <v>20000</v>
      </c>
      <c r="J52" s="224" t="s">
        <v>412</v>
      </c>
      <c r="K52" s="53"/>
      <c r="L52" s="53"/>
      <c r="M52" s="53"/>
      <c r="N52" s="187"/>
      <c r="O52" s="249" t="s">
        <v>60</v>
      </c>
      <c r="P52" s="228"/>
      <c r="Q52" s="228"/>
      <c r="R52" s="228"/>
      <c r="S52" s="228" t="s">
        <v>7</v>
      </c>
      <c r="T52" s="235"/>
      <c r="U52" s="222"/>
      <c r="V52" s="222"/>
      <c r="W52" s="222"/>
      <c r="X52" s="235"/>
      <c r="Y52" s="222"/>
      <c r="Z52" s="222"/>
      <c r="AA52" s="222"/>
      <c r="AB52" s="222"/>
      <c r="AC52" s="222"/>
      <c r="AD52" s="222"/>
      <c r="AE52" s="222"/>
      <c r="AF52" s="222"/>
      <c r="AG52" s="240"/>
      <c r="AH52" s="236"/>
      <c r="AI52" s="241"/>
      <c r="AJ52" s="484"/>
      <c r="AK52" s="1"/>
      <c r="AL52" s="1"/>
      <c r="AM52" s="1"/>
      <c r="AN52" s="1"/>
    </row>
    <row r="53" spans="1:40" ht="67.5" customHeight="1">
      <c r="A53" s="591"/>
      <c r="B53" s="485" t="s">
        <v>413</v>
      </c>
      <c r="C53" s="235" t="s">
        <v>1982</v>
      </c>
      <c r="D53" s="222" t="s">
        <v>415</v>
      </c>
      <c r="E53" s="53"/>
      <c r="F53" s="223">
        <v>42005</v>
      </c>
      <c r="G53" s="223">
        <v>42948</v>
      </c>
      <c r="H53" s="224" t="s">
        <v>75</v>
      </c>
      <c r="I53" s="225">
        <v>20000</v>
      </c>
      <c r="J53" s="224" t="s">
        <v>416</v>
      </c>
      <c r="K53" s="239" t="s">
        <v>1210</v>
      </c>
      <c r="L53" s="53"/>
      <c r="M53" s="53"/>
      <c r="N53" s="187"/>
      <c r="O53" s="249" t="s">
        <v>60</v>
      </c>
      <c r="P53" s="228"/>
      <c r="Q53" s="228"/>
      <c r="R53" s="228"/>
      <c r="S53" s="228" t="s">
        <v>7</v>
      </c>
      <c r="T53" s="222"/>
      <c r="U53" s="222"/>
      <c r="V53" s="222"/>
      <c r="W53" s="222"/>
      <c r="X53" s="222"/>
      <c r="Y53" s="222"/>
      <c r="Z53" s="222"/>
      <c r="AA53" s="222"/>
      <c r="AB53" s="222"/>
      <c r="AC53" s="222"/>
      <c r="AD53" s="222"/>
      <c r="AE53" s="222"/>
      <c r="AF53" s="222"/>
      <c r="AG53" s="240"/>
      <c r="AH53" s="236"/>
      <c r="AI53" s="241"/>
      <c r="AJ53" s="484"/>
      <c r="AK53" s="1"/>
      <c r="AL53" s="1"/>
      <c r="AM53" s="1"/>
      <c r="AN53" s="1"/>
    </row>
    <row r="54" spans="1:40" ht="15.75" customHeight="1">
      <c r="A54" s="591"/>
      <c r="B54" s="485" t="s">
        <v>417</v>
      </c>
      <c r="C54" s="222" t="s">
        <v>418</v>
      </c>
      <c r="D54" s="222" t="s">
        <v>419</v>
      </c>
      <c r="E54" s="53"/>
      <c r="F54" s="223">
        <v>42005</v>
      </c>
      <c r="G54" s="223">
        <v>42339</v>
      </c>
      <c r="H54" s="224" t="s">
        <v>420</v>
      </c>
      <c r="I54" s="225">
        <v>5000</v>
      </c>
      <c r="J54" s="224" t="s">
        <v>421</v>
      </c>
      <c r="K54" s="53" t="s">
        <v>1983</v>
      </c>
      <c r="L54" s="53"/>
      <c r="M54" s="53"/>
      <c r="N54" s="187"/>
      <c r="O54" s="249"/>
      <c r="P54" s="228" t="s">
        <v>60</v>
      </c>
      <c r="Q54" s="228"/>
      <c r="R54" s="228"/>
      <c r="S54" s="228" t="s">
        <v>7</v>
      </c>
      <c r="T54" s="222" t="s">
        <v>1984</v>
      </c>
      <c r="U54" s="222" t="s">
        <v>1985</v>
      </c>
      <c r="V54" s="222" t="s">
        <v>1986</v>
      </c>
      <c r="W54" s="222" t="s">
        <v>1987</v>
      </c>
      <c r="X54" s="222" t="s">
        <v>1988</v>
      </c>
      <c r="Y54" s="222"/>
      <c r="Z54" s="222"/>
      <c r="AA54" s="222"/>
      <c r="AB54" s="222"/>
      <c r="AC54" s="222"/>
      <c r="AD54" s="222"/>
      <c r="AE54" s="222"/>
      <c r="AF54" s="222" t="s">
        <v>1983</v>
      </c>
      <c r="AG54" s="240"/>
      <c r="AH54" s="236"/>
      <c r="AI54" s="236" t="s">
        <v>1989</v>
      </c>
      <c r="AJ54" s="484"/>
      <c r="AK54" s="1"/>
      <c r="AL54" s="1"/>
      <c r="AM54" s="1"/>
      <c r="AN54" s="1"/>
    </row>
    <row r="55" spans="1:40" ht="144" customHeight="1">
      <c r="A55" s="591"/>
      <c r="B55" s="485" t="s">
        <v>422</v>
      </c>
      <c r="C55" s="222" t="s">
        <v>1990</v>
      </c>
      <c r="D55" s="222" t="s">
        <v>424</v>
      </c>
      <c r="E55" s="53"/>
      <c r="F55" s="223">
        <v>42005</v>
      </c>
      <c r="G55" s="223">
        <v>43678</v>
      </c>
      <c r="H55" s="224" t="s">
        <v>425</v>
      </c>
      <c r="I55" s="225">
        <v>500000</v>
      </c>
      <c r="J55" s="224" t="s">
        <v>426</v>
      </c>
      <c r="K55" s="53"/>
      <c r="L55" s="53"/>
      <c r="M55" s="53"/>
      <c r="N55" s="187"/>
      <c r="O55" s="249" t="s">
        <v>60</v>
      </c>
      <c r="P55" s="228"/>
      <c r="Q55" s="228"/>
      <c r="R55" s="228"/>
      <c r="S55" s="228" t="s">
        <v>7</v>
      </c>
      <c r="T55" s="222"/>
      <c r="U55" s="222"/>
      <c r="V55" s="222"/>
      <c r="W55" s="222"/>
      <c r="X55" s="222"/>
      <c r="Y55" s="222"/>
      <c r="Z55" s="222"/>
      <c r="AA55" s="222"/>
      <c r="AB55" s="222"/>
      <c r="AC55" s="222"/>
      <c r="AD55" s="222"/>
      <c r="AE55" s="222"/>
      <c r="AF55" s="222"/>
      <c r="AG55" s="240"/>
      <c r="AH55" s="236"/>
      <c r="AI55" s="240"/>
      <c r="AJ55" s="484"/>
      <c r="AK55" s="1"/>
      <c r="AL55" s="1"/>
      <c r="AM55" s="1"/>
      <c r="AN55" s="1"/>
    </row>
    <row r="56" spans="1:40" ht="15.75" customHeight="1">
      <c r="A56" s="591"/>
      <c r="B56" s="485" t="s">
        <v>428</v>
      </c>
      <c r="C56" s="222" t="s">
        <v>429</v>
      </c>
      <c r="D56" s="222" t="s">
        <v>430</v>
      </c>
      <c r="E56" s="53"/>
      <c r="F56" s="223">
        <v>42005</v>
      </c>
      <c r="G56" s="223">
        <v>42370</v>
      </c>
      <c r="H56" s="224" t="s">
        <v>431</v>
      </c>
      <c r="I56" s="225">
        <v>20000</v>
      </c>
      <c r="J56" s="224" t="s">
        <v>432</v>
      </c>
      <c r="K56" s="53"/>
      <c r="L56" s="53"/>
      <c r="M56" s="53"/>
      <c r="N56" s="187"/>
      <c r="O56" s="249"/>
      <c r="P56" s="228" t="s">
        <v>60</v>
      </c>
      <c r="Q56" s="228"/>
      <c r="R56" s="228"/>
      <c r="S56" s="228"/>
      <c r="T56" s="222" t="s">
        <v>1991</v>
      </c>
      <c r="U56" s="195"/>
      <c r="V56" s="195"/>
      <c r="W56" s="195" t="s">
        <v>1992</v>
      </c>
      <c r="X56" s="222" t="s">
        <v>1993</v>
      </c>
      <c r="Y56" s="222"/>
      <c r="Z56" s="222"/>
      <c r="AA56" s="222"/>
      <c r="AB56" s="222"/>
      <c r="AC56" s="251">
        <v>43617</v>
      </c>
      <c r="AD56" s="224" t="s">
        <v>1994</v>
      </c>
      <c r="AE56" s="222"/>
      <c r="AF56" s="224" t="s">
        <v>1995</v>
      </c>
      <c r="AG56" s="195"/>
      <c r="AH56" s="222" t="s">
        <v>1996</v>
      </c>
      <c r="AI56" s="195"/>
      <c r="AJ56" s="484"/>
      <c r="AK56" s="1"/>
      <c r="AL56" s="1"/>
      <c r="AM56" s="1"/>
      <c r="AN56" s="1"/>
    </row>
    <row r="57" spans="1:40" ht="15.75" customHeight="1">
      <c r="A57" s="591"/>
      <c r="B57" s="485" t="s">
        <v>442</v>
      </c>
      <c r="C57" s="222" t="s">
        <v>443</v>
      </c>
      <c r="D57" s="222" t="s">
        <v>444</v>
      </c>
      <c r="E57" s="53"/>
      <c r="F57" s="223">
        <v>43466</v>
      </c>
      <c r="G57" s="223">
        <v>43800</v>
      </c>
      <c r="H57" s="224" t="s">
        <v>1997</v>
      </c>
      <c r="I57" s="225">
        <v>500000</v>
      </c>
      <c r="J57" s="224" t="s">
        <v>446</v>
      </c>
      <c r="K57" s="252" t="s">
        <v>1998</v>
      </c>
      <c r="L57" s="53"/>
      <c r="M57" s="53"/>
      <c r="N57" s="489"/>
      <c r="O57" s="249"/>
      <c r="P57" s="228"/>
      <c r="Q57" s="228" t="s">
        <v>60</v>
      </c>
      <c r="R57" s="228"/>
      <c r="S57" s="228"/>
      <c r="T57" s="222" t="s">
        <v>1999</v>
      </c>
      <c r="U57" s="222" t="s">
        <v>2000</v>
      </c>
      <c r="V57" s="222" t="s">
        <v>1960</v>
      </c>
      <c r="W57" s="222" t="s">
        <v>2001</v>
      </c>
      <c r="X57" s="222" t="s">
        <v>2002</v>
      </c>
      <c r="Y57" s="222"/>
      <c r="Z57" s="222"/>
      <c r="AA57" s="222"/>
      <c r="AB57" s="224">
        <v>2017</v>
      </c>
      <c r="AC57" s="224" t="s">
        <v>2003</v>
      </c>
      <c r="AD57" s="222"/>
      <c r="AE57" s="222"/>
      <c r="AF57" s="222" t="s">
        <v>2004</v>
      </c>
      <c r="AG57" s="195"/>
      <c r="AH57" s="222" t="s">
        <v>1996</v>
      </c>
      <c r="AI57" s="195"/>
      <c r="AJ57" s="484"/>
      <c r="AK57" s="1"/>
      <c r="AL57" s="1"/>
      <c r="AM57" s="1"/>
      <c r="AN57" s="1"/>
    </row>
    <row r="58" spans="1:40" ht="81.75" customHeight="1">
      <c r="A58" s="591"/>
      <c r="B58" s="485" t="s">
        <v>447</v>
      </c>
      <c r="C58" s="222" t="s">
        <v>448</v>
      </c>
      <c r="D58" s="222" t="s">
        <v>449</v>
      </c>
      <c r="E58" s="53"/>
      <c r="F58" s="223">
        <v>42005</v>
      </c>
      <c r="G58" s="223">
        <v>43831</v>
      </c>
      <c r="H58" s="224" t="s">
        <v>362</v>
      </c>
      <c r="I58" s="225">
        <v>1000000</v>
      </c>
      <c r="J58" s="224" t="s">
        <v>450</v>
      </c>
      <c r="K58" s="53"/>
      <c r="L58" s="53"/>
      <c r="M58" s="53"/>
      <c r="N58" s="187"/>
      <c r="O58" s="249"/>
      <c r="P58" s="228" t="s">
        <v>60</v>
      </c>
      <c r="Q58" s="228"/>
      <c r="R58" s="228"/>
      <c r="S58" s="228"/>
      <c r="T58" s="222" t="s">
        <v>2005</v>
      </c>
      <c r="U58" s="222"/>
      <c r="V58" s="222"/>
      <c r="W58" s="222"/>
      <c r="X58" s="222"/>
      <c r="Y58" s="222"/>
      <c r="Z58" s="222"/>
      <c r="AA58" s="222"/>
      <c r="AB58" s="222"/>
      <c r="AC58" s="222"/>
      <c r="AD58" s="222"/>
      <c r="AE58" s="222"/>
      <c r="AF58" s="222"/>
      <c r="AG58" s="195"/>
      <c r="AH58" s="222"/>
      <c r="AI58" s="195"/>
      <c r="AJ58" s="484"/>
      <c r="AK58" s="1"/>
      <c r="AL58" s="1"/>
      <c r="AM58" s="1"/>
      <c r="AN58" s="1"/>
    </row>
    <row r="59" spans="1:40" ht="15.75" customHeight="1">
      <c r="A59" s="591"/>
      <c r="B59" s="485" t="s">
        <v>451</v>
      </c>
      <c r="C59" s="222" t="s">
        <v>2006</v>
      </c>
      <c r="D59" s="222" t="s">
        <v>2007</v>
      </c>
      <c r="E59" s="53"/>
      <c r="F59" s="223">
        <v>42005</v>
      </c>
      <c r="G59" s="223">
        <v>43800</v>
      </c>
      <c r="H59" s="224" t="s">
        <v>2008</v>
      </c>
      <c r="I59" s="225">
        <v>400000</v>
      </c>
      <c r="J59" s="224" t="s">
        <v>2009</v>
      </c>
      <c r="K59" s="239" t="s">
        <v>1210</v>
      </c>
      <c r="L59" s="53"/>
      <c r="M59" s="53"/>
      <c r="N59" s="187"/>
      <c r="O59" s="249"/>
      <c r="P59" s="228" t="s">
        <v>60</v>
      </c>
      <c r="Q59" s="228"/>
      <c r="R59" s="228"/>
      <c r="S59" s="228"/>
      <c r="T59" s="224" t="s">
        <v>2010</v>
      </c>
      <c r="U59" s="222"/>
      <c r="V59" s="222"/>
      <c r="W59" s="224" t="s">
        <v>1992</v>
      </c>
      <c r="X59" s="224" t="s">
        <v>2011</v>
      </c>
      <c r="Y59" s="222"/>
      <c r="Z59" s="222"/>
      <c r="AA59" s="222"/>
      <c r="AB59" s="222"/>
      <c r="AC59" s="222"/>
      <c r="AD59" s="222" t="s">
        <v>2012</v>
      </c>
      <c r="AE59" s="222"/>
      <c r="AF59" s="224" t="s">
        <v>2013</v>
      </c>
      <c r="AG59" s="195"/>
      <c r="AH59" s="222" t="s">
        <v>1996</v>
      </c>
      <c r="AI59" s="195"/>
      <c r="AJ59" s="484"/>
      <c r="AK59" s="1"/>
      <c r="AL59" s="1"/>
      <c r="AM59" s="1"/>
      <c r="AN59" s="1"/>
    </row>
    <row r="60" spans="1:40" ht="15.75" customHeight="1">
      <c r="A60" s="591"/>
      <c r="B60" s="485" t="s">
        <v>456</v>
      </c>
      <c r="C60" s="235" t="s">
        <v>2014</v>
      </c>
      <c r="D60" s="222" t="s">
        <v>458</v>
      </c>
      <c r="E60" s="53"/>
      <c r="F60" s="223">
        <v>42583</v>
      </c>
      <c r="G60" s="223">
        <v>43435</v>
      </c>
      <c r="H60" s="224" t="s">
        <v>459</v>
      </c>
      <c r="I60" s="225">
        <v>80000</v>
      </c>
      <c r="J60" s="224" t="s">
        <v>460</v>
      </c>
      <c r="K60" s="231" t="s">
        <v>1355</v>
      </c>
      <c r="L60" s="53"/>
      <c r="M60" s="53"/>
      <c r="N60" s="187"/>
      <c r="O60" s="249" t="s">
        <v>60</v>
      </c>
      <c r="P60" s="228"/>
      <c r="Q60" s="228"/>
      <c r="R60" s="228"/>
      <c r="S60" s="228" t="s">
        <v>7</v>
      </c>
      <c r="T60" s="222"/>
      <c r="U60" s="222"/>
      <c r="V60" s="222"/>
      <c r="W60" s="222"/>
      <c r="X60" s="222"/>
      <c r="Y60" s="222"/>
      <c r="Z60" s="222"/>
      <c r="AA60" s="222"/>
      <c r="AB60" s="222"/>
      <c r="AC60" s="222"/>
      <c r="AD60" s="222"/>
      <c r="AE60" s="222"/>
      <c r="AF60" s="222"/>
      <c r="AG60" s="240"/>
      <c r="AH60" s="236"/>
      <c r="AI60" s="241"/>
      <c r="AJ60" s="484"/>
      <c r="AK60" s="1"/>
      <c r="AL60" s="1"/>
      <c r="AM60" s="1"/>
      <c r="AN60" s="1"/>
    </row>
    <row r="61" spans="1:40" ht="15.75" customHeight="1">
      <c r="A61" s="591"/>
      <c r="B61" s="485" t="s">
        <v>463</v>
      </c>
      <c r="C61" s="222" t="s">
        <v>464</v>
      </c>
      <c r="D61" s="222" t="s">
        <v>465</v>
      </c>
      <c r="E61" s="53"/>
      <c r="F61" s="223">
        <v>42064</v>
      </c>
      <c r="G61" s="223">
        <v>43525</v>
      </c>
      <c r="H61" s="224" t="s">
        <v>466</v>
      </c>
      <c r="I61" s="225">
        <v>500000</v>
      </c>
      <c r="J61" s="224" t="s">
        <v>467</v>
      </c>
      <c r="K61" s="53"/>
      <c r="L61" s="53"/>
      <c r="M61" s="53"/>
      <c r="N61" s="187"/>
      <c r="O61" s="249"/>
      <c r="P61" s="228"/>
      <c r="Q61" s="228" t="s">
        <v>60</v>
      </c>
      <c r="R61" s="228"/>
      <c r="S61" s="228"/>
      <c r="T61" s="222" t="s">
        <v>2015</v>
      </c>
      <c r="U61" s="222"/>
      <c r="V61" s="222" t="s">
        <v>2016</v>
      </c>
      <c r="W61" s="222" t="s">
        <v>2017</v>
      </c>
      <c r="X61" s="222" t="s">
        <v>2018</v>
      </c>
      <c r="Y61" s="224" t="s">
        <v>2019</v>
      </c>
      <c r="Z61" s="222"/>
      <c r="AA61" s="222"/>
      <c r="AB61" s="222"/>
      <c r="AC61" s="222"/>
      <c r="AD61" s="222" t="s">
        <v>2020</v>
      </c>
      <c r="AE61" s="222"/>
      <c r="AF61" s="224" t="s">
        <v>2021</v>
      </c>
      <c r="AG61" s="195"/>
      <c r="AH61" s="195"/>
      <c r="AI61" s="195"/>
      <c r="AJ61" s="484"/>
      <c r="AK61" s="1"/>
      <c r="AL61" s="1"/>
      <c r="AM61" s="1"/>
      <c r="AN61" s="1"/>
    </row>
    <row r="62" spans="1:40" ht="78.75" customHeight="1">
      <c r="A62" s="591"/>
      <c r="B62" s="485" t="s">
        <v>474</v>
      </c>
      <c r="C62" s="235" t="s">
        <v>2022</v>
      </c>
      <c r="D62" s="222" t="s">
        <v>476</v>
      </c>
      <c r="E62" s="53"/>
      <c r="F62" s="223">
        <v>42795</v>
      </c>
      <c r="G62" s="223">
        <v>43800</v>
      </c>
      <c r="H62" s="224" t="s">
        <v>477</v>
      </c>
      <c r="I62" s="225" t="s">
        <v>478</v>
      </c>
      <c r="J62" s="224" t="s">
        <v>479</v>
      </c>
      <c r="K62" s="53"/>
      <c r="L62" s="53"/>
      <c r="M62" s="53"/>
      <c r="N62" s="187"/>
      <c r="O62" s="249" t="s">
        <v>60</v>
      </c>
      <c r="P62" s="228"/>
      <c r="Q62" s="228"/>
      <c r="R62" s="228"/>
      <c r="S62" s="228" t="s">
        <v>6</v>
      </c>
      <c r="T62" s="222"/>
      <c r="U62" s="222"/>
      <c r="V62" s="222"/>
      <c r="W62" s="222"/>
      <c r="X62" s="222"/>
      <c r="Y62" s="222"/>
      <c r="Z62" s="222"/>
      <c r="AA62" s="222"/>
      <c r="AB62" s="222"/>
      <c r="AC62" s="222"/>
      <c r="AD62" s="222"/>
      <c r="AE62" s="222"/>
      <c r="AF62" s="222"/>
      <c r="AG62" s="240"/>
      <c r="AH62" s="236"/>
      <c r="AI62" s="240"/>
      <c r="AJ62" s="484"/>
      <c r="AK62" s="1"/>
      <c r="AL62" s="1"/>
      <c r="AM62" s="1"/>
      <c r="AN62" s="1"/>
    </row>
    <row r="63" spans="1:40" ht="15.75" customHeight="1">
      <c r="A63" s="591"/>
      <c r="B63" s="485" t="s">
        <v>481</v>
      </c>
      <c r="C63" s="222" t="s">
        <v>482</v>
      </c>
      <c r="D63" s="222" t="s">
        <v>483</v>
      </c>
      <c r="E63" s="53"/>
      <c r="F63" s="223">
        <v>42005</v>
      </c>
      <c r="G63" s="223">
        <v>42370</v>
      </c>
      <c r="H63" s="224" t="s">
        <v>484</v>
      </c>
      <c r="I63" s="225">
        <v>35000</v>
      </c>
      <c r="J63" s="224" t="s">
        <v>485</v>
      </c>
      <c r="K63" s="231" t="s">
        <v>1355</v>
      </c>
      <c r="L63" s="53" t="s">
        <v>1204</v>
      </c>
      <c r="M63" s="53"/>
      <c r="N63" s="187"/>
      <c r="O63" s="249" t="s">
        <v>60</v>
      </c>
      <c r="P63" s="228"/>
      <c r="Q63" s="228"/>
      <c r="R63" s="228"/>
      <c r="S63" s="228"/>
      <c r="T63" s="222" t="s">
        <v>2023</v>
      </c>
      <c r="U63" s="222" t="s">
        <v>2024</v>
      </c>
      <c r="V63" s="222" t="s">
        <v>2025</v>
      </c>
      <c r="W63" s="222" t="s">
        <v>2026</v>
      </c>
      <c r="X63" s="222" t="s">
        <v>2027</v>
      </c>
      <c r="Y63" s="222"/>
      <c r="Z63" s="222"/>
      <c r="AA63" s="222"/>
      <c r="AB63" s="222"/>
      <c r="AC63" s="222"/>
      <c r="AD63" s="222" t="s">
        <v>2028</v>
      </c>
      <c r="AE63" s="222"/>
      <c r="AF63" s="222" t="s">
        <v>2029</v>
      </c>
      <c r="AG63" s="240"/>
      <c r="AH63" s="236"/>
      <c r="AI63" s="240"/>
      <c r="AJ63" s="484"/>
      <c r="AK63" s="1"/>
      <c r="AL63" s="1"/>
      <c r="AM63" s="1"/>
      <c r="AN63" s="1"/>
    </row>
    <row r="64" spans="1:40" ht="15.75" customHeight="1">
      <c r="A64" s="587"/>
      <c r="B64" s="485" t="s">
        <v>487</v>
      </c>
      <c r="C64" s="222" t="s">
        <v>488</v>
      </c>
      <c r="D64" s="222" t="s">
        <v>489</v>
      </c>
      <c r="E64" s="53"/>
      <c r="F64" s="223">
        <v>42005</v>
      </c>
      <c r="G64" s="223">
        <v>42339</v>
      </c>
      <c r="H64" s="224" t="s">
        <v>490</v>
      </c>
      <c r="I64" s="225">
        <v>1000000</v>
      </c>
      <c r="J64" s="224" t="s">
        <v>491</v>
      </c>
      <c r="K64" s="53"/>
      <c r="L64" s="53"/>
      <c r="M64" s="53"/>
      <c r="N64" s="187"/>
      <c r="O64" s="249"/>
      <c r="P64" s="228"/>
      <c r="Q64" s="228" t="s">
        <v>60</v>
      </c>
      <c r="R64" s="228"/>
      <c r="S64" s="228"/>
      <c r="T64" s="222" t="s">
        <v>2030</v>
      </c>
      <c r="U64" s="222"/>
      <c r="V64" s="222"/>
      <c r="W64" s="222"/>
      <c r="X64" s="224" t="s">
        <v>2031</v>
      </c>
      <c r="Y64" s="222"/>
      <c r="Z64" s="222"/>
      <c r="AA64" s="222"/>
      <c r="AB64" s="222"/>
      <c r="AC64" s="224">
        <v>2020</v>
      </c>
      <c r="AD64" s="224" t="s">
        <v>2032</v>
      </c>
      <c r="AE64" s="222"/>
      <c r="AF64" s="224" t="s">
        <v>2033</v>
      </c>
      <c r="AG64" s="240"/>
      <c r="AH64" s="236"/>
      <c r="AI64" s="240"/>
      <c r="AJ64" s="484"/>
      <c r="AK64" s="1"/>
      <c r="AL64" s="1"/>
      <c r="AM64" s="1"/>
      <c r="AN64" s="1"/>
    </row>
    <row r="65" spans="1:40" ht="139.5" customHeight="1">
      <c r="A65" s="675" t="s">
        <v>492</v>
      </c>
      <c r="B65" s="485" t="s">
        <v>493</v>
      </c>
      <c r="C65" s="222" t="s">
        <v>2034</v>
      </c>
      <c r="D65" s="222" t="s">
        <v>495</v>
      </c>
      <c r="E65" s="53"/>
      <c r="F65" s="223">
        <v>42005</v>
      </c>
      <c r="G65" s="223">
        <v>43070</v>
      </c>
      <c r="H65" s="224" t="s">
        <v>496</v>
      </c>
      <c r="I65" s="225">
        <v>70000</v>
      </c>
      <c r="J65" s="224" t="s">
        <v>497</v>
      </c>
      <c r="K65" s="231" t="s">
        <v>163</v>
      </c>
      <c r="L65" s="53"/>
      <c r="M65" s="231" t="s">
        <v>500</v>
      </c>
      <c r="N65" s="187"/>
      <c r="O65" s="249" t="s">
        <v>60</v>
      </c>
      <c r="P65" s="228"/>
      <c r="Q65" s="228"/>
      <c r="R65" s="228"/>
      <c r="S65" s="228" t="s">
        <v>7</v>
      </c>
      <c r="T65" s="222"/>
      <c r="U65" s="222"/>
      <c r="V65" s="222"/>
      <c r="W65" s="222"/>
      <c r="X65" s="222"/>
      <c r="Y65" s="222"/>
      <c r="Z65" s="222"/>
      <c r="AA65" s="222"/>
      <c r="AB65" s="222"/>
      <c r="AC65" s="222"/>
      <c r="AD65" s="222"/>
      <c r="AE65" s="222"/>
      <c r="AF65" s="222"/>
      <c r="AG65" s="195"/>
      <c r="AH65" s="222"/>
      <c r="AI65" s="222"/>
      <c r="AJ65" s="484"/>
      <c r="AK65" s="1"/>
      <c r="AL65" s="1"/>
      <c r="AM65" s="1"/>
      <c r="AN65" s="1"/>
    </row>
    <row r="66" spans="1:40" ht="15.75" customHeight="1">
      <c r="A66" s="591"/>
      <c r="B66" s="485" t="s">
        <v>501</v>
      </c>
      <c r="C66" s="222" t="s">
        <v>2035</v>
      </c>
      <c r="D66" s="222" t="s">
        <v>503</v>
      </c>
      <c r="E66" s="53"/>
      <c r="F66" s="223">
        <v>42005</v>
      </c>
      <c r="G66" s="223">
        <v>43678</v>
      </c>
      <c r="H66" s="224" t="s">
        <v>504</v>
      </c>
      <c r="I66" s="225">
        <v>500000</v>
      </c>
      <c r="J66" s="224" t="s">
        <v>505</v>
      </c>
      <c r="K66" s="231" t="s">
        <v>1127</v>
      </c>
      <c r="L66" s="53"/>
      <c r="M66" s="231" t="s">
        <v>507</v>
      </c>
      <c r="N66" s="187"/>
      <c r="O66" s="249" t="s">
        <v>60</v>
      </c>
      <c r="P66" s="228"/>
      <c r="Q66" s="228"/>
      <c r="R66" s="228"/>
      <c r="S66" s="228" t="s">
        <v>7</v>
      </c>
      <c r="T66" s="222"/>
      <c r="U66" s="222"/>
      <c r="V66" s="195"/>
      <c r="W66" s="222"/>
      <c r="X66" s="222"/>
      <c r="Y66" s="222"/>
      <c r="Z66" s="222"/>
      <c r="AA66" s="222"/>
      <c r="AB66" s="222"/>
      <c r="AC66" s="222"/>
      <c r="AD66" s="222"/>
      <c r="AE66" s="222"/>
      <c r="AF66" s="222"/>
      <c r="AG66" s="195"/>
      <c r="AH66" s="222"/>
      <c r="AI66" s="222"/>
      <c r="AJ66" s="484"/>
      <c r="AK66" s="1"/>
      <c r="AL66" s="1"/>
      <c r="AM66" s="1"/>
      <c r="AN66" s="1"/>
    </row>
    <row r="67" spans="1:40" ht="91.5" customHeight="1">
      <c r="A67" s="591"/>
      <c r="B67" s="485" t="s">
        <v>508</v>
      </c>
      <c r="C67" s="222" t="s">
        <v>2036</v>
      </c>
      <c r="D67" s="222" t="s">
        <v>510</v>
      </c>
      <c r="E67" s="53"/>
      <c r="F67" s="223">
        <v>42064</v>
      </c>
      <c r="G67" s="223">
        <v>42826</v>
      </c>
      <c r="H67" s="231" t="s">
        <v>1422</v>
      </c>
      <c r="I67" s="225">
        <v>20000</v>
      </c>
      <c r="J67" s="224" t="s">
        <v>512</v>
      </c>
      <c r="K67" s="53" t="s">
        <v>1378</v>
      </c>
      <c r="L67" s="53"/>
      <c r="M67" s="231" t="s">
        <v>516</v>
      </c>
      <c r="N67" s="187"/>
      <c r="O67" s="249" t="s">
        <v>60</v>
      </c>
      <c r="P67" s="228"/>
      <c r="Q67" s="228"/>
      <c r="R67" s="228"/>
      <c r="S67" s="228" t="s">
        <v>7</v>
      </c>
      <c r="T67" s="222"/>
      <c r="U67" s="222"/>
      <c r="V67" s="222"/>
      <c r="W67" s="222"/>
      <c r="X67" s="222"/>
      <c r="Y67" s="222"/>
      <c r="Z67" s="222"/>
      <c r="AA67" s="222"/>
      <c r="AB67" s="195"/>
      <c r="AC67" s="232"/>
      <c r="AD67" s="222"/>
      <c r="AE67" s="222"/>
      <c r="AF67" s="222"/>
      <c r="AG67" s="195"/>
      <c r="AH67" s="222"/>
      <c r="AI67" s="222"/>
      <c r="AJ67" s="484"/>
      <c r="AK67" s="1"/>
      <c r="AL67" s="1"/>
      <c r="AM67" s="1"/>
      <c r="AN67" s="1"/>
    </row>
    <row r="68" spans="1:40" ht="88.5" customHeight="1">
      <c r="A68" s="591"/>
      <c r="B68" s="485" t="s">
        <v>517</v>
      </c>
      <c r="C68" s="222" t="s">
        <v>2037</v>
      </c>
      <c r="D68" s="222" t="s">
        <v>519</v>
      </c>
      <c r="E68" s="53"/>
      <c r="F68" s="223">
        <v>42005</v>
      </c>
      <c r="G68" s="229">
        <v>42826</v>
      </c>
      <c r="H68" s="224" t="s">
        <v>2038</v>
      </c>
      <c r="I68" s="225">
        <v>120000</v>
      </c>
      <c r="J68" s="224" t="s">
        <v>521</v>
      </c>
      <c r="K68" s="231" t="s">
        <v>1429</v>
      </c>
      <c r="L68" s="231"/>
      <c r="M68" s="231" t="s">
        <v>523</v>
      </c>
      <c r="N68" s="187"/>
      <c r="O68" s="187"/>
      <c r="P68" s="187" t="s">
        <v>60</v>
      </c>
      <c r="Q68" s="187"/>
      <c r="R68" s="187"/>
      <c r="S68" s="187" t="s">
        <v>7</v>
      </c>
      <c r="T68" s="222"/>
      <c r="U68" s="222"/>
      <c r="V68" s="222"/>
      <c r="W68" s="222"/>
      <c r="X68" s="222"/>
      <c r="Y68" s="222"/>
      <c r="Z68" s="222"/>
      <c r="AA68" s="222"/>
      <c r="AB68" s="222"/>
      <c r="AC68" s="232"/>
      <c r="AD68" s="222"/>
      <c r="AE68" s="222"/>
      <c r="AF68" s="222"/>
      <c r="AG68" s="222"/>
      <c r="AH68" s="222"/>
      <c r="AI68" s="222"/>
      <c r="AJ68" s="484"/>
      <c r="AK68" s="1"/>
      <c r="AL68" s="1"/>
      <c r="AM68" s="1"/>
      <c r="AN68" s="1"/>
    </row>
    <row r="69" spans="1:40" ht="60" customHeight="1">
      <c r="A69" s="591"/>
      <c r="B69" s="485" t="s">
        <v>524</v>
      </c>
      <c r="C69" s="253" t="s">
        <v>1436</v>
      </c>
      <c r="D69" s="254" t="s">
        <v>526</v>
      </c>
      <c r="E69" s="53"/>
      <c r="F69" s="223">
        <v>42005</v>
      </c>
      <c r="G69" s="223">
        <v>43678</v>
      </c>
      <c r="H69" s="224" t="s">
        <v>527</v>
      </c>
      <c r="I69" s="225">
        <v>20000</v>
      </c>
      <c r="J69" s="224" t="s">
        <v>528</v>
      </c>
      <c r="K69" s="231"/>
      <c r="L69" s="231"/>
      <c r="M69" s="231"/>
      <c r="N69" s="187"/>
      <c r="O69" s="226" t="s">
        <v>60</v>
      </c>
      <c r="P69" s="227"/>
      <c r="Q69" s="227"/>
      <c r="R69" s="227"/>
      <c r="S69" s="227" t="s">
        <v>7</v>
      </c>
      <c r="T69" s="255"/>
      <c r="U69" s="255"/>
      <c r="V69" s="255"/>
      <c r="W69" s="255"/>
      <c r="X69" s="255"/>
      <c r="Y69" s="255"/>
      <c r="Z69" s="255"/>
      <c r="AA69" s="255"/>
      <c r="AB69" s="255"/>
      <c r="AC69" s="255"/>
      <c r="AD69" s="255"/>
      <c r="AE69" s="255"/>
      <c r="AF69" s="255"/>
      <c r="AG69" s="241"/>
      <c r="AH69" s="254"/>
      <c r="AI69" s="241"/>
      <c r="AJ69" s="484"/>
      <c r="AK69" s="1"/>
      <c r="AL69" s="1"/>
      <c r="AM69" s="1"/>
      <c r="AN69" s="1"/>
    </row>
    <row r="70" spans="1:40" ht="55.5" customHeight="1">
      <c r="A70" s="591"/>
      <c r="B70" s="485" t="s">
        <v>535</v>
      </c>
      <c r="C70" s="253" t="s">
        <v>1437</v>
      </c>
      <c r="D70" s="254" t="s">
        <v>537</v>
      </c>
      <c r="E70" s="53"/>
      <c r="F70" s="223">
        <v>42005</v>
      </c>
      <c r="G70" s="223">
        <v>43800</v>
      </c>
      <c r="H70" s="224" t="s">
        <v>538</v>
      </c>
      <c r="I70" s="225">
        <v>200000</v>
      </c>
      <c r="J70" s="224" t="s">
        <v>539</v>
      </c>
      <c r="K70" s="231"/>
      <c r="L70" s="231"/>
      <c r="M70" s="231"/>
      <c r="N70" s="187"/>
      <c r="O70" s="226"/>
      <c r="P70" s="227" t="s">
        <v>60</v>
      </c>
      <c r="Q70" s="227"/>
      <c r="R70" s="227"/>
      <c r="S70" s="227" t="s">
        <v>6</v>
      </c>
      <c r="T70" s="255"/>
      <c r="U70" s="255"/>
      <c r="V70" s="255"/>
      <c r="W70" s="255"/>
      <c r="X70" s="255"/>
      <c r="Y70" s="255"/>
      <c r="Z70" s="255"/>
      <c r="AA70" s="255"/>
      <c r="AB70" s="255"/>
      <c r="AC70" s="255"/>
      <c r="AD70" s="255"/>
      <c r="AE70" s="255"/>
      <c r="AF70" s="255"/>
      <c r="AG70" s="241"/>
      <c r="AH70" s="254"/>
      <c r="AI70" s="241"/>
      <c r="AJ70" s="484"/>
      <c r="AK70" s="1"/>
      <c r="AL70" s="1"/>
      <c r="AM70" s="1"/>
      <c r="AN70" s="1"/>
    </row>
    <row r="71" spans="1:40" ht="174.75" customHeight="1">
      <c r="A71" s="591"/>
      <c r="B71" s="485" t="s">
        <v>548</v>
      </c>
      <c r="C71" s="222" t="s">
        <v>2039</v>
      </c>
      <c r="D71" s="222" t="s">
        <v>550</v>
      </c>
      <c r="E71" s="53"/>
      <c r="F71" s="223">
        <v>42005</v>
      </c>
      <c r="G71" s="223">
        <v>44166</v>
      </c>
      <c r="H71" s="224" t="s">
        <v>2040</v>
      </c>
      <c r="I71" s="225">
        <v>500000</v>
      </c>
      <c r="J71" s="224" t="s">
        <v>2040</v>
      </c>
      <c r="K71" s="224"/>
      <c r="L71" s="225"/>
      <c r="M71" s="224"/>
      <c r="N71" s="222"/>
      <c r="O71" s="249" t="s">
        <v>60</v>
      </c>
      <c r="P71" s="228"/>
      <c r="Q71" s="228"/>
      <c r="R71" s="228"/>
      <c r="S71" s="228"/>
      <c r="T71" s="222"/>
      <c r="U71" s="222"/>
      <c r="V71" s="222"/>
      <c r="W71" s="222"/>
      <c r="X71" s="222" t="s">
        <v>2041</v>
      </c>
      <c r="Y71" s="222" t="s">
        <v>2042</v>
      </c>
      <c r="Z71" s="222"/>
      <c r="AA71" s="222"/>
      <c r="AB71" s="222"/>
      <c r="AC71" s="222"/>
      <c r="AD71" s="222" t="s">
        <v>2043</v>
      </c>
      <c r="AE71" s="195"/>
      <c r="AF71" s="222" t="s">
        <v>2044</v>
      </c>
      <c r="AG71" s="222" t="s">
        <v>2045</v>
      </c>
      <c r="AH71" s="222"/>
      <c r="AI71" s="222" t="s">
        <v>2046</v>
      </c>
      <c r="AJ71" s="484"/>
      <c r="AK71" s="1"/>
      <c r="AL71" s="1"/>
      <c r="AM71" s="1"/>
      <c r="AN71" s="1"/>
    </row>
    <row r="72" spans="1:40" ht="294" customHeight="1">
      <c r="A72" s="591"/>
      <c r="B72" s="485" t="s">
        <v>555</v>
      </c>
      <c r="C72" s="235" t="s">
        <v>2047</v>
      </c>
      <c r="D72" s="227" t="s">
        <v>1443</v>
      </c>
      <c r="E72" s="53"/>
      <c r="F72" s="223">
        <v>42005</v>
      </c>
      <c r="G72" s="223">
        <v>43800</v>
      </c>
      <c r="H72" s="224" t="s">
        <v>1444</v>
      </c>
      <c r="I72" s="225">
        <v>70000</v>
      </c>
      <c r="J72" s="224" t="s">
        <v>1445</v>
      </c>
      <c r="K72" s="231" t="s">
        <v>1446</v>
      </c>
      <c r="L72" s="231"/>
      <c r="M72" s="231" t="s">
        <v>1447</v>
      </c>
      <c r="N72" s="187"/>
      <c r="O72" s="187" t="s">
        <v>60</v>
      </c>
      <c r="P72" s="187"/>
      <c r="Q72" s="187"/>
      <c r="R72" s="187"/>
      <c r="S72" s="187" t="s">
        <v>6</v>
      </c>
      <c r="T72" s="222"/>
      <c r="U72" s="222"/>
      <c r="V72" s="222"/>
      <c r="W72" s="222"/>
      <c r="X72" s="222"/>
      <c r="Y72" s="222"/>
      <c r="Z72" s="222"/>
      <c r="AA72" s="222"/>
      <c r="AB72" s="222"/>
      <c r="AC72" s="222"/>
      <c r="AD72" s="222"/>
      <c r="AE72" s="222"/>
      <c r="AF72" s="222"/>
      <c r="AG72" s="222"/>
      <c r="AH72" s="222"/>
      <c r="AI72" s="222"/>
      <c r="AJ72" s="484"/>
      <c r="AK72" s="1"/>
      <c r="AL72" s="1"/>
      <c r="AM72" s="1"/>
      <c r="AN72" s="1"/>
    </row>
    <row r="73" spans="1:40" ht="93.75" customHeight="1">
      <c r="A73" s="591"/>
      <c r="B73" s="485" t="s">
        <v>575</v>
      </c>
      <c r="C73" s="222" t="s">
        <v>576</v>
      </c>
      <c r="D73" s="222" t="s">
        <v>577</v>
      </c>
      <c r="E73" s="53"/>
      <c r="F73" s="223">
        <v>42005</v>
      </c>
      <c r="G73" s="223">
        <v>43678</v>
      </c>
      <c r="H73" s="224" t="s">
        <v>1455</v>
      </c>
      <c r="I73" s="225">
        <v>200000</v>
      </c>
      <c r="J73" s="224" t="s">
        <v>1456</v>
      </c>
      <c r="K73" s="231" t="s">
        <v>2048</v>
      </c>
      <c r="L73" s="231"/>
      <c r="M73" s="231" t="s">
        <v>582</v>
      </c>
      <c r="N73" s="187"/>
      <c r="O73" s="249" t="s">
        <v>60</v>
      </c>
      <c r="P73" s="228"/>
      <c r="Q73" s="228"/>
      <c r="R73" s="228"/>
      <c r="S73" s="256"/>
      <c r="T73" s="222"/>
      <c r="U73" s="222"/>
      <c r="V73" s="222"/>
      <c r="W73" s="222"/>
      <c r="X73" s="222"/>
      <c r="Y73" s="222"/>
      <c r="Z73" s="222"/>
      <c r="AA73" s="222"/>
      <c r="AB73" s="222"/>
      <c r="AC73" s="195"/>
      <c r="AD73" s="222" t="s">
        <v>2049</v>
      </c>
      <c r="AE73" s="195"/>
      <c r="AF73" s="222"/>
      <c r="AG73" s="240"/>
      <c r="AH73" s="236" t="s">
        <v>1791</v>
      </c>
      <c r="AI73" s="222"/>
      <c r="AJ73" s="484"/>
      <c r="AK73" s="1"/>
      <c r="AL73" s="1"/>
      <c r="AM73" s="1"/>
      <c r="AN73" s="1"/>
    </row>
    <row r="74" spans="1:40" ht="15.75" customHeight="1">
      <c r="A74" s="591"/>
      <c r="B74" s="485" t="s">
        <v>583</v>
      </c>
      <c r="C74" s="222" t="s">
        <v>2050</v>
      </c>
      <c r="D74" s="187" t="s">
        <v>2051</v>
      </c>
      <c r="E74" s="53"/>
      <c r="F74" s="223">
        <v>42309</v>
      </c>
      <c r="G74" s="223">
        <v>44166</v>
      </c>
      <c r="H74" s="224" t="s">
        <v>2052</v>
      </c>
      <c r="I74" s="225">
        <v>5000</v>
      </c>
      <c r="J74" s="224" t="s">
        <v>2053</v>
      </c>
      <c r="K74" s="231" t="s">
        <v>1462</v>
      </c>
      <c r="L74" s="54"/>
      <c r="M74" s="231"/>
      <c r="N74" s="187"/>
      <c r="O74" s="249"/>
      <c r="P74" s="228" t="s">
        <v>60</v>
      </c>
      <c r="Q74" s="228"/>
      <c r="R74" s="228"/>
      <c r="S74" s="256"/>
      <c r="T74" s="222" t="s">
        <v>2054</v>
      </c>
      <c r="U74" s="222"/>
      <c r="V74" s="222"/>
      <c r="W74" s="222" t="s">
        <v>2055</v>
      </c>
      <c r="X74" s="222"/>
      <c r="Y74" s="222"/>
      <c r="Z74" s="222"/>
      <c r="AA74" s="222"/>
      <c r="AB74" s="222"/>
      <c r="AC74" s="222"/>
      <c r="AD74" s="222"/>
      <c r="AE74" s="222"/>
      <c r="AF74" s="222" t="s">
        <v>2056</v>
      </c>
      <c r="AG74" s="240"/>
      <c r="AH74" s="236" t="s">
        <v>1791</v>
      </c>
      <c r="AI74" s="222"/>
      <c r="AJ74" s="484"/>
      <c r="AK74" s="1"/>
      <c r="AL74" s="1"/>
      <c r="AM74" s="1"/>
      <c r="AN74" s="1"/>
    </row>
    <row r="75" spans="1:40" ht="103.5" customHeight="1">
      <c r="A75" s="591"/>
      <c r="B75" s="485" t="s">
        <v>591</v>
      </c>
      <c r="C75" s="235" t="s">
        <v>1468</v>
      </c>
      <c r="D75" s="254" t="s">
        <v>593</v>
      </c>
      <c r="E75" s="53"/>
      <c r="F75" s="223">
        <v>42095</v>
      </c>
      <c r="G75" s="223">
        <v>43739</v>
      </c>
      <c r="H75" s="224" t="s">
        <v>594</v>
      </c>
      <c r="I75" s="225">
        <v>20000</v>
      </c>
      <c r="J75" s="224" t="s">
        <v>595</v>
      </c>
      <c r="K75" s="239"/>
      <c r="L75" s="54"/>
      <c r="M75" s="231"/>
      <c r="N75" s="187"/>
      <c r="O75" s="249" t="s">
        <v>60</v>
      </c>
      <c r="P75" s="228"/>
      <c r="Q75" s="228"/>
      <c r="R75" s="228"/>
      <c r="S75" s="256" t="s">
        <v>6</v>
      </c>
      <c r="T75" s="255"/>
      <c r="U75" s="255"/>
      <c r="V75" s="255"/>
      <c r="W75" s="255"/>
      <c r="X75" s="255"/>
      <c r="Y75" s="222"/>
      <c r="Z75" s="222"/>
      <c r="AA75" s="222"/>
      <c r="AB75" s="222"/>
      <c r="AC75" s="222"/>
      <c r="AD75" s="222"/>
      <c r="AE75" s="222"/>
      <c r="AF75" s="222"/>
      <c r="AG75" s="240"/>
      <c r="AH75" s="236"/>
      <c r="AI75" s="222"/>
      <c r="AJ75" s="484"/>
      <c r="AK75" s="1"/>
      <c r="AL75" s="1"/>
      <c r="AM75" s="1"/>
      <c r="AN75" s="1"/>
    </row>
    <row r="76" spans="1:40" ht="15.75" customHeight="1">
      <c r="A76" s="591"/>
      <c r="B76" s="485" t="s">
        <v>597</v>
      </c>
      <c r="C76" s="222" t="s">
        <v>2057</v>
      </c>
      <c r="D76" s="222" t="s">
        <v>599</v>
      </c>
      <c r="E76" s="53"/>
      <c r="F76" s="223">
        <v>42005</v>
      </c>
      <c r="G76" s="223">
        <v>44166</v>
      </c>
      <c r="H76" s="224" t="s">
        <v>2058</v>
      </c>
      <c r="I76" s="225">
        <v>500000</v>
      </c>
      <c r="J76" s="224" t="s">
        <v>2059</v>
      </c>
      <c r="K76" s="54" t="s">
        <v>1378</v>
      </c>
      <c r="L76" s="53"/>
      <c r="M76" s="231" t="s">
        <v>603</v>
      </c>
      <c r="N76" s="187"/>
      <c r="O76" s="249"/>
      <c r="P76" s="228" t="s">
        <v>60</v>
      </c>
      <c r="Q76" s="228"/>
      <c r="R76" s="228"/>
      <c r="S76" s="228"/>
      <c r="T76" s="222" t="s">
        <v>2060</v>
      </c>
      <c r="U76" s="222"/>
      <c r="V76" s="222"/>
      <c r="W76" s="222"/>
      <c r="X76" s="222" t="s">
        <v>2061</v>
      </c>
      <c r="Y76" s="222" t="s">
        <v>2062</v>
      </c>
      <c r="Z76" s="222"/>
      <c r="AA76" s="222"/>
      <c r="AB76" s="222"/>
      <c r="AC76" s="222"/>
      <c r="AD76" s="222"/>
      <c r="AE76" s="222"/>
      <c r="AF76" s="222" t="s">
        <v>2063</v>
      </c>
      <c r="AG76" s="195"/>
      <c r="AH76" s="222" t="s">
        <v>1791</v>
      </c>
      <c r="AI76" s="222"/>
      <c r="AJ76" s="484"/>
      <c r="AK76" s="1"/>
      <c r="AL76" s="1"/>
      <c r="AM76" s="1"/>
      <c r="AN76" s="1"/>
    </row>
    <row r="77" spans="1:40" ht="90" customHeight="1">
      <c r="A77" s="591"/>
      <c r="B77" s="485" t="s">
        <v>604</v>
      </c>
      <c r="C77" s="222" t="s">
        <v>2064</v>
      </c>
      <c r="D77" s="222" t="s">
        <v>606</v>
      </c>
      <c r="E77" s="53"/>
      <c r="F77" s="223">
        <v>42005</v>
      </c>
      <c r="G77" s="223">
        <v>43800</v>
      </c>
      <c r="H77" s="224" t="s">
        <v>586</v>
      </c>
      <c r="I77" s="225">
        <v>1000000</v>
      </c>
      <c r="J77" s="224" t="s">
        <v>607</v>
      </c>
      <c r="K77" s="231" t="s">
        <v>1474</v>
      </c>
      <c r="L77" s="54"/>
      <c r="M77" s="239"/>
      <c r="N77" s="227"/>
      <c r="O77" s="249" t="s">
        <v>60</v>
      </c>
      <c r="P77" s="228"/>
      <c r="Q77" s="228"/>
      <c r="R77" s="228"/>
      <c r="S77" s="228" t="s">
        <v>7</v>
      </c>
      <c r="T77" s="222"/>
      <c r="U77" s="222"/>
      <c r="V77" s="222"/>
      <c r="W77" s="222"/>
      <c r="X77" s="222"/>
      <c r="Y77" s="222"/>
      <c r="Z77" s="222"/>
      <c r="AA77" s="222"/>
      <c r="AB77" s="222"/>
      <c r="AC77" s="222"/>
      <c r="AD77" s="222"/>
      <c r="AE77" s="222"/>
      <c r="AF77" s="222"/>
      <c r="AG77" s="195"/>
      <c r="AH77" s="222"/>
      <c r="AI77" s="222"/>
      <c r="AJ77" s="484"/>
      <c r="AK77" s="1"/>
      <c r="AL77" s="1"/>
      <c r="AM77" s="1"/>
      <c r="AN77" s="1"/>
    </row>
    <row r="78" spans="1:40" ht="83.25" customHeight="1">
      <c r="A78" s="591"/>
      <c r="B78" s="485" t="s">
        <v>611</v>
      </c>
      <c r="C78" s="235" t="s">
        <v>2065</v>
      </c>
      <c r="D78" s="222" t="s">
        <v>613</v>
      </c>
      <c r="E78" s="53"/>
      <c r="F78" s="223">
        <v>42005</v>
      </c>
      <c r="G78" s="223">
        <v>43800</v>
      </c>
      <c r="H78" s="224" t="s">
        <v>614</v>
      </c>
      <c r="I78" s="225">
        <v>30000</v>
      </c>
      <c r="J78" s="224" t="s">
        <v>615</v>
      </c>
      <c r="K78" s="231"/>
      <c r="L78" s="54"/>
      <c r="M78" s="239"/>
      <c r="N78" s="227"/>
      <c r="O78" s="249"/>
      <c r="P78" s="228" t="s">
        <v>60</v>
      </c>
      <c r="Q78" s="228"/>
      <c r="R78" s="228"/>
      <c r="S78" s="228" t="s">
        <v>6</v>
      </c>
      <c r="T78" s="222"/>
      <c r="U78" s="222"/>
      <c r="V78" s="222"/>
      <c r="W78" s="222"/>
      <c r="X78" s="222"/>
      <c r="Y78" s="222"/>
      <c r="Z78" s="222"/>
      <c r="AA78" s="222"/>
      <c r="AB78" s="222"/>
      <c r="AC78" s="222"/>
      <c r="AD78" s="222"/>
      <c r="AE78" s="222"/>
      <c r="AF78" s="222"/>
      <c r="AG78" s="195"/>
      <c r="AH78" s="222"/>
      <c r="AI78" s="222"/>
      <c r="AJ78" s="484"/>
      <c r="AK78" s="1"/>
      <c r="AL78" s="1"/>
      <c r="AM78" s="1"/>
      <c r="AN78" s="1"/>
    </row>
    <row r="79" spans="1:40" ht="71.25" customHeight="1">
      <c r="A79" s="591"/>
      <c r="B79" s="485" t="s">
        <v>616</v>
      </c>
      <c r="C79" s="235" t="s">
        <v>1489</v>
      </c>
      <c r="D79" s="254" t="s">
        <v>618</v>
      </c>
      <c r="E79" s="53"/>
      <c r="F79" s="223">
        <v>42036</v>
      </c>
      <c r="G79" s="223">
        <v>43800</v>
      </c>
      <c r="H79" s="224" t="s">
        <v>619</v>
      </c>
      <c r="I79" s="225" t="s">
        <v>620</v>
      </c>
      <c r="J79" s="224" t="s">
        <v>621</v>
      </c>
      <c r="K79" s="239"/>
      <c r="L79" s="54"/>
      <c r="M79" s="239"/>
      <c r="N79" s="227"/>
      <c r="O79" s="249" t="s">
        <v>60</v>
      </c>
      <c r="P79" s="228"/>
      <c r="Q79" s="228"/>
      <c r="R79" s="228"/>
      <c r="S79" s="228" t="s">
        <v>6</v>
      </c>
      <c r="T79" s="222"/>
      <c r="U79" s="222"/>
      <c r="V79" s="222"/>
      <c r="W79" s="222"/>
      <c r="X79" s="222"/>
      <c r="Y79" s="222"/>
      <c r="Z79" s="222"/>
      <c r="AA79" s="222"/>
      <c r="AB79" s="222"/>
      <c r="AC79" s="222"/>
      <c r="AD79" s="222"/>
      <c r="AE79" s="222"/>
      <c r="AF79" s="222"/>
      <c r="AG79" s="195"/>
      <c r="AH79" s="222"/>
      <c r="AI79" s="236"/>
      <c r="AJ79" s="484"/>
      <c r="AK79" s="1"/>
      <c r="AL79" s="1"/>
      <c r="AM79" s="1"/>
      <c r="AN79" s="1"/>
    </row>
    <row r="80" spans="1:40" ht="15.75" customHeight="1">
      <c r="A80" s="591"/>
      <c r="B80" s="485" t="s">
        <v>634</v>
      </c>
      <c r="C80" s="222" t="s">
        <v>635</v>
      </c>
      <c r="D80" s="222" t="s">
        <v>636</v>
      </c>
      <c r="E80" s="53"/>
      <c r="F80" s="223">
        <v>42005</v>
      </c>
      <c r="G80" s="223">
        <v>43800</v>
      </c>
      <c r="H80" s="224" t="s">
        <v>2066</v>
      </c>
      <c r="I80" s="225">
        <v>1500000</v>
      </c>
      <c r="J80" s="224" t="s">
        <v>638</v>
      </c>
      <c r="K80" s="54"/>
      <c r="L80" s="54"/>
      <c r="M80" s="239" t="s">
        <v>640</v>
      </c>
      <c r="N80" s="227"/>
      <c r="O80" s="249"/>
      <c r="P80" s="228"/>
      <c r="Q80" s="228" t="s">
        <v>60</v>
      </c>
      <c r="R80" s="228"/>
      <c r="S80" s="228"/>
      <c r="T80" s="222" t="s">
        <v>2067</v>
      </c>
      <c r="U80" s="222"/>
      <c r="V80" s="222"/>
      <c r="W80" s="222" t="s">
        <v>1992</v>
      </c>
      <c r="X80" s="222"/>
      <c r="Y80" s="222"/>
      <c r="Z80" s="222"/>
      <c r="AA80" s="222"/>
      <c r="AB80" s="222"/>
      <c r="AC80" s="195"/>
      <c r="AD80" s="222"/>
      <c r="AE80" s="222"/>
      <c r="AF80" s="222"/>
      <c r="AG80" s="195"/>
      <c r="AH80" s="222" t="s">
        <v>1791</v>
      </c>
      <c r="AI80" s="236"/>
      <c r="AJ80" s="484"/>
      <c r="AK80" s="1"/>
      <c r="AL80" s="1"/>
      <c r="AM80" s="1"/>
      <c r="AN80" s="1"/>
    </row>
    <row r="81" spans="1:40" ht="146.25" customHeight="1">
      <c r="A81" s="591"/>
      <c r="B81" s="485" t="s">
        <v>641</v>
      </c>
      <c r="C81" s="222" t="s">
        <v>2068</v>
      </c>
      <c r="D81" s="222" t="s">
        <v>2069</v>
      </c>
      <c r="E81" s="53"/>
      <c r="F81" s="223">
        <v>42005</v>
      </c>
      <c r="G81" s="223">
        <v>43800</v>
      </c>
      <c r="H81" s="224" t="s">
        <v>2070</v>
      </c>
      <c r="I81" s="225">
        <v>10000</v>
      </c>
      <c r="J81" s="224" t="s">
        <v>2071</v>
      </c>
      <c r="K81" s="53" t="s">
        <v>1378</v>
      </c>
      <c r="L81" s="53"/>
      <c r="M81" s="231"/>
      <c r="N81" s="187"/>
      <c r="O81" s="249" t="s">
        <v>60</v>
      </c>
      <c r="P81" s="228"/>
      <c r="Q81" s="228"/>
      <c r="R81" s="228"/>
      <c r="S81" s="228"/>
      <c r="T81" s="222" t="s">
        <v>2072</v>
      </c>
      <c r="U81" s="222"/>
      <c r="V81" s="222"/>
      <c r="W81" s="222"/>
      <c r="X81" s="222"/>
      <c r="Y81" s="222" t="s">
        <v>2073</v>
      </c>
      <c r="Z81" s="222"/>
      <c r="AA81" s="222"/>
      <c r="AB81" s="222"/>
      <c r="AC81" s="222"/>
      <c r="AD81" s="222" t="s">
        <v>2074</v>
      </c>
      <c r="AE81" s="222"/>
      <c r="AF81" s="222" t="s">
        <v>2075</v>
      </c>
      <c r="AG81" s="195"/>
      <c r="AH81" s="222" t="s">
        <v>1791</v>
      </c>
      <c r="AI81" s="222"/>
      <c r="AJ81" s="484"/>
      <c r="AK81" s="1"/>
      <c r="AL81" s="1"/>
      <c r="AM81" s="1"/>
      <c r="AN81" s="1"/>
    </row>
    <row r="82" spans="1:40" ht="118.5" customHeight="1">
      <c r="A82" s="591"/>
      <c r="B82" s="485" t="s">
        <v>647</v>
      </c>
      <c r="C82" s="222" t="s">
        <v>2076</v>
      </c>
      <c r="D82" s="222" t="s">
        <v>649</v>
      </c>
      <c r="E82" s="53"/>
      <c r="F82" s="223">
        <v>42979</v>
      </c>
      <c r="G82" s="223">
        <v>43800</v>
      </c>
      <c r="H82" s="224" t="s">
        <v>650</v>
      </c>
      <c r="I82" s="225">
        <v>300000</v>
      </c>
      <c r="J82" s="224" t="s">
        <v>651</v>
      </c>
      <c r="K82" s="53" t="s">
        <v>1504</v>
      </c>
      <c r="L82" s="53"/>
      <c r="M82" s="231"/>
      <c r="N82" s="187"/>
      <c r="O82" s="249" t="s">
        <v>60</v>
      </c>
      <c r="P82" s="228"/>
      <c r="Q82" s="228"/>
      <c r="R82" s="228"/>
      <c r="S82" s="228" t="s">
        <v>7</v>
      </c>
      <c r="T82" s="222"/>
      <c r="U82" s="222"/>
      <c r="V82" s="222"/>
      <c r="W82" s="222"/>
      <c r="X82" s="222"/>
      <c r="Y82" s="222"/>
      <c r="Z82" s="222"/>
      <c r="AA82" s="222"/>
      <c r="AB82" s="222"/>
      <c r="AC82" s="222"/>
      <c r="AD82" s="222"/>
      <c r="AE82" s="222"/>
      <c r="AF82" s="222"/>
      <c r="AG82" s="195"/>
      <c r="AH82" s="222"/>
      <c r="AI82" s="222"/>
      <c r="AJ82" s="484"/>
      <c r="AK82" s="1"/>
      <c r="AL82" s="1"/>
      <c r="AM82" s="1"/>
      <c r="AN82" s="1"/>
    </row>
    <row r="83" spans="1:40" ht="15.75" customHeight="1">
      <c r="A83" s="591"/>
      <c r="B83" s="485" t="s">
        <v>657</v>
      </c>
      <c r="C83" s="222" t="s">
        <v>658</v>
      </c>
      <c r="D83" s="222" t="s">
        <v>659</v>
      </c>
      <c r="E83" s="53"/>
      <c r="F83" s="223">
        <v>42948</v>
      </c>
      <c r="G83" s="223">
        <v>43800</v>
      </c>
      <c r="H83" s="224" t="s">
        <v>682</v>
      </c>
      <c r="I83" s="225">
        <v>500000</v>
      </c>
      <c r="J83" s="224" t="s">
        <v>661</v>
      </c>
      <c r="K83" s="231"/>
      <c r="L83" s="53"/>
      <c r="M83" s="231"/>
      <c r="N83" s="187"/>
      <c r="O83" s="249"/>
      <c r="P83" s="228" t="s">
        <v>60</v>
      </c>
      <c r="Q83" s="228"/>
      <c r="R83" s="228"/>
      <c r="S83" s="228"/>
      <c r="T83" s="222" t="s">
        <v>2077</v>
      </c>
      <c r="U83" s="222"/>
      <c r="V83" s="222"/>
      <c r="W83" s="222" t="s">
        <v>2078</v>
      </c>
      <c r="X83" s="222"/>
      <c r="Y83" s="222" t="s">
        <v>2079</v>
      </c>
      <c r="Z83" s="222"/>
      <c r="AA83" s="222"/>
      <c r="AB83" s="222"/>
      <c r="AC83" s="222"/>
      <c r="AD83" s="222" t="s">
        <v>362</v>
      </c>
      <c r="AE83" s="195"/>
      <c r="AF83" s="222" t="s">
        <v>2080</v>
      </c>
      <c r="AG83" s="222"/>
      <c r="AH83" s="254" t="s">
        <v>1791</v>
      </c>
      <c r="AI83" s="222"/>
      <c r="AJ83" s="484"/>
      <c r="AK83" s="1"/>
      <c r="AL83" s="1"/>
      <c r="AM83" s="1"/>
      <c r="AN83" s="1"/>
    </row>
    <row r="84" spans="1:40" ht="15.75" customHeight="1">
      <c r="A84" s="591"/>
      <c r="B84" s="485" t="s">
        <v>667</v>
      </c>
      <c r="C84" s="222" t="s">
        <v>668</v>
      </c>
      <c r="D84" s="222" t="s">
        <v>669</v>
      </c>
      <c r="E84" s="53"/>
      <c r="F84" s="223">
        <v>42005</v>
      </c>
      <c r="G84" s="223">
        <v>43800</v>
      </c>
      <c r="H84" s="224" t="s">
        <v>670</v>
      </c>
      <c r="I84" s="225">
        <v>500000</v>
      </c>
      <c r="J84" s="224" t="s">
        <v>671</v>
      </c>
      <c r="K84" s="231"/>
      <c r="L84" s="224"/>
      <c r="M84" s="225"/>
      <c r="N84" s="222"/>
      <c r="O84" s="249"/>
      <c r="P84" s="228"/>
      <c r="Q84" s="228" t="s">
        <v>60</v>
      </c>
      <c r="R84" s="228"/>
      <c r="S84" s="228"/>
      <c r="T84" s="257" t="s">
        <v>2081</v>
      </c>
      <c r="U84" s="222"/>
      <c r="V84" s="222"/>
      <c r="W84" s="222"/>
      <c r="X84" s="222" t="s">
        <v>2082</v>
      </c>
      <c r="Y84" s="222" t="s">
        <v>2083</v>
      </c>
      <c r="Z84" s="222" t="s">
        <v>2084</v>
      </c>
      <c r="AA84" s="222"/>
      <c r="AB84" s="222"/>
      <c r="AC84" s="222"/>
      <c r="AD84" s="222" t="s">
        <v>2085</v>
      </c>
      <c r="AE84" s="195"/>
      <c r="AF84" s="195"/>
      <c r="AG84" s="421"/>
      <c r="AH84" s="254" t="s">
        <v>1791</v>
      </c>
      <c r="AI84" s="254" t="s">
        <v>2086</v>
      </c>
      <c r="AJ84" s="484"/>
      <c r="AK84" s="1"/>
      <c r="AL84" s="1"/>
      <c r="AM84" s="1"/>
      <c r="AN84" s="1"/>
    </row>
    <row r="85" spans="1:40" ht="84" customHeight="1">
      <c r="A85" s="591"/>
      <c r="B85" s="485" t="s">
        <v>672</v>
      </c>
      <c r="C85" s="222" t="s">
        <v>673</v>
      </c>
      <c r="D85" s="222" t="s">
        <v>674</v>
      </c>
      <c r="E85" s="53"/>
      <c r="F85" s="223">
        <v>42005</v>
      </c>
      <c r="G85" s="223">
        <v>43497</v>
      </c>
      <c r="H85" s="224" t="s">
        <v>2087</v>
      </c>
      <c r="I85" s="225">
        <v>30000</v>
      </c>
      <c r="J85" s="224" t="s">
        <v>676</v>
      </c>
      <c r="K85" s="54" t="s">
        <v>1378</v>
      </c>
      <c r="L85" s="54"/>
      <c r="M85" s="239"/>
      <c r="N85" s="187"/>
      <c r="O85" s="249"/>
      <c r="P85" s="228" t="s">
        <v>60</v>
      </c>
      <c r="Q85" s="228"/>
      <c r="R85" s="228"/>
      <c r="S85" s="228"/>
      <c r="T85" s="222" t="s">
        <v>2088</v>
      </c>
      <c r="U85" s="222"/>
      <c r="V85" s="222"/>
      <c r="W85" s="222"/>
      <c r="X85" s="222"/>
      <c r="Y85" s="222"/>
      <c r="Z85" s="222"/>
      <c r="AA85" s="222"/>
      <c r="AB85" s="222"/>
      <c r="AC85" s="222"/>
      <c r="AD85" s="222"/>
      <c r="AE85" s="240"/>
      <c r="AF85" s="240"/>
      <c r="AG85" s="258"/>
      <c r="AH85" s="254" t="s">
        <v>1791</v>
      </c>
      <c r="AI85" s="241"/>
      <c r="AJ85" s="484"/>
      <c r="AK85" s="1"/>
      <c r="AL85" s="1"/>
      <c r="AM85" s="1"/>
      <c r="AN85" s="1"/>
    </row>
    <row r="86" spans="1:40" ht="79.5" customHeight="1">
      <c r="A86" s="591"/>
      <c r="B86" s="485" t="s">
        <v>679</v>
      </c>
      <c r="C86" s="222" t="s">
        <v>680</v>
      </c>
      <c r="D86" s="222" t="s">
        <v>681</v>
      </c>
      <c r="E86" s="53"/>
      <c r="F86" s="223">
        <v>42005</v>
      </c>
      <c r="G86" s="223">
        <v>43466</v>
      </c>
      <c r="H86" s="224" t="s">
        <v>682</v>
      </c>
      <c r="I86" s="225">
        <v>2500000</v>
      </c>
      <c r="J86" s="224" t="s">
        <v>683</v>
      </c>
      <c r="K86" s="490" t="s">
        <v>1504</v>
      </c>
      <c r="L86" s="490"/>
      <c r="M86" s="491" t="s">
        <v>685</v>
      </c>
      <c r="N86" s="219"/>
      <c r="O86" s="492"/>
      <c r="P86" s="493"/>
      <c r="Q86" s="493" t="s">
        <v>60</v>
      </c>
      <c r="R86" s="493"/>
      <c r="S86" s="493"/>
      <c r="T86" s="222" t="s">
        <v>2089</v>
      </c>
      <c r="U86" s="222"/>
      <c r="V86" s="222"/>
      <c r="W86" s="222"/>
      <c r="X86" s="222"/>
      <c r="Y86" s="222"/>
      <c r="Z86" s="222"/>
      <c r="AA86" s="222"/>
      <c r="AB86" s="222"/>
      <c r="AC86" s="222"/>
      <c r="AD86" s="222" t="s">
        <v>2090</v>
      </c>
      <c r="AE86" s="240"/>
      <c r="AF86" s="236" t="s">
        <v>2091</v>
      </c>
      <c r="AG86" s="258"/>
      <c r="AH86" s="254" t="s">
        <v>1791</v>
      </c>
      <c r="AI86" s="241"/>
      <c r="AJ86" s="484"/>
      <c r="AK86" s="1"/>
      <c r="AL86" s="1"/>
      <c r="AM86" s="1"/>
      <c r="AN86" s="1"/>
    </row>
    <row r="87" spans="1:40" ht="15.75" customHeight="1">
      <c r="A87" s="591"/>
      <c r="B87" s="485" t="s">
        <v>686</v>
      </c>
      <c r="C87" s="222" t="s">
        <v>2092</v>
      </c>
      <c r="D87" s="222" t="s">
        <v>2093</v>
      </c>
      <c r="E87" s="53"/>
      <c r="F87" s="223">
        <v>42064</v>
      </c>
      <c r="G87" s="223">
        <v>43800</v>
      </c>
      <c r="H87" s="224" t="s">
        <v>2094</v>
      </c>
      <c r="I87" s="225">
        <v>1200000</v>
      </c>
      <c r="J87" s="224" t="s">
        <v>2095</v>
      </c>
      <c r="K87" s="231" t="s">
        <v>2096</v>
      </c>
      <c r="L87" s="231"/>
      <c r="M87" s="231" t="s">
        <v>1535</v>
      </c>
      <c r="N87" s="187"/>
      <c r="O87" s="187"/>
      <c r="P87" s="187"/>
      <c r="Q87" s="187" t="s">
        <v>60</v>
      </c>
      <c r="R87" s="187"/>
      <c r="S87" s="187"/>
      <c r="T87" s="488" t="s">
        <v>2097</v>
      </c>
      <c r="U87" s="222" t="s">
        <v>2098</v>
      </c>
      <c r="V87" s="222" t="s">
        <v>1960</v>
      </c>
      <c r="W87" s="222" t="s">
        <v>2099</v>
      </c>
      <c r="X87" s="222" t="s">
        <v>2100</v>
      </c>
      <c r="Y87" s="222"/>
      <c r="Z87" s="222"/>
      <c r="AA87" s="222"/>
      <c r="AB87" s="222"/>
      <c r="AC87" s="222"/>
      <c r="AD87" s="222" t="s">
        <v>2101</v>
      </c>
      <c r="AE87" s="222"/>
      <c r="AF87" s="235" t="s">
        <v>2102</v>
      </c>
      <c r="AG87" s="259"/>
      <c r="AH87" s="254" t="s">
        <v>1791</v>
      </c>
      <c r="AI87" s="222"/>
      <c r="AJ87" s="484"/>
      <c r="AK87" s="1"/>
      <c r="AL87" s="1"/>
      <c r="AM87" s="1"/>
      <c r="AN87" s="1"/>
    </row>
    <row r="88" spans="1:40" ht="87" customHeight="1">
      <c r="A88" s="587"/>
      <c r="B88" s="485" t="s">
        <v>703</v>
      </c>
      <c r="C88" s="235" t="s">
        <v>2103</v>
      </c>
      <c r="D88" s="222" t="s">
        <v>705</v>
      </c>
      <c r="E88" s="53"/>
      <c r="F88" s="223">
        <v>42856</v>
      </c>
      <c r="G88" s="223">
        <v>43586</v>
      </c>
      <c r="H88" s="224" t="s">
        <v>706</v>
      </c>
      <c r="I88" s="225">
        <v>2000000</v>
      </c>
      <c r="J88" s="224" t="s">
        <v>707</v>
      </c>
      <c r="K88" s="54"/>
      <c r="L88" s="54"/>
      <c r="M88" s="239"/>
      <c r="N88" s="187"/>
      <c r="O88" s="249"/>
      <c r="P88" s="228"/>
      <c r="Q88" s="228" t="s">
        <v>60</v>
      </c>
      <c r="R88" s="228"/>
      <c r="S88" s="256" t="s">
        <v>6</v>
      </c>
      <c r="T88" s="222"/>
      <c r="U88" s="222"/>
      <c r="V88" s="222"/>
      <c r="W88" s="222"/>
      <c r="X88" s="222"/>
      <c r="Y88" s="222"/>
      <c r="Z88" s="222"/>
      <c r="AA88" s="222"/>
      <c r="AB88" s="222"/>
      <c r="AC88" s="222"/>
      <c r="AD88" s="222"/>
      <c r="AE88" s="222"/>
      <c r="AF88" s="222"/>
      <c r="AG88" s="240"/>
      <c r="AH88" s="236"/>
      <c r="AI88" s="236"/>
      <c r="AJ88" s="484"/>
      <c r="AK88" s="1"/>
      <c r="AL88" s="1"/>
      <c r="AM88" s="1"/>
      <c r="AN88" s="1"/>
    </row>
    <row r="89" spans="1:40" ht="15.75" customHeight="1">
      <c r="A89" s="675" t="s">
        <v>708</v>
      </c>
      <c r="B89" s="485" t="s">
        <v>709</v>
      </c>
      <c r="C89" s="222" t="s">
        <v>710</v>
      </c>
      <c r="D89" s="222" t="s">
        <v>711</v>
      </c>
      <c r="E89" s="53"/>
      <c r="F89" s="223">
        <v>42005</v>
      </c>
      <c r="G89" s="229">
        <v>43617</v>
      </c>
      <c r="H89" s="224" t="s">
        <v>712</v>
      </c>
      <c r="I89" s="225">
        <v>2000000</v>
      </c>
      <c r="J89" s="224" t="s">
        <v>713</v>
      </c>
      <c r="K89" s="53"/>
      <c r="L89" s="53"/>
      <c r="M89" s="231"/>
      <c r="N89" s="187"/>
      <c r="O89" s="249" t="s">
        <v>60</v>
      </c>
      <c r="P89" s="228"/>
      <c r="Q89" s="228"/>
      <c r="R89" s="228"/>
      <c r="S89" s="228"/>
      <c r="T89" s="222"/>
      <c r="U89" s="222"/>
      <c r="V89" s="222"/>
      <c r="W89" s="222"/>
      <c r="X89" s="224" t="s">
        <v>2104</v>
      </c>
      <c r="Y89" s="224" t="s">
        <v>2105</v>
      </c>
      <c r="Z89" s="222"/>
      <c r="AA89" s="222"/>
      <c r="AB89" s="195"/>
      <c r="AC89" s="232"/>
      <c r="AD89" s="224" t="s">
        <v>2106</v>
      </c>
      <c r="AE89" s="222"/>
      <c r="AF89" s="222" t="s">
        <v>2107</v>
      </c>
      <c r="AG89" s="195"/>
      <c r="AH89" s="222" t="s">
        <v>1791</v>
      </c>
      <c r="AI89" s="222"/>
      <c r="AJ89" s="484"/>
      <c r="AK89" s="1"/>
      <c r="AL89" s="1"/>
      <c r="AM89" s="1"/>
      <c r="AN89" s="1"/>
    </row>
    <row r="90" spans="1:40" ht="15.75" customHeight="1">
      <c r="A90" s="591"/>
      <c r="B90" s="485" t="s">
        <v>714</v>
      </c>
      <c r="C90" s="222" t="s">
        <v>1556</v>
      </c>
      <c r="D90" s="222" t="s">
        <v>2108</v>
      </c>
      <c r="E90" s="53"/>
      <c r="F90" s="223">
        <v>42064</v>
      </c>
      <c r="G90" s="223">
        <v>43800</v>
      </c>
      <c r="H90" s="224" t="s">
        <v>2109</v>
      </c>
      <c r="I90" s="225">
        <v>4000000</v>
      </c>
      <c r="J90" s="224" t="s">
        <v>2110</v>
      </c>
      <c r="K90" s="231" t="s">
        <v>1828</v>
      </c>
      <c r="L90" s="53"/>
      <c r="M90" s="231" t="s">
        <v>719</v>
      </c>
      <c r="N90" s="187"/>
      <c r="O90" s="249"/>
      <c r="P90" s="228"/>
      <c r="Q90" s="228" t="s">
        <v>60</v>
      </c>
      <c r="R90" s="228"/>
      <c r="S90" s="228"/>
      <c r="T90" s="224" t="s">
        <v>2111</v>
      </c>
      <c r="U90" s="222"/>
      <c r="V90" s="195"/>
      <c r="W90" s="224" t="s">
        <v>1400</v>
      </c>
      <c r="X90" s="224" t="s">
        <v>2112</v>
      </c>
      <c r="Y90" s="224" t="s">
        <v>2113</v>
      </c>
      <c r="Z90" s="222"/>
      <c r="AA90" s="222"/>
      <c r="AB90" s="222"/>
      <c r="AC90" s="224" t="s">
        <v>2114</v>
      </c>
      <c r="AD90" s="224" t="s">
        <v>2115</v>
      </c>
      <c r="AE90" s="222"/>
      <c r="AF90" s="224" t="s">
        <v>2116</v>
      </c>
      <c r="AG90" s="195"/>
      <c r="AH90" s="222" t="s">
        <v>1791</v>
      </c>
      <c r="AI90" s="222"/>
      <c r="AJ90" s="484"/>
      <c r="AK90" s="1"/>
      <c r="AL90" s="1"/>
      <c r="AM90" s="1"/>
      <c r="AN90" s="1"/>
    </row>
    <row r="91" spans="1:40" ht="98.25" customHeight="1">
      <c r="A91" s="591"/>
      <c r="B91" s="485" t="s">
        <v>720</v>
      </c>
      <c r="C91" s="235" t="s">
        <v>2022</v>
      </c>
      <c r="D91" s="222" t="s">
        <v>722</v>
      </c>
      <c r="E91" s="53"/>
      <c r="F91" s="223">
        <v>42064</v>
      </c>
      <c r="G91" s="223">
        <v>43800</v>
      </c>
      <c r="H91" s="224" t="s">
        <v>723</v>
      </c>
      <c r="I91" s="225">
        <v>3000000</v>
      </c>
      <c r="J91" s="224" t="s">
        <v>724</v>
      </c>
      <c r="K91" s="53"/>
      <c r="L91" s="53"/>
      <c r="M91" s="231" t="s">
        <v>726</v>
      </c>
      <c r="N91" s="187"/>
      <c r="O91" s="249" t="s">
        <v>60</v>
      </c>
      <c r="P91" s="228"/>
      <c r="Q91" s="228"/>
      <c r="R91" s="228"/>
      <c r="S91" s="228" t="s">
        <v>6</v>
      </c>
      <c r="T91" s="222"/>
      <c r="U91" s="222"/>
      <c r="V91" s="222"/>
      <c r="W91" s="222"/>
      <c r="X91" s="222"/>
      <c r="Y91" s="222"/>
      <c r="Z91" s="222"/>
      <c r="AA91" s="222"/>
      <c r="AB91" s="222"/>
      <c r="AC91" s="222"/>
      <c r="AD91" s="222"/>
      <c r="AE91" s="222"/>
      <c r="AF91" s="222"/>
      <c r="AG91" s="195"/>
      <c r="AH91" s="222"/>
      <c r="AI91" s="222"/>
      <c r="AJ91" s="484"/>
      <c r="AK91" s="1"/>
      <c r="AL91" s="1"/>
      <c r="AM91" s="1"/>
      <c r="AN91" s="1"/>
    </row>
    <row r="92" spans="1:40" ht="15.75" customHeight="1">
      <c r="A92" s="591"/>
      <c r="B92" s="485" t="s">
        <v>727</v>
      </c>
      <c r="C92" s="222" t="s">
        <v>728</v>
      </c>
      <c r="D92" s="222" t="s">
        <v>729</v>
      </c>
      <c r="E92" s="53"/>
      <c r="F92" s="223">
        <v>42005</v>
      </c>
      <c r="G92" s="223">
        <v>43800</v>
      </c>
      <c r="H92" s="224" t="s">
        <v>730</v>
      </c>
      <c r="I92" s="225">
        <v>5000000</v>
      </c>
      <c r="J92" s="224" t="s">
        <v>731</v>
      </c>
      <c r="K92" s="231" t="s">
        <v>1559</v>
      </c>
      <c r="L92" s="53"/>
      <c r="M92" s="231"/>
      <c r="N92" s="187"/>
      <c r="O92" s="249"/>
      <c r="P92" s="228"/>
      <c r="Q92" s="228" t="s">
        <v>60</v>
      </c>
      <c r="R92" s="228"/>
      <c r="S92" s="228"/>
      <c r="T92" s="222" t="s">
        <v>2117</v>
      </c>
      <c r="U92" s="222"/>
      <c r="V92" s="222"/>
      <c r="W92" s="224" t="s">
        <v>1992</v>
      </c>
      <c r="X92" s="224" t="s">
        <v>2118</v>
      </c>
      <c r="Y92" s="224" t="s">
        <v>2119</v>
      </c>
      <c r="Z92" s="222"/>
      <c r="AA92" s="222"/>
      <c r="AB92" s="222"/>
      <c r="AC92" s="222"/>
      <c r="AD92" s="222" t="s">
        <v>2120</v>
      </c>
      <c r="AE92" s="222"/>
      <c r="AF92" s="222" t="s">
        <v>2121</v>
      </c>
      <c r="AG92" s="195"/>
      <c r="AH92" s="222" t="s">
        <v>1791</v>
      </c>
      <c r="AI92" s="222"/>
      <c r="AJ92" s="484"/>
      <c r="AK92" s="1"/>
      <c r="AL92" s="1"/>
      <c r="AM92" s="1"/>
      <c r="AN92" s="1"/>
    </row>
    <row r="93" spans="1:40" ht="139.5" customHeight="1">
      <c r="A93" s="591"/>
      <c r="B93" s="485" t="s">
        <v>736</v>
      </c>
      <c r="C93" s="222" t="s">
        <v>737</v>
      </c>
      <c r="D93" s="222" t="s">
        <v>738</v>
      </c>
      <c r="E93" s="53"/>
      <c r="F93" s="223">
        <v>42795</v>
      </c>
      <c r="G93" s="223">
        <v>43800</v>
      </c>
      <c r="H93" s="224" t="s">
        <v>739</v>
      </c>
      <c r="I93" s="225">
        <v>500000</v>
      </c>
      <c r="J93" s="224" t="s">
        <v>740</v>
      </c>
      <c r="K93" s="231" t="s">
        <v>2122</v>
      </c>
      <c r="L93" s="53"/>
      <c r="M93" s="231"/>
      <c r="N93" s="187"/>
      <c r="O93" s="249" t="s">
        <v>60</v>
      </c>
      <c r="P93" s="228"/>
      <c r="Q93" s="228"/>
      <c r="R93" s="228"/>
      <c r="S93" s="228"/>
      <c r="T93" s="222" t="s">
        <v>2123</v>
      </c>
      <c r="U93" s="222"/>
      <c r="V93" s="222"/>
      <c r="W93" s="224" t="s">
        <v>2124</v>
      </c>
      <c r="X93" s="224" t="s">
        <v>2125</v>
      </c>
      <c r="Y93" s="224" t="s">
        <v>2126</v>
      </c>
      <c r="Z93" s="222"/>
      <c r="AA93" s="222"/>
      <c r="AB93" s="222"/>
      <c r="AC93" s="222"/>
      <c r="AD93" s="235" t="s">
        <v>2127</v>
      </c>
      <c r="AE93" s="222"/>
      <c r="AF93" s="222"/>
      <c r="AG93" s="195"/>
      <c r="AH93" s="222" t="s">
        <v>1791</v>
      </c>
      <c r="AI93" s="222" t="s">
        <v>2128</v>
      </c>
      <c r="AJ93" s="484"/>
      <c r="AK93" s="1"/>
      <c r="AL93" s="1"/>
      <c r="AM93" s="1"/>
      <c r="AN93" s="1"/>
    </row>
    <row r="94" spans="1:40" ht="15.75" customHeight="1">
      <c r="A94" s="591"/>
      <c r="B94" s="485" t="s">
        <v>741</v>
      </c>
      <c r="C94" s="187" t="s">
        <v>1572</v>
      </c>
      <c r="D94" s="187" t="s">
        <v>748</v>
      </c>
      <c r="E94" s="53"/>
      <c r="F94" s="223">
        <v>42064</v>
      </c>
      <c r="G94" s="223">
        <v>43800</v>
      </c>
      <c r="H94" s="231" t="s">
        <v>2129</v>
      </c>
      <c r="I94" s="225">
        <v>500000</v>
      </c>
      <c r="J94" s="224" t="s">
        <v>2130</v>
      </c>
      <c r="K94" s="239"/>
      <c r="L94" s="231"/>
      <c r="M94" s="231" t="s">
        <v>751</v>
      </c>
      <c r="N94" s="187"/>
      <c r="O94" s="249"/>
      <c r="P94" s="228"/>
      <c r="Q94" s="228"/>
      <c r="R94" s="228"/>
      <c r="S94" s="228" t="s">
        <v>6</v>
      </c>
      <c r="T94" s="224" t="s">
        <v>2131</v>
      </c>
      <c r="U94" s="222"/>
      <c r="V94" s="222"/>
      <c r="W94" s="222" t="s">
        <v>1992</v>
      </c>
      <c r="X94" s="224" t="s">
        <v>2132</v>
      </c>
      <c r="Y94" s="222"/>
      <c r="Z94" s="222"/>
      <c r="AA94" s="222"/>
      <c r="AB94" s="222"/>
      <c r="AC94" s="222"/>
      <c r="AD94" s="224" t="s">
        <v>2133</v>
      </c>
      <c r="AE94" s="222"/>
      <c r="AF94" s="222"/>
      <c r="AG94" s="195"/>
      <c r="AH94" s="222" t="s">
        <v>1791</v>
      </c>
      <c r="AI94" s="222" t="s">
        <v>2134</v>
      </c>
      <c r="AJ94" s="484"/>
      <c r="AK94" s="1"/>
      <c r="AL94" s="1"/>
      <c r="AM94" s="1"/>
      <c r="AN94" s="1"/>
    </row>
    <row r="95" spans="1:40" ht="15.75" customHeight="1">
      <c r="A95" s="587"/>
      <c r="B95" s="485" t="s">
        <v>752</v>
      </c>
      <c r="C95" s="187" t="s">
        <v>1577</v>
      </c>
      <c r="D95" s="187" t="s">
        <v>760</v>
      </c>
      <c r="E95" s="53"/>
      <c r="F95" s="223">
        <v>42005</v>
      </c>
      <c r="G95" s="229">
        <v>42917</v>
      </c>
      <c r="H95" s="224" t="s">
        <v>755</v>
      </c>
      <c r="I95" s="225">
        <v>10000</v>
      </c>
      <c r="J95" s="224" t="s">
        <v>756</v>
      </c>
      <c r="K95" s="53" t="s">
        <v>1578</v>
      </c>
      <c r="L95" s="53"/>
      <c r="M95" s="231"/>
      <c r="N95" s="187"/>
      <c r="O95" s="249"/>
      <c r="P95" s="228"/>
      <c r="Q95" s="228"/>
      <c r="R95" s="228" t="s">
        <v>60</v>
      </c>
      <c r="S95" s="493"/>
      <c r="T95" s="222" t="s">
        <v>2135</v>
      </c>
      <c r="U95" s="255" t="s">
        <v>2136</v>
      </c>
      <c r="V95" s="222" t="s">
        <v>2137</v>
      </c>
      <c r="W95" s="195"/>
      <c r="X95" s="222" t="s">
        <v>2138</v>
      </c>
      <c r="Y95" s="224"/>
      <c r="Z95" s="224"/>
      <c r="AA95" s="222"/>
      <c r="AB95" s="195"/>
      <c r="AC95" s="260"/>
      <c r="AD95" s="222"/>
      <c r="AE95" s="222"/>
      <c r="AF95" s="222"/>
      <c r="AG95" s="195"/>
      <c r="AH95" s="195"/>
      <c r="AI95" s="222"/>
      <c r="AJ95" s="484"/>
      <c r="AK95" s="1"/>
      <c r="AL95" s="1"/>
      <c r="AM95" s="1"/>
      <c r="AN95" s="1"/>
    </row>
    <row r="96" spans="1:40" ht="199.5" customHeight="1">
      <c r="A96" s="681" t="s">
        <v>761</v>
      </c>
      <c r="B96" s="485" t="s">
        <v>762</v>
      </c>
      <c r="C96" s="221" t="s">
        <v>2139</v>
      </c>
      <c r="D96" s="187" t="s">
        <v>769</v>
      </c>
      <c r="E96" s="53"/>
      <c r="F96" s="223">
        <v>42005</v>
      </c>
      <c r="G96" s="223">
        <v>43282</v>
      </c>
      <c r="H96" s="224" t="s">
        <v>765</v>
      </c>
      <c r="I96" s="225">
        <v>20000</v>
      </c>
      <c r="J96" s="224" t="s">
        <v>1584</v>
      </c>
      <c r="K96" s="53"/>
      <c r="L96" s="53"/>
      <c r="M96" s="231" t="s">
        <v>771</v>
      </c>
      <c r="N96" s="187"/>
      <c r="O96" s="249" t="s">
        <v>60</v>
      </c>
      <c r="P96" s="228"/>
      <c r="Q96" s="228"/>
      <c r="R96" s="256"/>
      <c r="S96" s="173" t="s">
        <v>7</v>
      </c>
      <c r="T96" s="222"/>
      <c r="U96" s="222"/>
      <c r="V96" s="222"/>
      <c r="W96" s="222"/>
      <c r="X96" s="222"/>
      <c r="Y96" s="222"/>
      <c r="Z96" s="222"/>
      <c r="AA96" s="222"/>
      <c r="AB96" s="195"/>
      <c r="AC96" s="232"/>
      <c r="AD96" s="222"/>
      <c r="AE96" s="222"/>
      <c r="AF96" s="222"/>
      <c r="AG96" s="195"/>
      <c r="AH96" s="222"/>
      <c r="AI96" s="222"/>
      <c r="AJ96" s="484"/>
      <c r="AK96" s="1"/>
      <c r="AL96" s="1"/>
      <c r="AM96" s="1"/>
      <c r="AN96" s="1"/>
    </row>
    <row r="97" spans="1:40" ht="63.75" customHeight="1">
      <c r="A97" s="591"/>
      <c r="B97" s="485" t="s">
        <v>772</v>
      </c>
      <c r="C97" s="221" t="s">
        <v>2140</v>
      </c>
      <c r="D97" s="222" t="s">
        <v>774</v>
      </c>
      <c r="E97" s="53"/>
      <c r="F97" s="223">
        <v>42370</v>
      </c>
      <c r="G97" s="223">
        <v>42552</v>
      </c>
      <c r="H97" s="224" t="s">
        <v>775</v>
      </c>
      <c r="I97" s="225">
        <v>60000</v>
      </c>
      <c r="J97" s="224" t="s">
        <v>586</v>
      </c>
      <c r="K97" s="53"/>
      <c r="L97" s="53"/>
      <c r="M97" s="231" t="s">
        <v>776</v>
      </c>
      <c r="N97" s="187"/>
      <c r="O97" s="249" t="s">
        <v>60</v>
      </c>
      <c r="P97" s="228"/>
      <c r="Q97" s="228"/>
      <c r="R97" s="256"/>
      <c r="S97" s="173" t="s">
        <v>7</v>
      </c>
      <c r="T97" s="222"/>
      <c r="U97" s="222"/>
      <c r="V97" s="222"/>
      <c r="W97" s="222"/>
      <c r="X97" s="222"/>
      <c r="Y97" s="222"/>
      <c r="Z97" s="222"/>
      <c r="AA97" s="222"/>
      <c r="AB97" s="195"/>
      <c r="AC97" s="222"/>
      <c r="AD97" s="222"/>
      <c r="AE97" s="222"/>
      <c r="AF97" s="222"/>
      <c r="AG97" s="195"/>
      <c r="AH97" s="222"/>
      <c r="AI97" s="222"/>
      <c r="AJ97" s="484"/>
      <c r="AK97" s="1"/>
      <c r="AL97" s="1"/>
      <c r="AM97" s="1"/>
      <c r="AN97" s="1"/>
    </row>
    <row r="98" spans="1:40" ht="374.25" customHeight="1">
      <c r="A98" s="591"/>
      <c r="B98" s="485" t="s">
        <v>777</v>
      </c>
      <c r="C98" s="222" t="s">
        <v>2141</v>
      </c>
      <c r="D98" s="187" t="s">
        <v>2142</v>
      </c>
      <c r="E98" s="53"/>
      <c r="F98" s="223">
        <v>42005</v>
      </c>
      <c r="G98" s="229">
        <v>43800</v>
      </c>
      <c r="H98" s="224" t="s">
        <v>2143</v>
      </c>
      <c r="I98" s="225">
        <v>60000</v>
      </c>
      <c r="J98" s="224" t="s">
        <v>2144</v>
      </c>
      <c r="K98" s="53"/>
      <c r="L98" s="53"/>
      <c r="M98" s="231" t="s">
        <v>1592</v>
      </c>
      <c r="N98" s="187"/>
      <c r="O98" s="173"/>
      <c r="P98" s="173" t="s">
        <v>60</v>
      </c>
      <c r="Q98" s="173"/>
      <c r="R98" s="173"/>
      <c r="S98" s="493"/>
      <c r="T98" s="224" t="s">
        <v>2145</v>
      </c>
      <c r="U98" s="222"/>
      <c r="V98" s="222"/>
      <c r="W98" s="222"/>
      <c r="X98" s="222"/>
      <c r="Y98" s="224" t="s">
        <v>2146</v>
      </c>
      <c r="Z98" s="222"/>
      <c r="AA98" s="222"/>
      <c r="AB98" s="195"/>
      <c r="AC98" s="232"/>
      <c r="AD98" s="224" t="s">
        <v>2147</v>
      </c>
      <c r="AE98" s="222"/>
      <c r="AF98" s="224" t="s">
        <v>2148</v>
      </c>
      <c r="AG98" s="195"/>
      <c r="AH98" s="222" t="s">
        <v>1791</v>
      </c>
      <c r="AI98" s="222"/>
      <c r="AJ98" s="261"/>
      <c r="AK98" s="246"/>
      <c r="AL98" s="173"/>
      <c r="AM98" s="173"/>
      <c r="AN98" s="187"/>
    </row>
    <row r="99" spans="1:40" ht="15.75" customHeight="1">
      <c r="A99" s="591"/>
      <c r="B99" s="485" t="s">
        <v>786</v>
      </c>
      <c r="C99" s="222" t="s">
        <v>787</v>
      </c>
      <c r="D99" s="222" t="s">
        <v>788</v>
      </c>
      <c r="E99" s="231" t="s">
        <v>2149</v>
      </c>
      <c r="F99" s="223">
        <v>42005</v>
      </c>
      <c r="G99" s="223">
        <v>43678</v>
      </c>
      <c r="H99" s="224" t="s">
        <v>789</v>
      </c>
      <c r="I99" s="225">
        <v>2000000</v>
      </c>
      <c r="J99" s="224" t="s">
        <v>1596</v>
      </c>
      <c r="K99" s="231" t="s">
        <v>1597</v>
      </c>
      <c r="L99" s="53"/>
      <c r="M99" s="231"/>
      <c r="N99" s="227"/>
      <c r="O99" s="249"/>
      <c r="P99" s="228" t="s">
        <v>60</v>
      </c>
      <c r="Q99" s="228"/>
      <c r="R99" s="228"/>
      <c r="S99" s="173"/>
      <c r="T99" s="222" t="s">
        <v>2150</v>
      </c>
      <c r="U99" s="222"/>
      <c r="V99" s="222"/>
      <c r="W99" s="222"/>
      <c r="X99" s="224" t="s">
        <v>2151</v>
      </c>
      <c r="Y99" s="222" t="s">
        <v>2152</v>
      </c>
      <c r="Z99" s="222"/>
      <c r="AA99" s="222"/>
      <c r="AB99" s="222"/>
      <c r="AC99" s="224">
        <v>2020</v>
      </c>
      <c r="AD99" s="222"/>
      <c r="AE99" s="195"/>
      <c r="AF99" s="222"/>
      <c r="AG99" s="195"/>
      <c r="AH99" s="222" t="s">
        <v>1791</v>
      </c>
      <c r="AI99" s="222"/>
      <c r="AJ99" s="262"/>
      <c r="AK99" s="187"/>
      <c r="AL99" s="173"/>
      <c r="AM99" s="173"/>
      <c r="AN99" s="187"/>
    </row>
    <row r="100" spans="1:40" ht="15.75" customHeight="1">
      <c r="A100" s="591"/>
      <c r="B100" s="485" t="s">
        <v>793</v>
      </c>
      <c r="C100" s="235" t="s">
        <v>2153</v>
      </c>
      <c r="D100" s="187" t="s">
        <v>799</v>
      </c>
      <c r="E100" s="53"/>
      <c r="F100" s="223">
        <v>43101</v>
      </c>
      <c r="G100" s="223">
        <v>43800</v>
      </c>
      <c r="H100" s="224" t="s">
        <v>796</v>
      </c>
      <c r="I100" s="225">
        <v>10000</v>
      </c>
      <c r="J100" s="224" t="s">
        <v>797</v>
      </c>
      <c r="K100" s="53"/>
      <c r="L100" s="53"/>
      <c r="M100" s="231"/>
      <c r="N100" s="187"/>
      <c r="O100" s="249" t="s">
        <v>60</v>
      </c>
      <c r="P100" s="228"/>
      <c r="Q100" s="228"/>
      <c r="R100" s="228"/>
      <c r="S100" s="228" t="s">
        <v>7</v>
      </c>
      <c r="T100" s="222"/>
      <c r="U100" s="222"/>
      <c r="V100" s="222"/>
      <c r="W100" s="222"/>
      <c r="X100" s="224" t="s">
        <v>2154</v>
      </c>
      <c r="Y100" s="222"/>
      <c r="Z100" s="222"/>
      <c r="AA100" s="195"/>
      <c r="AB100" s="232"/>
      <c r="AC100" s="232"/>
      <c r="AD100" s="222"/>
      <c r="AE100" s="222"/>
      <c r="AF100" s="222"/>
      <c r="AG100" s="195"/>
      <c r="AH100" s="222" t="s">
        <v>2155</v>
      </c>
      <c r="AI100" s="222"/>
      <c r="AJ100" s="261"/>
      <c r="AK100" s="187"/>
      <c r="AL100" s="173"/>
      <c r="AM100" s="173"/>
      <c r="AN100" s="187"/>
    </row>
    <row r="101" spans="1:40" ht="81.75" customHeight="1">
      <c r="A101" s="587"/>
      <c r="B101" s="485" t="s">
        <v>800</v>
      </c>
      <c r="C101" s="222" t="s">
        <v>801</v>
      </c>
      <c r="D101" s="222" t="s">
        <v>802</v>
      </c>
      <c r="E101" s="53"/>
      <c r="F101" s="223">
        <v>42005</v>
      </c>
      <c r="G101" s="223">
        <v>42583</v>
      </c>
      <c r="H101" s="224" t="s">
        <v>803</v>
      </c>
      <c r="I101" s="225">
        <v>10000</v>
      </c>
      <c r="J101" s="224" t="s">
        <v>804</v>
      </c>
      <c r="K101" s="53"/>
      <c r="L101" s="53"/>
      <c r="M101" s="231" t="s">
        <v>805</v>
      </c>
      <c r="N101" s="187"/>
      <c r="O101" s="249" t="s">
        <v>60</v>
      </c>
      <c r="P101" s="228"/>
      <c r="Q101" s="228"/>
      <c r="R101" s="228"/>
      <c r="S101" s="228"/>
      <c r="T101" s="222"/>
      <c r="U101" s="222"/>
      <c r="V101" s="222"/>
      <c r="W101" s="222"/>
      <c r="X101" s="224" t="s">
        <v>2156</v>
      </c>
      <c r="Y101" s="224" t="s">
        <v>2157</v>
      </c>
      <c r="Z101" s="222"/>
      <c r="AA101" s="195"/>
      <c r="AB101" s="222"/>
      <c r="AC101" s="260" t="s">
        <v>2158</v>
      </c>
      <c r="AD101" s="224" t="s">
        <v>2159</v>
      </c>
      <c r="AE101" s="222"/>
      <c r="AF101" s="224"/>
      <c r="AG101" s="195"/>
      <c r="AH101" s="222" t="s">
        <v>1791</v>
      </c>
      <c r="AI101" s="222"/>
      <c r="AJ101" s="261"/>
      <c r="AK101" s="246"/>
      <c r="AL101" s="173"/>
      <c r="AM101" s="173"/>
      <c r="AN101" s="187"/>
    </row>
    <row r="102" spans="1:40" ht="15.75" customHeight="1">
      <c r="A102" s="675" t="s">
        <v>806</v>
      </c>
      <c r="B102" s="485" t="s">
        <v>807</v>
      </c>
      <c r="C102" s="222" t="s">
        <v>2160</v>
      </c>
      <c r="D102" s="222" t="s">
        <v>2161</v>
      </c>
      <c r="E102" s="53"/>
      <c r="F102" s="229">
        <v>43101</v>
      </c>
      <c r="G102" s="229">
        <v>44166</v>
      </c>
      <c r="H102" s="224" t="s">
        <v>2162</v>
      </c>
      <c r="I102" s="225">
        <v>10000</v>
      </c>
      <c r="J102" s="224" t="s">
        <v>2163</v>
      </c>
      <c r="K102" s="53"/>
      <c r="L102" s="53"/>
      <c r="M102" s="231"/>
      <c r="N102" s="187"/>
      <c r="O102" s="249"/>
      <c r="P102" s="228" t="s">
        <v>60</v>
      </c>
      <c r="Q102" s="228"/>
      <c r="R102" s="228"/>
      <c r="S102" s="228"/>
      <c r="T102" s="222" t="s">
        <v>2164</v>
      </c>
      <c r="U102" s="222" t="s">
        <v>2165</v>
      </c>
      <c r="V102" s="222"/>
      <c r="W102" s="222"/>
      <c r="X102" s="222" t="s">
        <v>2166</v>
      </c>
      <c r="Y102" s="488" t="s">
        <v>2167</v>
      </c>
      <c r="Z102" s="222" t="s">
        <v>2168</v>
      </c>
      <c r="AA102" s="195"/>
      <c r="AB102" s="232"/>
      <c r="AC102" s="232"/>
      <c r="AD102" s="224" t="s">
        <v>2169</v>
      </c>
      <c r="AE102" s="222"/>
      <c r="AF102" s="224" t="s">
        <v>2170</v>
      </c>
      <c r="AG102" s="195"/>
      <c r="AH102" s="222" t="s">
        <v>1791</v>
      </c>
      <c r="AI102" s="222"/>
      <c r="AJ102" s="484"/>
      <c r="AK102" s="1"/>
      <c r="AL102" s="1"/>
      <c r="AM102" s="1"/>
      <c r="AN102" s="1"/>
    </row>
    <row r="103" spans="1:40" ht="117" customHeight="1">
      <c r="A103" s="591"/>
      <c r="B103" s="485" t="s">
        <v>811</v>
      </c>
      <c r="C103" s="235" t="s">
        <v>2171</v>
      </c>
      <c r="D103" s="222" t="s">
        <v>2172</v>
      </c>
      <c r="E103" s="53"/>
      <c r="F103" s="223">
        <v>43101</v>
      </c>
      <c r="G103" s="223">
        <v>43831</v>
      </c>
      <c r="H103" s="224" t="s">
        <v>682</v>
      </c>
      <c r="I103" s="225">
        <v>100000</v>
      </c>
      <c r="J103" s="224" t="s">
        <v>218</v>
      </c>
      <c r="K103" s="263" t="s">
        <v>2173</v>
      </c>
      <c r="L103" s="263"/>
      <c r="M103" s="6" t="s">
        <v>817</v>
      </c>
      <c r="N103" s="219"/>
      <c r="O103" s="492" t="s">
        <v>60</v>
      </c>
      <c r="P103" s="493"/>
      <c r="Q103" s="493"/>
      <c r="R103" s="493"/>
      <c r="S103" s="493" t="s">
        <v>6</v>
      </c>
      <c r="T103" s="222"/>
      <c r="U103" s="222"/>
      <c r="V103" s="222"/>
      <c r="W103" s="222"/>
      <c r="X103" s="222"/>
      <c r="Y103" s="222"/>
      <c r="Z103" s="222"/>
      <c r="AA103" s="222"/>
      <c r="AB103" s="195"/>
      <c r="AC103" s="232"/>
      <c r="AD103" s="222"/>
      <c r="AE103" s="222"/>
      <c r="AF103" s="222"/>
      <c r="AG103" s="195"/>
      <c r="AH103" s="222"/>
      <c r="AI103" s="222"/>
      <c r="AJ103" s="484"/>
      <c r="AK103" s="1"/>
      <c r="AL103" s="1"/>
      <c r="AM103" s="1"/>
      <c r="AN103" s="1"/>
    </row>
    <row r="104" spans="1:40" ht="50.25" customHeight="1">
      <c r="A104" s="591"/>
      <c r="B104" s="485" t="s">
        <v>818</v>
      </c>
      <c r="C104" s="235" t="s">
        <v>2174</v>
      </c>
      <c r="D104" s="222" t="s">
        <v>820</v>
      </c>
      <c r="E104" s="53"/>
      <c r="F104" s="223">
        <v>42005</v>
      </c>
      <c r="G104" s="223">
        <v>42736</v>
      </c>
      <c r="H104" s="224" t="s">
        <v>821</v>
      </c>
      <c r="I104" s="242"/>
      <c r="J104" s="224" t="s">
        <v>822</v>
      </c>
      <c r="K104" s="231" t="s">
        <v>1618</v>
      </c>
      <c r="L104" s="231"/>
      <c r="M104" s="231"/>
      <c r="N104" s="187"/>
      <c r="O104" s="187"/>
      <c r="P104" s="187"/>
      <c r="Q104" s="187" t="s">
        <v>60</v>
      </c>
      <c r="R104" s="187"/>
      <c r="S104" s="187" t="s">
        <v>6</v>
      </c>
      <c r="T104" s="222"/>
      <c r="U104" s="222"/>
      <c r="V104" s="222"/>
      <c r="W104" s="222"/>
      <c r="X104" s="222"/>
      <c r="Y104" s="222"/>
      <c r="Z104" s="222"/>
      <c r="AA104" s="222"/>
      <c r="AB104" s="222"/>
      <c r="AC104" s="222"/>
      <c r="AD104" s="222"/>
      <c r="AE104" s="222"/>
      <c r="AF104" s="222"/>
      <c r="AG104" s="195"/>
      <c r="AH104" s="222"/>
      <c r="AI104" s="222"/>
      <c r="AJ104" s="484"/>
      <c r="AK104" s="1"/>
      <c r="AL104" s="1"/>
      <c r="AM104" s="1"/>
      <c r="AN104" s="1"/>
    </row>
    <row r="105" spans="1:40" ht="15.75" customHeight="1">
      <c r="A105" s="591"/>
      <c r="B105" s="485" t="s">
        <v>823</v>
      </c>
      <c r="C105" s="222" t="s">
        <v>2175</v>
      </c>
      <c r="D105" s="222" t="s">
        <v>2176</v>
      </c>
      <c r="E105" s="53"/>
      <c r="F105" s="223">
        <v>43101</v>
      </c>
      <c r="G105" s="223">
        <v>43831</v>
      </c>
      <c r="H105" s="224" t="s">
        <v>2177</v>
      </c>
      <c r="I105" s="225">
        <v>20000</v>
      </c>
      <c r="J105" s="224" t="s">
        <v>2178</v>
      </c>
      <c r="K105" s="239" t="s">
        <v>1504</v>
      </c>
      <c r="L105" s="54"/>
      <c r="M105" s="239"/>
      <c r="N105" s="227"/>
      <c r="O105" s="249" t="s">
        <v>60</v>
      </c>
      <c r="P105" s="228"/>
      <c r="Q105" s="228"/>
      <c r="R105" s="228"/>
      <c r="S105" s="228"/>
      <c r="T105" s="222"/>
      <c r="U105" s="222"/>
      <c r="V105" s="195"/>
      <c r="W105" s="222"/>
      <c r="X105" s="222"/>
      <c r="Y105" s="488" t="s">
        <v>2179</v>
      </c>
      <c r="Z105" s="222" t="s">
        <v>2180</v>
      </c>
      <c r="AA105" s="222"/>
      <c r="AB105" s="195"/>
      <c r="AC105" s="222"/>
      <c r="AD105" s="224" t="s">
        <v>2181</v>
      </c>
      <c r="AE105" s="222"/>
      <c r="AF105" s="222"/>
      <c r="AG105" s="195"/>
      <c r="AH105" s="222" t="s">
        <v>1791</v>
      </c>
      <c r="AI105" s="222"/>
      <c r="AJ105" s="484"/>
      <c r="AK105" s="1"/>
      <c r="AL105" s="1"/>
      <c r="AM105" s="1"/>
      <c r="AN105" s="1"/>
    </row>
    <row r="106" spans="1:40" ht="45" customHeight="1">
      <c r="A106" s="591"/>
      <c r="B106" s="485" t="s">
        <v>829</v>
      </c>
      <c r="C106" s="235" t="s">
        <v>2182</v>
      </c>
      <c r="D106" s="222" t="s">
        <v>831</v>
      </c>
      <c r="E106" s="53"/>
      <c r="F106" s="223">
        <v>42217</v>
      </c>
      <c r="G106" s="223">
        <v>42583</v>
      </c>
      <c r="H106" s="224" t="s">
        <v>832</v>
      </c>
      <c r="I106" s="225">
        <v>1000</v>
      </c>
      <c r="J106" s="243"/>
      <c r="K106" s="231" t="s">
        <v>1355</v>
      </c>
      <c r="L106" s="53"/>
      <c r="M106" s="231"/>
      <c r="N106" s="227"/>
      <c r="O106" s="249" t="s">
        <v>60</v>
      </c>
      <c r="P106" s="228"/>
      <c r="Q106" s="228"/>
      <c r="R106" s="228"/>
      <c r="S106" s="228" t="s">
        <v>7</v>
      </c>
      <c r="T106" s="222"/>
      <c r="U106" s="222"/>
      <c r="V106" s="222"/>
      <c r="W106" s="222"/>
      <c r="X106" s="222"/>
      <c r="Y106" s="222"/>
      <c r="Z106" s="222"/>
      <c r="AA106" s="222"/>
      <c r="AB106" s="195"/>
      <c r="AC106" s="222"/>
      <c r="AD106" s="222"/>
      <c r="AE106" s="222"/>
      <c r="AF106" s="222"/>
      <c r="AG106" s="195"/>
      <c r="AH106" s="222"/>
      <c r="AI106" s="222"/>
      <c r="AJ106" s="484"/>
      <c r="AK106" s="1"/>
      <c r="AL106" s="1"/>
      <c r="AM106" s="1"/>
      <c r="AN106" s="1"/>
    </row>
    <row r="107" spans="1:40" ht="147" customHeight="1">
      <c r="A107" s="591"/>
      <c r="B107" s="485" t="s">
        <v>833</v>
      </c>
      <c r="C107" s="187" t="s">
        <v>2183</v>
      </c>
      <c r="D107" s="222" t="s">
        <v>835</v>
      </c>
      <c r="E107" s="53"/>
      <c r="F107" s="223">
        <v>42005</v>
      </c>
      <c r="G107" s="229">
        <v>43800</v>
      </c>
      <c r="H107" s="224" t="s">
        <v>2184</v>
      </c>
      <c r="I107" s="225">
        <v>50000</v>
      </c>
      <c r="J107" s="224" t="s">
        <v>1625</v>
      </c>
      <c r="K107" s="231" t="s">
        <v>2185</v>
      </c>
      <c r="L107" s="53"/>
      <c r="M107" s="231" t="s">
        <v>2186</v>
      </c>
      <c r="N107" s="187"/>
      <c r="O107" s="249"/>
      <c r="P107" s="228" t="s">
        <v>60</v>
      </c>
      <c r="Q107" s="228"/>
      <c r="R107" s="228"/>
      <c r="S107" s="228"/>
      <c r="T107" s="222" t="s">
        <v>2187</v>
      </c>
      <c r="U107" s="222" t="s">
        <v>2188</v>
      </c>
      <c r="V107" s="222" t="s">
        <v>2189</v>
      </c>
      <c r="W107" s="222" t="s">
        <v>1622</v>
      </c>
      <c r="X107" s="222" t="s">
        <v>2190</v>
      </c>
      <c r="Y107" s="488" t="s">
        <v>2191</v>
      </c>
      <c r="Z107" s="222"/>
      <c r="AA107" s="222"/>
      <c r="AB107" s="195"/>
      <c r="AC107" s="232"/>
      <c r="AD107" s="224" t="s">
        <v>2192</v>
      </c>
      <c r="AE107" s="224"/>
      <c r="AF107" s="222" t="s">
        <v>2193</v>
      </c>
      <c r="AG107" s="195"/>
      <c r="AH107" s="195"/>
      <c r="AI107" s="222" t="s">
        <v>2194</v>
      </c>
      <c r="AJ107" s="484"/>
      <c r="AK107" s="1"/>
      <c r="AL107" s="1"/>
      <c r="AM107" s="1"/>
      <c r="AN107" s="1"/>
    </row>
    <row r="108" spans="1:40" ht="15.75" customHeight="1">
      <c r="A108" s="591"/>
      <c r="B108" s="485" t="s">
        <v>840</v>
      </c>
      <c r="C108" s="235" t="s">
        <v>2195</v>
      </c>
      <c r="D108" s="222" t="s">
        <v>842</v>
      </c>
      <c r="E108" s="53"/>
      <c r="F108" s="223">
        <v>42005</v>
      </c>
      <c r="G108" s="223">
        <v>42644</v>
      </c>
      <c r="H108" s="224" t="s">
        <v>843</v>
      </c>
      <c r="I108" s="225">
        <v>20000</v>
      </c>
      <c r="J108" s="224" t="s">
        <v>844</v>
      </c>
      <c r="K108" s="53"/>
      <c r="L108" s="53"/>
      <c r="M108" s="231"/>
      <c r="N108" s="187"/>
      <c r="O108" s="249" t="s">
        <v>60</v>
      </c>
      <c r="P108" s="228"/>
      <c r="Q108" s="228"/>
      <c r="R108" s="228"/>
      <c r="S108" s="228" t="s">
        <v>7</v>
      </c>
      <c r="T108" s="222"/>
      <c r="U108" s="222"/>
      <c r="V108" s="222"/>
      <c r="W108" s="222"/>
      <c r="X108" s="222"/>
      <c r="Y108" s="222"/>
      <c r="Z108" s="222"/>
      <c r="AA108" s="222"/>
      <c r="AB108" s="222"/>
      <c r="AC108" s="222"/>
      <c r="AD108" s="222"/>
      <c r="AE108" s="222"/>
      <c r="AF108" s="222"/>
      <c r="AG108" s="195"/>
      <c r="AH108" s="222"/>
      <c r="AI108" s="222"/>
      <c r="AJ108" s="484"/>
      <c r="AK108" s="1"/>
      <c r="AL108" s="1"/>
      <c r="AM108" s="1"/>
      <c r="AN108" s="1"/>
    </row>
    <row r="109" spans="1:40" ht="43.5" customHeight="1">
      <c r="A109" s="591"/>
      <c r="B109" s="485" t="s">
        <v>846</v>
      </c>
      <c r="C109" s="253" t="s">
        <v>2196</v>
      </c>
      <c r="D109" s="26"/>
      <c r="E109" s="57"/>
      <c r="F109" s="223">
        <v>42005</v>
      </c>
      <c r="G109" s="223">
        <v>43678</v>
      </c>
      <c r="H109" s="224" t="s">
        <v>849</v>
      </c>
      <c r="I109" s="225">
        <v>20000</v>
      </c>
      <c r="J109" s="224" t="s">
        <v>850</v>
      </c>
      <c r="K109" s="53"/>
      <c r="L109" s="53"/>
      <c r="M109" s="231"/>
      <c r="N109" s="187"/>
      <c r="O109" s="249" t="s">
        <v>60</v>
      </c>
      <c r="P109" s="228"/>
      <c r="Q109" s="228"/>
      <c r="R109" s="228"/>
      <c r="S109" s="228" t="s">
        <v>6</v>
      </c>
      <c r="T109" s="255"/>
      <c r="U109" s="255"/>
      <c r="V109" s="255"/>
      <c r="W109" s="255"/>
      <c r="X109" s="255"/>
      <c r="Y109" s="222"/>
      <c r="Z109" s="222"/>
      <c r="AA109" s="222"/>
      <c r="AB109" s="222"/>
      <c r="AC109" s="222"/>
      <c r="AD109" s="222"/>
      <c r="AE109" s="222"/>
      <c r="AF109" s="222"/>
      <c r="AG109" s="195"/>
      <c r="AH109" s="222"/>
      <c r="AI109" s="222"/>
      <c r="AJ109" s="484"/>
      <c r="AK109" s="1"/>
      <c r="AL109" s="1"/>
      <c r="AM109" s="1"/>
      <c r="AN109" s="1"/>
    </row>
    <row r="110" spans="1:40" ht="107.25" customHeight="1">
      <c r="A110" s="591"/>
      <c r="B110" s="485" t="s">
        <v>852</v>
      </c>
      <c r="C110" s="235" t="s">
        <v>1643</v>
      </c>
      <c r="D110" s="254" t="s">
        <v>854</v>
      </c>
      <c r="E110" s="53"/>
      <c r="F110" s="223">
        <v>42005</v>
      </c>
      <c r="G110" s="223">
        <v>42736</v>
      </c>
      <c r="H110" s="224" t="s">
        <v>855</v>
      </c>
      <c r="I110" s="225">
        <v>30000</v>
      </c>
      <c r="J110" s="224" t="s">
        <v>856</v>
      </c>
      <c r="K110" s="53"/>
      <c r="L110" s="53"/>
      <c r="M110" s="231"/>
      <c r="N110" s="187"/>
      <c r="O110" s="249" t="s">
        <v>60</v>
      </c>
      <c r="P110" s="228"/>
      <c r="Q110" s="228"/>
      <c r="R110" s="228"/>
      <c r="S110" s="228" t="s">
        <v>6</v>
      </c>
      <c r="T110" s="255"/>
      <c r="U110" s="255"/>
      <c r="V110" s="255"/>
      <c r="W110" s="255"/>
      <c r="X110" s="255"/>
      <c r="Y110" s="222"/>
      <c r="Z110" s="222"/>
      <c r="AA110" s="222"/>
      <c r="AB110" s="222"/>
      <c r="AC110" s="222"/>
      <c r="AD110" s="222"/>
      <c r="AE110" s="222"/>
      <c r="AF110" s="222"/>
      <c r="AG110" s="195"/>
      <c r="AH110" s="222"/>
      <c r="AI110" s="222"/>
      <c r="AJ110" s="484"/>
      <c r="AK110" s="1"/>
      <c r="AL110" s="1"/>
      <c r="AM110" s="1"/>
      <c r="AN110" s="1"/>
    </row>
    <row r="111" spans="1:40" ht="155.25" customHeight="1">
      <c r="A111" s="587"/>
      <c r="B111" s="485" t="s">
        <v>857</v>
      </c>
      <c r="C111" s="235" t="s">
        <v>2197</v>
      </c>
      <c r="D111" s="222" t="s">
        <v>859</v>
      </c>
      <c r="E111" s="53"/>
      <c r="F111" s="223">
        <v>42005</v>
      </c>
      <c r="G111" s="223">
        <v>42064</v>
      </c>
      <c r="H111" s="224" t="s">
        <v>860</v>
      </c>
      <c r="I111" s="225">
        <v>30000</v>
      </c>
      <c r="J111" s="224" t="s">
        <v>861</v>
      </c>
      <c r="K111" s="53"/>
      <c r="L111" s="53"/>
      <c r="M111" s="231" t="s">
        <v>862</v>
      </c>
      <c r="N111" s="187"/>
      <c r="O111" s="249" t="s">
        <v>60</v>
      </c>
      <c r="P111" s="228"/>
      <c r="Q111" s="228"/>
      <c r="R111" s="228"/>
      <c r="S111" s="228" t="s">
        <v>6</v>
      </c>
      <c r="T111" s="222"/>
      <c r="U111" s="222"/>
      <c r="V111" s="222"/>
      <c r="W111" s="222"/>
      <c r="X111" s="195"/>
      <c r="Y111" s="222"/>
      <c r="Z111" s="222"/>
      <c r="AA111" s="222"/>
      <c r="AB111" s="222"/>
      <c r="AC111" s="222"/>
      <c r="AD111" s="222"/>
      <c r="AE111" s="222"/>
      <c r="AF111" s="222"/>
      <c r="AG111" s="195"/>
      <c r="AH111" s="222"/>
      <c r="AI111" s="222"/>
      <c r="AJ111" s="484"/>
      <c r="AK111" s="1"/>
      <c r="AL111" s="1"/>
      <c r="AM111" s="1"/>
      <c r="AN111" s="1"/>
    </row>
    <row r="112" spans="1:40" ht="60.75" customHeight="1">
      <c r="A112" s="682" t="s">
        <v>863</v>
      </c>
      <c r="B112" s="485" t="s">
        <v>864</v>
      </c>
      <c r="C112" s="235" t="s">
        <v>2198</v>
      </c>
      <c r="D112" s="222" t="s">
        <v>866</v>
      </c>
      <c r="E112" s="53"/>
      <c r="F112" s="229">
        <v>42552</v>
      </c>
      <c r="G112" s="229">
        <v>42705</v>
      </c>
      <c r="H112" s="224" t="s">
        <v>867</v>
      </c>
      <c r="I112" s="225">
        <v>10000</v>
      </c>
      <c r="J112" s="224" t="s">
        <v>868</v>
      </c>
      <c r="K112" s="53" t="s">
        <v>1378</v>
      </c>
      <c r="L112" s="53"/>
      <c r="M112" s="231"/>
      <c r="N112" s="187"/>
      <c r="O112" s="249" t="s">
        <v>60</v>
      </c>
      <c r="P112" s="228"/>
      <c r="Q112" s="228"/>
      <c r="R112" s="228"/>
      <c r="S112" s="228" t="s">
        <v>7</v>
      </c>
      <c r="T112" s="222"/>
      <c r="U112" s="222"/>
      <c r="V112" s="222"/>
      <c r="W112" s="222"/>
      <c r="X112" s="222"/>
      <c r="Y112" s="222"/>
      <c r="Z112" s="222"/>
      <c r="AA112" s="195"/>
      <c r="AB112" s="232"/>
      <c r="AC112" s="232"/>
      <c r="AD112" s="222"/>
      <c r="AE112" s="222"/>
      <c r="AF112" s="222"/>
      <c r="AG112" s="195"/>
      <c r="AH112" s="222"/>
      <c r="AI112" s="222"/>
      <c r="AJ112" s="484"/>
      <c r="AK112" s="1"/>
      <c r="AL112" s="1"/>
      <c r="AM112" s="1"/>
      <c r="AN112" s="1"/>
    </row>
    <row r="113" spans="1:40" ht="154.5" customHeight="1">
      <c r="A113" s="591"/>
      <c r="B113" s="485" t="s">
        <v>869</v>
      </c>
      <c r="C113" s="235" t="s">
        <v>2199</v>
      </c>
      <c r="D113" s="187" t="s">
        <v>874</v>
      </c>
      <c r="E113" s="53"/>
      <c r="F113" s="229">
        <v>42522</v>
      </c>
      <c r="G113" s="229">
        <v>43800</v>
      </c>
      <c r="H113" s="224" t="s">
        <v>755</v>
      </c>
      <c r="I113" s="225">
        <v>500000</v>
      </c>
      <c r="J113" s="224" t="s">
        <v>1648</v>
      </c>
      <c r="K113" s="53" t="s">
        <v>1378</v>
      </c>
      <c r="L113" s="53"/>
      <c r="M113" s="231" t="s">
        <v>876</v>
      </c>
      <c r="N113" s="187"/>
      <c r="O113" s="249" t="s">
        <v>60</v>
      </c>
      <c r="P113" s="228"/>
      <c r="Q113" s="228"/>
      <c r="R113" s="228"/>
      <c r="S113" s="228" t="s">
        <v>7</v>
      </c>
      <c r="T113" s="222"/>
      <c r="U113" s="222"/>
      <c r="V113" s="222"/>
      <c r="W113" s="222"/>
      <c r="X113" s="222"/>
      <c r="Y113" s="222"/>
      <c r="Z113" s="222"/>
      <c r="AA113" s="195"/>
      <c r="AB113" s="232"/>
      <c r="AC113" s="232"/>
      <c r="AD113" s="222"/>
      <c r="AE113" s="222"/>
      <c r="AF113" s="222"/>
      <c r="AG113" s="195"/>
      <c r="AH113" s="222"/>
      <c r="AI113" s="222"/>
      <c r="AJ113" s="484"/>
      <c r="AK113" s="1"/>
      <c r="AL113" s="1"/>
      <c r="AM113" s="1"/>
      <c r="AN113" s="1"/>
    </row>
    <row r="114" spans="1:40" ht="70.5" customHeight="1">
      <c r="A114" s="591"/>
      <c r="B114" s="485" t="s">
        <v>877</v>
      </c>
      <c r="C114" s="235" t="s">
        <v>2200</v>
      </c>
      <c r="D114" s="222" t="s">
        <v>879</v>
      </c>
      <c r="E114" s="53"/>
      <c r="F114" s="223">
        <v>42005</v>
      </c>
      <c r="G114" s="229">
        <v>42917</v>
      </c>
      <c r="H114" s="224" t="s">
        <v>880</v>
      </c>
      <c r="I114" s="242"/>
      <c r="J114" s="224" t="s">
        <v>881</v>
      </c>
      <c r="K114" s="53"/>
      <c r="L114" s="53"/>
      <c r="M114" s="231"/>
      <c r="N114" s="187"/>
      <c r="O114" s="249" t="s">
        <v>60</v>
      </c>
      <c r="P114" s="228"/>
      <c r="Q114" s="228"/>
      <c r="R114" s="228"/>
      <c r="S114" s="228" t="s">
        <v>7</v>
      </c>
      <c r="T114" s="222"/>
      <c r="U114" s="222"/>
      <c r="V114" s="222"/>
      <c r="W114" s="222"/>
      <c r="X114" s="222"/>
      <c r="Y114" s="222"/>
      <c r="Z114" s="222"/>
      <c r="AA114" s="195"/>
      <c r="AB114" s="222"/>
      <c r="AC114" s="232"/>
      <c r="AD114" s="222"/>
      <c r="AE114" s="222"/>
      <c r="AF114" s="222"/>
      <c r="AG114" s="195"/>
      <c r="AH114" s="222"/>
      <c r="AI114" s="222"/>
      <c r="AJ114" s="484"/>
      <c r="AK114" s="1"/>
      <c r="AL114" s="1"/>
      <c r="AM114" s="1"/>
      <c r="AN114" s="1"/>
    </row>
    <row r="115" spans="1:40" ht="67.5" customHeight="1">
      <c r="A115" s="591"/>
      <c r="B115" s="485" t="s">
        <v>882</v>
      </c>
      <c r="C115" s="235" t="s">
        <v>2197</v>
      </c>
      <c r="D115" s="222" t="s">
        <v>884</v>
      </c>
      <c r="E115" s="53"/>
      <c r="F115" s="223">
        <v>42005</v>
      </c>
      <c r="G115" s="229">
        <v>43070</v>
      </c>
      <c r="H115" s="224" t="s">
        <v>885</v>
      </c>
      <c r="I115" s="225">
        <v>20000</v>
      </c>
      <c r="J115" s="224" t="s">
        <v>1654</v>
      </c>
      <c r="K115" s="53"/>
      <c r="L115" s="53"/>
      <c r="M115" s="231"/>
      <c r="N115" s="187"/>
      <c r="O115" s="249" t="s">
        <v>60</v>
      </c>
      <c r="P115" s="228"/>
      <c r="Q115" s="228"/>
      <c r="R115" s="228"/>
      <c r="S115" s="228" t="s">
        <v>6</v>
      </c>
      <c r="T115" s="222"/>
      <c r="U115" s="222"/>
      <c r="V115" s="222"/>
      <c r="W115" s="222"/>
      <c r="X115" s="222"/>
      <c r="Y115" s="222"/>
      <c r="Z115" s="222"/>
      <c r="AA115" s="195"/>
      <c r="AB115" s="222"/>
      <c r="AC115" s="232"/>
      <c r="AD115" s="222"/>
      <c r="AE115" s="222"/>
      <c r="AF115" s="222"/>
      <c r="AG115" s="195"/>
      <c r="AH115" s="222"/>
      <c r="AI115" s="222"/>
      <c r="AJ115" s="484"/>
      <c r="AK115" s="1"/>
      <c r="AL115" s="1"/>
      <c r="AM115" s="1"/>
      <c r="AN115" s="1"/>
    </row>
    <row r="116" spans="1:40" ht="54" customHeight="1">
      <c r="A116" s="587"/>
      <c r="B116" s="485" t="s">
        <v>888</v>
      </c>
      <c r="C116" s="235" t="s">
        <v>2201</v>
      </c>
      <c r="D116" s="222" t="s">
        <v>890</v>
      </c>
      <c r="E116" s="53"/>
      <c r="F116" s="223">
        <v>42217</v>
      </c>
      <c r="G116" s="223">
        <v>42948</v>
      </c>
      <c r="H116" s="224" t="s">
        <v>891</v>
      </c>
      <c r="I116" s="225">
        <v>300000</v>
      </c>
      <c r="J116" s="224" t="s">
        <v>892</v>
      </c>
      <c r="K116" s="231" t="s">
        <v>163</v>
      </c>
      <c r="L116" s="53"/>
      <c r="M116" s="231"/>
      <c r="N116" s="187"/>
      <c r="O116" s="249" t="s">
        <v>60</v>
      </c>
      <c r="P116" s="228"/>
      <c r="Q116" s="228"/>
      <c r="R116" s="228"/>
      <c r="S116" s="228" t="s">
        <v>7</v>
      </c>
      <c r="T116" s="222"/>
      <c r="U116" s="222"/>
      <c r="V116" s="264"/>
      <c r="W116" s="222"/>
      <c r="X116" s="222"/>
      <c r="Y116" s="222"/>
      <c r="Z116" s="222"/>
      <c r="AA116" s="222"/>
      <c r="AB116" s="222"/>
      <c r="AC116" s="222"/>
      <c r="AD116" s="222"/>
      <c r="AE116" s="222"/>
      <c r="AF116" s="222"/>
      <c r="AG116" s="195"/>
      <c r="AH116" s="222"/>
      <c r="AI116" s="222"/>
      <c r="AJ116" s="484"/>
      <c r="AK116" s="1"/>
      <c r="AL116" s="1"/>
      <c r="AM116" s="1"/>
      <c r="AN116" s="1"/>
    </row>
    <row r="117" spans="1:40" ht="15.75" customHeight="1">
      <c r="A117" s="590" t="s">
        <v>893</v>
      </c>
      <c r="B117" s="485" t="s">
        <v>894</v>
      </c>
      <c r="C117" s="222" t="s">
        <v>895</v>
      </c>
      <c r="D117" s="222" t="s">
        <v>896</v>
      </c>
      <c r="E117" s="53"/>
      <c r="F117" s="223">
        <v>42064</v>
      </c>
      <c r="G117" s="229">
        <v>42917</v>
      </c>
      <c r="H117" s="224" t="s">
        <v>586</v>
      </c>
      <c r="I117" s="225">
        <v>30000</v>
      </c>
      <c r="J117" s="224" t="s">
        <v>2202</v>
      </c>
      <c r="K117" s="53" t="s">
        <v>1504</v>
      </c>
      <c r="L117" s="53"/>
      <c r="M117" s="231"/>
      <c r="N117" s="187"/>
      <c r="O117" s="249"/>
      <c r="P117" s="228"/>
      <c r="Q117" s="228" t="s">
        <v>60</v>
      </c>
      <c r="R117" s="228"/>
      <c r="S117" s="228"/>
      <c r="T117" s="421" t="s">
        <v>2203</v>
      </c>
      <c r="U117" s="222"/>
      <c r="V117" s="222"/>
      <c r="W117" s="488" t="s">
        <v>1992</v>
      </c>
      <c r="X117" s="222"/>
      <c r="Y117" s="222"/>
      <c r="Z117" s="222"/>
      <c r="AA117" s="222"/>
      <c r="AB117" s="195"/>
      <c r="AC117" s="232"/>
      <c r="AD117" s="222" t="s">
        <v>2204</v>
      </c>
      <c r="AE117" s="222"/>
      <c r="AF117" s="222"/>
      <c r="AG117" s="195"/>
      <c r="AH117" s="222" t="s">
        <v>1791</v>
      </c>
      <c r="AI117" s="222"/>
      <c r="AJ117" s="484"/>
      <c r="AK117" s="1"/>
      <c r="AL117" s="1"/>
      <c r="AM117" s="1"/>
      <c r="AN117" s="1"/>
    </row>
    <row r="118" spans="1:40" ht="178.5" customHeight="1">
      <c r="A118" s="591"/>
      <c r="B118" s="485" t="s">
        <v>901</v>
      </c>
      <c r="C118" s="235" t="s">
        <v>2205</v>
      </c>
      <c r="D118" s="222" t="s">
        <v>903</v>
      </c>
      <c r="E118" s="53"/>
      <c r="F118" s="223">
        <v>42491</v>
      </c>
      <c r="G118" s="223">
        <v>43221</v>
      </c>
      <c r="H118" s="224" t="s">
        <v>425</v>
      </c>
      <c r="I118" s="225">
        <v>80000</v>
      </c>
      <c r="J118" s="224" t="s">
        <v>904</v>
      </c>
      <c r="K118" s="2" t="s">
        <v>1664</v>
      </c>
      <c r="L118" s="53"/>
      <c r="M118" s="231"/>
      <c r="N118" s="187"/>
      <c r="O118" s="249" t="s">
        <v>60</v>
      </c>
      <c r="P118" s="228"/>
      <c r="Q118" s="228"/>
      <c r="R118" s="228"/>
      <c r="S118" s="228" t="s">
        <v>7</v>
      </c>
      <c r="T118" s="222"/>
      <c r="U118" s="494"/>
      <c r="V118" s="264"/>
      <c r="W118" s="264"/>
      <c r="X118" s="264"/>
      <c r="Y118" s="222"/>
      <c r="Z118" s="222"/>
      <c r="AA118" s="222"/>
      <c r="AB118" s="222"/>
      <c r="AC118" s="222"/>
      <c r="AD118" s="222"/>
      <c r="AE118" s="222"/>
      <c r="AF118" s="195"/>
      <c r="AG118" s="195"/>
      <c r="AH118" s="222"/>
      <c r="AI118" s="222"/>
      <c r="AJ118" s="484"/>
      <c r="AK118" s="1"/>
      <c r="AL118" s="1"/>
      <c r="AM118" s="1"/>
      <c r="AN118" s="1"/>
    </row>
    <row r="119" spans="1:40" ht="15.75" customHeight="1">
      <c r="A119" s="591"/>
      <c r="B119" s="485" t="s">
        <v>905</v>
      </c>
      <c r="C119" s="222" t="s">
        <v>906</v>
      </c>
      <c r="D119" s="222" t="s">
        <v>907</v>
      </c>
      <c r="E119" s="53"/>
      <c r="F119" s="223">
        <v>42005</v>
      </c>
      <c r="G119" s="223">
        <v>43800</v>
      </c>
      <c r="H119" s="224" t="s">
        <v>586</v>
      </c>
      <c r="I119" s="225">
        <v>800000</v>
      </c>
      <c r="J119" s="224" t="s">
        <v>908</v>
      </c>
      <c r="K119" s="231" t="s">
        <v>1669</v>
      </c>
      <c r="L119" s="53"/>
      <c r="M119" s="231"/>
      <c r="N119" s="187"/>
      <c r="O119" s="249" t="s">
        <v>60</v>
      </c>
      <c r="P119" s="228"/>
      <c r="Q119" s="228"/>
      <c r="R119" s="228"/>
      <c r="S119" s="228"/>
      <c r="T119" s="421"/>
      <c r="U119" s="222"/>
      <c r="V119" s="222"/>
      <c r="W119" s="222"/>
      <c r="X119" s="222"/>
      <c r="Y119" s="222"/>
      <c r="Z119" s="222"/>
      <c r="AA119" s="222"/>
      <c r="AB119" s="222"/>
      <c r="AC119" s="222"/>
      <c r="AD119" s="222" t="s">
        <v>2206</v>
      </c>
      <c r="AE119" s="222"/>
      <c r="AF119" s="222"/>
      <c r="AG119" s="495"/>
      <c r="AH119" s="222" t="s">
        <v>2045</v>
      </c>
      <c r="AI119" s="222"/>
      <c r="AJ119" s="484"/>
      <c r="AK119" s="1"/>
      <c r="AL119" s="1"/>
      <c r="AM119" s="1"/>
      <c r="AN119" s="1"/>
    </row>
    <row r="120" spans="1:40" ht="15.75" customHeight="1">
      <c r="A120" s="591"/>
      <c r="B120" s="485" t="s">
        <v>910</v>
      </c>
      <c r="C120" s="222" t="s">
        <v>911</v>
      </c>
      <c r="D120" s="222" t="s">
        <v>912</v>
      </c>
      <c r="E120" s="53"/>
      <c r="F120" s="223">
        <v>42064</v>
      </c>
      <c r="G120" s="223">
        <v>42795</v>
      </c>
      <c r="H120" s="231" t="s">
        <v>913</v>
      </c>
      <c r="I120" s="225">
        <v>1000000</v>
      </c>
      <c r="J120" s="224" t="s">
        <v>914</v>
      </c>
      <c r="K120" s="53" t="s">
        <v>1378</v>
      </c>
      <c r="L120" s="53"/>
      <c r="M120" s="231" t="s">
        <v>916</v>
      </c>
      <c r="N120" s="187"/>
      <c r="O120" s="249"/>
      <c r="P120" s="228" t="s">
        <v>60</v>
      </c>
      <c r="Q120" s="228"/>
      <c r="R120" s="228"/>
      <c r="S120" s="228"/>
      <c r="T120" s="222" t="s">
        <v>2207</v>
      </c>
      <c r="U120" s="236"/>
      <c r="V120" s="236"/>
      <c r="W120" s="236" t="s">
        <v>2208</v>
      </c>
      <c r="X120" s="236"/>
      <c r="Y120" s="222" t="s">
        <v>2209</v>
      </c>
      <c r="Z120" s="222"/>
      <c r="AA120" s="222"/>
      <c r="AB120" s="222"/>
      <c r="AC120" s="222" t="s">
        <v>2210</v>
      </c>
      <c r="AD120" s="222" t="s">
        <v>2211</v>
      </c>
      <c r="AE120" s="222"/>
      <c r="AF120" s="222" t="s">
        <v>2212</v>
      </c>
      <c r="AG120" s="495"/>
      <c r="AH120" s="222" t="s">
        <v>1791</v>
      </c>
      <c r="AI120" s="222"/>
      <c r="AJ120" s="484"/>
      <c r="AK120" s="1"/>
      <c r="AL120" s="1"/>
      <c r="AM120" s="1"/>
      <c r="AN120" s="1"/>
    </row>
    <row r="121" spans="1:40" ht="79.5" customHeight="1">
      <c r="A121" s="591"/>
      <c r="B121" s="485" t="s">
        <v>917</v>
      </c>
      <c r="C121" s="222" t="s">
        <v>2213</v>
      </c>
      <c r="D121" s="222" t="s">
        <v>919</v>
      </c>
      <c r="E121" s="53"/>
      <c r="F121" s="223">
        <v>42064</v>
      </c>
      <c r="G121" s="223">
        <v>43983</v>
      </c>
      <c r="H121" s="224" t="s">
        <v>2214</v>
      </c>
      <c r="I121" s="225">
        <v>300000</v>
      </c>
      <c r="J121" s="224" t="s">
        <v>1680</v>
      </c>
      <c r="K121" s="231" t="s">
        <v>1681</v>
      </c>
      <c r="L121" s="53"/>
      <c r="M121" s="231" t="s">
        <v>923</v>
      </c>
      <c r="N121" s="187"/>
      <c r="O121" s="249"/>
      <c r="P121" s="228" t="s">
        <v>60</v>
      </c>
      <c r="Q121" s="228"/>
      <c r="R121" s="228"/>
      <c r="S121" s="228"/>
      <c r="T121" s="222" t="s">
        <v>2215</v>
      </c>
      <c r="U121" s="222"/>
      <c r="V121" s="222"/>
      <c r="W121" s="222"/>
      <c r="X121" s="222" t="s">
        <v>2216</v>
      </c>
      <c r="Y121" s="222"/>
      <c r="Z121" s="222" t="s">
        <v>2217</v>
      </c>
      <c r="AA121" s="222"/>
      <c r="AB121" s="222"/>
      <c r="AC121" s="222"/>
      <c r="AD121" s="222"/>
      <c r="AE121" s="195"/>
      <c r="AF121" s="222" t="s">
        <v>2218</v>
      </c>
      <c r="AG121" s="195"/>
      <c r="AH121" s="222" t="s">
        <v>1791</v>
      </c>
      <c r="AI121" s="236"/>
      <c r="AJ121" s="484"/>
      <c r="AK121" s="1"/>
      <c r="AL121" s="1"/>
      <c r="AM121" s="1"/>
      <c r="AN121" s="1"/>
    </row>
    <row r="122" spans="1:40" ht="67.5" customHeight="1">
      <c r="A122" s="591"/>
      <c r="B122" s="485" t="s">
        <v>924</v>
      </c>
      <c r="C122" s="235" t="s">
        <v>2219</v>
      </c>
      <c r="D122" s="222" t="s">
        <v>926</v>
      </c>
      <c r="E122" s="53"/>
      <c r="F122" s="223">
        <v>42826</v>
      </c>
      <c r="G122" s="223">
        <v>43800</v>
      </c>
      <c r="H122" s="224" t="s">
        <v>920</v>
      </c>
      <c r="I122" s="225">
        <v>1000000</v>
      </c>
      <c r="J122" s="224" t="s">
        <v>176</v>
      </c>
      <c r="K122" s="231" t="s">
        <v>1681</v>
      </c>
      <c r="L122" s="53"/>
      <c r="M122" s="231"/>
      <c r="N122" s="187"/>
      <c r="O122" s="249" t="s">
        <v>60</v>
      </c>
      <c r="P122" s="228"/>
      <c r="Q122" s="228"/>
      <c r="R122" s="228"/>
      <c r="S122" s="228" t="s">
        <v>7</v>
      </c>
      <c r="T122" s="222"/>
      <c r="U122" s="222"/>
      <c r="V122" s="222"/>
      <c r="W122" s="222"/>
      <c r="X122" s="222"/>
      <c r="Y122" s="222"/>
      <c r="Z122" s="222"/>
      <c r="AA122" s="222"/>
      <c r="AB122" s="222"/>
      <c r="AC122" s="222"/>
      <c r="AD122" s="222"/>
      <c r="AE122" s="222"/>
      <c r="AF122" s="222"/>
      <c r="AG122" s="195"/>
      <c r="AH122" s="222"/>
      <c r="AI122" s="222"/>
      <c r="AJ122" s="484"/>
      <c r="AK122" s="1"/>
      <c r="AL122" s="1"/>
      <c r="AM122" s="1"/>
      <c r="AN122" s="1"/>
    </row>
    <row r="123" spans="1:40" ht="57.75" customHeight="1">
      <c r="A123" s="587"/>
      <c r="B123" s="485" t="s">
        <v>927</v>
      </c>
      <c r="C123" s="235" t="s">
        <v>1694</v>
      </c>
      <c r="D123" s="254" t="s">
        <v>929</v>
      </c>
      <c r="E123" s="53"/>
      <c r="F123" s="223">
        <v>42430</v>
      </c>
      <c r="G123" s="223">
        <v>43800</v>
      </c>
      <c r="H123" s="224" t="s">
        <v>930</v>
      </c>
      <c r="I123" s="225">
        <v>500000</v>
      </c>
      <c r="J123" s="224" t="s">
        <v>931</v>
      </c>
      <c r="K123" s="231"/>
      <c r="L123" s="53"/>
      <c r="M123" s="231"/>
      <c r="N123" s="187"/>
      <c r="O123" s="249" t="s">
        <v>60</v>
      </c>
      <c r="P123" s="228"/>
      <c r="Q123" s="228"/>
      <c r="R123" s="228"/>
      <c r="S123" s="228" t="s">
        <v>7</v>
      </c>
      <c r="T123" s="222"/>
      <c r="U123" s="222"/>
      <c r="V123" s="222"/>
      <c r="W123" s="222"/>
      <c r="X123" s="222"/>
      <c r="Y123" s="222"/>
      <c r="Z123" s="222"/>
      <c r="AA123" s="222"/>
      <c r="AB123" s="222"/>
      <c r="AC123" s="222"/>
      <c r="AD123" s="222"/>
      <c r="AE123" s="222"/>
      <c r="AF123" s="222"/>
      <c r="AG123" s="195"/>
      <c r="AH123" s="222"/>
      <c r="AI123" s="222"/>
      <c r="AJ123" s="484"/>
      <c r="AK123" s="1"/>
      <c r="AL123" s="1"/>
      <c r="AM123" s="1"/>
      <c r="AN123" s="1"/>
    </row>
    <row r="124" spans="1:40" ht="69.75" customHeight="1">
      <c r="A124" s="590" t="s">
        <v>933</v>
      </c>
      <c r="B124" s="485" t="s">
        <v>934</v>
      </c>
      <c r="C124" s="235" t="s">
        <v>2220</v>
      </c>
      <c r="D124" s="222" t="s">
        <v>936</v>
      </c>
      <c r="E124" s="53"/>
      <c r="F124" s="223">
        <v>42005</v>
      </c>
      <c r="G124" s="223" t="s">
        <v>665</v>
      </c>
      <c r="H124" s="224" t="s">
        <v>937</v>
      </c>
      <c r="I124" s="225">
        <v>50000</v>
      </c>
      <c r="J124" s="224" t="s">
        <v>938</v>
      </c>
      <c r="K124" s="231" t="s">
        <v>1695</v>
      </c>
      <c r="L124" s="231"/>
      <c r="M124" s="231" t="s">
        <v>939</v>
      </c>
      <c r="N124" s="222"/>
      <c r="O124" s="187"/>
      <c r="P124" s="187" t="s">
        <v>60</v>
      </c>
      <c r="Q124" s="187"/>
      <c r="R124" s="187"/>
      <c r="S124" s="187" t="s">
        <v>6</v>
      </c>
      <c r="T124" s="222"/>
      <c r="U124" s="222"/>
      <c r="V124" s="222"/>
      <c r="W124" s="222"/>
      <c r="X124" s="222"/>
      <c r="Y124" s="222"/>
      <c r="Z124" s="222"/>
      <c r="AA124" s="222"/>
      <c r="AB124" s="222"/>
      <c r="AC124" s="222"/>
      <c r="AD124" s="222"/>
      <c r="AE124" s="222"/>
      <c r="AF124" s="222"/>
      <c r="AG124" s="222"/>
      <c r="AH124" s="222"/>
      <c r="AI124" s="222"/>
      <c r="AJ124" s="484"/>
      <c r="AK124" s="1"/>
      <c r="AL124" s="1"/>
      <c r="AM124" s="1"/>
      <c r="AN124" s="1"/>
    </row>
    <row r="125" spans="1:40" ht="339" customHeight="1">
      <c r="A125" s="591"/>
      <c r="B125" s="485" t="s">
        <v>940</v>
      </c>
      <c r="C125" s="235" t="s">
        <v>2221</v>
      </c>
      <c r="D125" s="222" t="s">
        <v>1863</v>
      </c>
      <c r="E125" s="53"/>
      <c r="F125" s="223">
        <v>42095</v>
      </c>
      <c r="G125" s="223">
        <v>44166</v>
      </c>
      <c r="H125" s="224" t="s">
        <v>2222</v>
      </c>
      <c r="I125" s="225">
        <v>500000</v>
      </c>
      <c r="J125" s="224" t="s">
        <v>1865</v>
      </c>
      <c r="K125" s="239" t="s">
        <v>2223</v>
      </c>
      <c r="L125" s="54"/>
      <c r="M125" s="239" t="s">
        <v>939</v>
      </c>
      <c r="N125" s="236"/>
      <c r="O125" s="249"/>
      <c r="P125" s="228" t="s">
        <v>60</v>
      </c>
      <c r="Q125" s="228"/>
      <c r="R125" s="228"/>
      <c r="S125" s="228" t="s">
        <v>6</v>
      </c>
      <c r="T125" s="222"/>
      <c r="U125" s="222"/>
      <c r="V125" s="222"/>
      <c r="W125" s="222"/>
      <c r="X125" s="222"/>
      <c r="Y125" s="222"/>
      <c r="Z125" s="222"/>
      <c r="AA125" s="222"/>
      <c r="AB125" s="222"/>
      <c r="AC125" s="222"/>
      <c r="AD125" s="222"/>
      <c r="AE125" s="222"/>
      <c r="AF125" s="222"/>
      <c r="AG125" s="240"/>
      <c r="AH125" s="222"/>
      <c r="AI125" s="222"/>
      <c r="AJ125" s="484"/>
      <c r="AK125" s="1"/>
      <c r="AL125" s="1"/>
      <c r="AM125" s="1"/>
      <c r="AN125" s="1"/>
    </row>
    <row r="126" spans="1:40" ht="73.5" customHeight="1">
      <c r="A126" s="591"/>
      <c r="B126" s="485" t="s">
        <v>946</v>
      </c>
      <c r="C126" s="235" t="s">
        <v>2221</v>
      </c>
      <c r="D126" s="222" t="s">
        <v>948</v>
      </c>
      <c r="E126" s="53"/>
      <c r="F126" s="223">
        <v>42095</v>
      </c>
      <c r="G126" s="223">
        <v>43800</v>
      </c>
      <c r="H126" s="224" t="s">
        <v>949</v>
      </c>
      <c r="I126" s="225">
        <v>800000</v>
      </c>
      <c r="J126" s="224" t="s">
        <v>950</v>
      </c>
      <c r="K126" s="53"/>
      <c r="L126" s="53"/>
      <c r="M126" s="231" t="s">
        <v>939</v>
      </c>
      <c r="N126" s="222"/>
      <c r="O126" s="249" t="s">
        <v>60</v>
      </c>
      <c r="P126" s="228"/>
      <c r="Q126" s="228"/>
      <c r="R126" s="228"/>
      <c r="S126" s="228" t="s">
        <v>6</v>
      </c>
      <c r="T126" s="222"/>
      <c r="U126" s="264"/>
      <c r="V126" s="264"/>
      <c r="W126" s="222"/>
      <c r="X126" s="222"/>
      <c r="Y126" s="222"/>
      <c r="Z126" s="222"/>
      <c r="AA126" s="222"/>
      <c r="AB126" s="222"/>
      <c r="AC126" s="222"/>
      <c r="AD126" s="222"/>
      <c r="AE126" s="222"/>
      <c r="AF126" s="222"/>
      <c r="AG126" s="195"/>
      <c r="AH126" s="222"/>
      <c r="AI126" s="222"/>
      <c r="AJ126" s="484"/>
      <c r="AK126" s="1"/>
      <c r="AL126" s="1"/>
      <c r="AM126" s="1"/>
      <c r="AN126" s="1"/>
    </row>
    <row r="127" spans="1:40" ht="68.25" customHeight="1">
      <c r="A127" s="591"/>
      <c r="B127" s="485" t="s">
        <v>952</v>
      </c>
      <c r="C127" s="235" t="s">
        <v>2224</v>
      </c>
      <c r="D127" s="222" t="s">
        <v>954</v>
      </c>
      <c r="E127" s="53"/>
      <c r="F127" s="223">
        <v>42005</v>
      </c>
      <c r="G127" s="223">
        <v>43800</v>
      </c>
      <c r="H127" s="224" t="s">
        <v>955</v>
      </c>
      <c r="I127" s="225">
        <v>300000</v>
      </c>
      <c r="J127" s="224" t="s">
        <v>956</v>
      </c>
      <c r="K127" s="53" t="s">
        <v>1504</v>
      </c>
      <c r="L127" s="53"/>
      <c r="M127" s="231" t="s">
        <v>939</v>
      </c>
      <c r="N127" s="222"/>
      <c r="O127" s="249"/>
      <c r="P127" s="228" t="s">
        <v>60</v>
      </c>
      <c r="Q127" s="228"/>
      <c r="R127" s="228"/>
      <c r="S127" s="228" t="s">
        <v>6</v>
      </c>
      <c r="T127" s="421"/>
      <c r="U127" s="222"/>
      <c r="V127" s="222"/>
      <c r="W127" s="488"/>
      <c r="X127" s="222"/>
      <c r="Y127" s="222"/>
      <c r="Z127" s="222"/>
      <c r="AA127" s="222"/>
      <c r="AB127" s="222"/>
      <c r="AC127" s="222"/>
      <c r="AD127" s="222"/>
      <c r="AE127" s="222"/>
      <c r="AF127" s="222"/>
      <c r="AG127" s="195"/>
      <c r="AH127" s="222"/>
      <c r="AI127" s="222"/>
      <c r="AJ127" s="484"/>
      <c r="AK127" s="1"/>
      <c r="AL127" s="1"/>
      <c r="AM127" s="1"/>
      <c r="AN127" s="1"/>
    </row>
    <row r="128" spans="1:40" ht="64.5" customHeight="1">
      <c r="A128" s="591"/>
      <c r="B128" s="485" t="s">
        <v>957</v>
      </c>
      <c r="C128" s="235" t="s">
        <v>2221</v>
      </c>
      <c r="D128" s="222" t="s">
        <v>959</v>
      </c>
      <c r="E128" s="53"/>
      <c r="F128" s="223">
        <v>42064</v>
      </c>
      <c r="G128" s="223">
        <v>43678</v>
      </c>
      <c r="H128" s="224" t="s">
        <v>960</v>
      </c>
      <c r="I128" s="225">
        <v>1450000</v>
      </c>
      <c r="J128" s="224" t="s">
        <v>1720</v>
      </c>
      <c r="K128" s="53" t="s">
        <v>1378</v>
      </c>
      <c r="L128" s="53"/>
      <c r="M128" s="231" t="s">
        <v>939</v>
      </c>
      <c r="N128" s="222"/>
      <c r="O128" s="249" t="s">
        <v>60</v>
      </c>
      <c r="P128" s="228"/>
      <c r="Q128" s="228"/>
      <c r="R128" s="228"/>
      <c r="S128" s="228" t="s">
        <v>6</v>
      </c>
      <c r="T128" s="222"/>
      <c r="U128" s="236"/>
      <c r="V128" s="236"/>
      <c r="W128" s="222"/>
      <c r="X128" s="222"/>
      <c r="Y128" s="222"/>
      <c r="Z128" s="222"/>
      <c r="AA128" s="222"/>
      <c r="AB128" s="222"/>
      <c r="AC128" s="222"/>
      <c r="AD128" s="222"/>
      <c r="AE128" s="222"/>
      <c r="AF128" s="222"/>
      <c r="AG128" s="195"/>
      <c r="AH128" s="222"/>
      <c r="AI128" s="222"/>
      <c r="AJ128" s="484"/>
      <c r="AK128" s="1"/>
      <c r="AL128" s="1"/>
      <c r="AM128" s="1"/>
      <c r="AN128" s="1"/>
    </row>
    <row r="129" spans="1:40" ht="15.75" customHeight="1">
      <c r="A129" s="591"/>
      <c r="B129" s="485" t="s">
        <v>963</v>
      </c>
      <c r="C129" s="222" t="s">
        <v>964</v>
      </c>
      <c r="D129" s="222" t="s">
        <v>965</v>
      </c>
      <c r="E129" s="53"/>
      <c r="F129" s="223">
        <v>42370</v>
      </c>
      <c r="G129" s="223">
        <v>42705</v>
      </c>
      <c r="H129" s="224" t="s">
        <v>966</v>
      </c>
      <c r="I129" s="225"/>
      <c r="J129" s="224" t="s">
        <v>967</v>
      </c>
      <c r="K129" s="231" t="s">
        <v>2223</v>
      </c>
      <c r="L129" s="53"/>
      <c r="M129" s="231" t="s">
        <v>939</v>
      </c>
      <c r="N129" s="222"/>
      <c r="O129" s="249"/>
      <c r="P129" s="228" t="s">
        <v>60</v>
      </c>
      <c r="Q129" s="228"/>
      <c r="R129" s="228"/>
      <c r="S129" s="228"/>
      <c r="T129" s="222" t="s">
        <v>2225</v>
      </c>
      <c r="U129" s="222"/>
      <c r="V129" s="222" t="s">
        <v>2226</v>
      </c>
      <c r="W129" s="222" t="s">
        <v>1992</v>
      </c>
      <c r="X129" s="222"/>
      <c r="Y129" s="222" t="s">
        <v>2227</v>
      </c>
      <c r="Z129" s="222"/>
      <c r="AA129" s="222"/>
      <c r="AB129" s="222"/>
      <c r="AC129" s="222"/>
      <c r="AD129" s="222"/>
      <c r="AE129" s="222"/>
      <c r="AF129" s="222"/>
      <c r="AG129" s="195"/>
      <c r="AH129" s="222" t="s">
        <v>2228</v>
      </c>
      <c r="AI129" s="222"/>
      <c r="AJ129" s="484"/>
      <c r="AK129" s="1"/>
      <c r="AL129" s="1"/>
      <c r="AM129" s="1"/>
      <c r="AN129" s="1"/>
    </row>
    <row r="130" spans="1:40" ht="66" customHeight="1">
      <c r="A130" s="591"/>
      <c r="B130" s="485" t="s">
        <v>973</v>
      </c>
      <c r="C130" s="235" t="s">
        <v>2229</v>
      </c>
      <c r="D130" s="222" t="s">
        <v>975</v>
      </c>
      <c r="E130" s="53"/>
      <c r="F130" s="223">
        <v>42095</v>
      </c>
      <c r="G130" s="223">
        <v>43800</v>
      </c>
      <c r="H130" s="224" t="s">
        <v>976</v>
      </c>
      <c r="I130" s="225">
        <v>1200000</v>
      </c>
      <c r="J130" s="224" t="s">
        <v>977</v>
      </c>
      <c r="K130" s="53"/>
      <c r="L130" s="53"/>
      <c r="M130" s="231" t="s">
        <v>939</v>
      </c>
      <c r="N130" s="222"/>
      <c r="O130" s="249" t="s">
        <v>60</v>
      </c>
      <c r="P130" s="228"/>
      <c r="Q130" s="228"/>
      <c r="R130" s="228"/>
      <c r="S130" s="228" t="s">
        <v>7</v>
      </c>
      <c r="T130" s="222"/>
      <c r="U130" s="222"/>
      <c r="V130" s="222"/>
      <c r="W130" s="222"/>
      <c r="X130" s="222"/>
      <c r="Y130" s="222"/>
      <c r="Z130" s="222"/>
      <c r="AA130" s="222"/>
      <c r="AB130" s="222"/>
      <c r="AC130" s="222"/>
      <c r="AD130" s="222"/>
      <c r="AE130" s="222"/>
      <c r="AF130" s="222"/>
      <c r="AG130" s="195"/>
      <c r="AH130" s="222"/>
      <c r="AI130" s="222"/>
      <c r="AJ130" s="484"/>
      <c r="AK130" s="1"/>
      <c r="AL130" s="1"/>
      <c r="AM130" s="1"/>
      <c r="AN130" s="1"/>
    </row>
    <row r="131" spans="1:40" ht="15.75" customHeight="1">
      <c r="A131" s="591"/>
      <c r="B131" s="485" t="s">
        <v>978</v>
      </c>
      <c r="C131" s="222" t="s">
        <v>979</v>
      </c>
      <c r="D131" s="222" t="s">
        <v>980</v>
      </c>
      <c r="E131" s="53"/>
      <c r="F131" s="223">
        <v>42095</v>
      </c>
      <c r="G131" s="223">
        <v>43800</v>
      </c>
      <c r="H131" s="224" t="s">
        <v>981</v>
      </c>
      <c r="I131" s="225">
        <v>800000</v>
      </c>
      <c r="J131" s="224" t="s">
        <v>982</v>
      </c>
      <c r="K131" s="53" t="s">
        <v>1215</v>
      </c>
      <c r="L131" s="53"/>
      <c r="M131" s="231" t="s">
        <v>939</v>
      </c>
      <c r="N131" s="222"/>
      <c r="O131" s="249"/>
      <c r="P131" s="228"/>
      <c r="Q131" s="228" t="s">
        <v>60</v>
      </c>
      <c r="R131" s="228"/>
      <c r="S131" s="228"/>
      <c r="T131" s="222" t="s">
        <v>2230</v>
      </c>
      <c r="U131" s="222"/>
      <c r="V131" s="222"/>
      <c r="W131" s="222" t="s">
        <v>2231</v>
      </c>
      <c r="X131" s="222"/>
      <c r="Y131" s="222"/>
      <c r="Z131" s="222"/>
      <c r="AA131" s="222"/>
      <c r="AB131" s="222"/>
      <c r="AC131" s="222"/>
      <c r="AD131" s="222" t="s">
        <v>2232</v>
      </c>
      <c r="AE131" s="222"/>
      <c r="AF131" s="222"/>
      <c r="AG131" s="195"/>
      <c r="AH131" s="222" t="s">
        <v>1791</v>
      </c>
      <c r="AI131" s="222" t="s">
        <v>2233</v>
      </c>
      <c r="AJ131" s="484"/>
      <c r="AK131" s="1"/>
      <c r="AL131" s="1"/>
      <c r="AM131" s="1"/>
      <c r="AN131" s="1"/>
    </row>
    <row r="132" spans="1:40" ht="73.5" customHeight="1">
      <c r="A132" s="591"/>
      <c r="B132" s="485" t="s">
        <v>983</v>
      </c>
      <c r="C132" s="235" t="s">
        <v>1903</v>
      </c>
      <c r="D132" s="222" t="s">
        <v>985</v>
      </c>
      <c r="E132" s="53"/>
      <c r="F132" s="223">
        <v>42005</v>
      </c>
      <c r="G132" s="223">
        <v>43678</v>
      </c>
      <c r="H132" s="224" t="s">
        <v>986</v>
      </c>
      <c r="I132" s="225">
        <v>200000</v>
      </c>
      <c r="J132" s="224" t="s">
        <v>987</v>
      </c>
      <c r="K132" s="53"/>
      <c r="L132" s="53"/>
      <c r="M132" s="231" t="s">
        <v>939</v>
      </c>
      <c r="N132" s="222"/>
      <c r="O132" s="249" t="s">
        <v>60</v>
      </c>
      <c r="P132" s="228"/>
      <c r="Q132" s="228"/>
      <c r="R132" s="228"/>
      <c r="S132" s="228" t="s">
        <v>6</v>
      </c>
      <c r="T132" s="222"/>
      <c r="U132" s="222"/>
      <c r="V132" s="222"/>
      <c r="W132" s="222"/>
      <c r="X132" s="222"/>
      <c r="Y132" s="222"/>
      <c r="Z132" s="222"/>
      <c r="AA132" s="222"/>
      <c r="AB132" s="222"/>
      <c r="AC132" s="222"/>
      <c r="AD132" s="222"/>
      <c r="AE132" s="222"/>
      <c r="AF132" s="222"/>
      <c r="AG132" s="195"/>
      <c r="AH132" s="222"/>
      <c r="AI132" s="222"/>
      <c r="AJ132" s="484"/>
      <c r="AK132" s="1"/>
      <c r="AL132" s="1"/>
      <c r="AM132" s="1"/>
      <c r="AN132" s="1"/>
    </row>
    <row r="133" spans="1:40" ht="68.25" customHeight="1">
      <c r="A133" s="591"/>
      <c r="B133" s="485" t="s">
        <v>988</v>
      </c>
      <c r="C133" s="235" t="s">
        <v>2197</v>
      </c>
      <c r="D133" s="222" t="s">
        <v>990</v>
      </c>
      <c r="E133" s="53"/>
      <c r="F133" s="223">
        <v>42005</v>
      </c>
      <c r="G133" s="223">
        <v>44166</v>
      </c>
      <c r="H133" s="224" t="s">
        <v>1388</v>
      </c>
      <c r="I133" s="225">
        <v>200000</v>
      </c>
      <c r="J133" s="224" t="s">
        <v>991</v>
      </c>
      <c r="K133" s="53"/>
      <c r="L133" s="53"/>
      <c r="M133" s="231" t="s">
        <v>939</v>
      </c>
      <c r="N133" s="222"/>
      <c r="O133" s="249" t="s">
        <v>60</v>
      </c>
      <c r="P133" s="228"/>
      <c r="Q133" s="228"/>
      <c r="R133" s="228"/>
      <c r="S133" s="228" t="s">
        <v>6</v>
      </c>
      <c r="T133" s="222"/>
      <c r="U133" s="222"/>
      <c r="V133" s="222"/>
      <c r="W133" s="222"/>
      <c r="X133" s="222"/>
      <c r="Y133" s="222"/>
      <c r="Z133" s="222"/>
      <c r="AA133" s="222"/>
      <c r="AB133" s="222"/>
      <c r="AC133" s="222"/>
      <c r="AD133" s="222"/>
      <c r="AE133" s="222"/>
      <c r="AF133" s="222"/>
      <c r="AG133" s="195"/>
      <c r="AH133" s="222"/>
      <c r="AI133" s="222"/>
      <c r="AJ133" s="484"/>
      <c r="AK133" s="1"/>
      <c r="AL133" s="1"/>
      <c r="AM133" s="1"/>
      <c r="AN133" s="1"/>
    </row>
    <row r="134" spans="1:40" ht="162" customHeight="1">
      <c r="A134" s="587"/>
      <c r="B134" s="485" t="s">
        <v>992</v>
      </c>
      <c r="C134" s="235" t="s">
        <v>2197</v>
      </c>
      <c r="D134" s="222" t="s">
        <v>994</v>
      </c>
      <c r="E134" s="53"/>
      <c r="F134" s="223">
        <v>42064</v>
      </c>
      <c r="G134" s="223">
        <v>43800</v>
      </c>
      <c r="H134" s="224" t="s">
        <v>2234</v>
      </c>
      <c r="I134" s="225">
        <v>1500000</v>
      </c>
      <c r="J134" s="224" t="s">
        <v>996</v>
      </c>
      <c r="K134" s="53"/>
      <c r="L134" s="53"/>
      <c r="M134" s="231" t="s">
        <v>939</v>
      </c>
      <c r="N134" s="222"/>
      <c r="O134" s="249" t="s">
        <v>60</v>
      </c>
      <c r="P134" s="228"/>
      <c r="Q134" s="228"/>
      <c r="R134" s="228"/>
      <c r="S134" s="228" t="s">
        <v>6</v>
      </c>
      <c r="T134" s="222"/>
      <c r="U134" s="222"/>
      <c r="V134" s="222"/>
      <c r="W134" s="222"/>
      <c r="X134" s="222"/>
      <c r="Y134" s="222"/>
      <c r="Z134" s="222"/>
      <c r="AA134" s="222"/>
      <c r="AB134" s="222"/>
      <c r="AC134" s="222"/>
      <c r="AD134" s="222"/>
      <c r="AE134" s="222"/>
      <c r="AF134" s="222"/>
      <c r="AG134" s="195"/>
      <c r="AH134" s="222"/>
      <c r="AI134" s="222"/>
      <c r="AJ134" s="484"/>
      <c r="AK134" s="1"/>
      <c r="AL134" s="1"/>
      <c r="AM134" s="1"/>
      <c r="AN134" s="1"/>
    </row>
    <row r="135" spans="1:40" ht="111" customHeight="1">
      <c r="A135" s="680" t="s">
        <v>1003</v>
      </c>
      <c r="B135" s="485" t="s">
        <v>1004</v>
      </c>
      <c r="C135" s="235" t="s">
        <v>2235</v>
      </c>
      <c r="D135" s="222" t="s">
        <v>1006</v>
      </c>
      <c r="E135" s="53"/>
      <c r="F135" s="223">
        <v>43466</v>
      </c>
      <c r="G135" s="223">
        <v>43678</v>
      </c>
      <c r="H135" s="224" t="s">
        <v>1007</v>
      </c>
      <c r="I135" s="225">
        <v>20000</v>
      </c>
      <c r="J135" s="224" t="s">
        <v>1008</v>
      </c>
      <c r="K135" s="231" t="s">
        <v>1743</v>
      </c>
      <c r="L135" s="53"/>
      <c r="M135" s="231"/>
      <c r="N135" s="222" t="s">
        <v>60</v>
      </c>
      <c r="O135" s="249"/>
      <c r="P135" s="228"/>
      <c r="Q135" s="228"/>
      <c r="R135" s="228"/>
      <c r="S135" s="228" t="s">
        <v>7</v>
      </c>
      <c r="T135" s="222"/>
      <c r="U135" s="222"/>
      <c r="V135" s="222"/>
      <c r="W135" s="222"/>
      <c r="X135" s="222"/>
      <c r="Y135" s="222"/>
      <c r="Z135" s="222"/>
      <c r="AA135" s="222"/>
      <c r="AB135" s="222"/>
      <c r="AC135" s="222"/>
      <c r="AD135" s="222"/>
      <c r="AE135" s="222"/>
      <c r="AF135" s="222"/>
      <c r="AG135" s="195"/>
      <c r="AH135" s="222"/>
      <c r="AI135" s="222"/>
      <c r="AJ135" s="484"/>
      <c r="AK135" s="1"/>
      <c r="AL135" s="1"/>
      <c r="AM135" s="1"/>
      <c r="AN135" s="1"/>
    </row>
    <row r="136" spans="1:40" ht="15.75" customHeight="1">
      <c r="A136" s="591"/>
      <c r="B136" s="485" t="s">
        <v>1018</v>
      </c>
      <c r="C136" s="222" t="s">
        <v>2236</v>
      </c>
      <c r="D136" s="222" t="s">
        <v>2237</v>
      </c>
      <c r="E136" s="53"/>
      <c r="F136" s="223">
        <v>42095</v>
      </c>
      <c r="G136" s="223">
        <v>43800</v>
      </c>
      <c r="H136" s="224" t="s">
        <v>2238</v>
      </c>
      <c r="I136" s="225">
        <v>750000</v>
      </c>
      <c r="J136" s="224" t="s">
        <v>2239</v>
      </c>
      <c r="K136" s="53" t="s">
        <v>1504</v>
      </c>
      <c r="L136" s="53"/>
      <c r="M136" s="231"/>
      <c r="N136" s="222"/>
      <c r="O136" s="496" t="s">
        <v>60</v>
      </c>
      <c r="P136" s="227"/>
      <c r="Q136" s="227"/>
      <c r="R136" s="227"/>
      <c r="S136" s="227"/>
      <c r="T136" s="222" t="s">
        <v>2240</v>
      </c>
      <c r="U136" s="222" t="s">
        <v>1204</v>
      </c>
      <c r="V136" s="222" t="s">
        <v>2241</v>
      </c>
      <c r="W136" s="222" t="s">
        <v>2242</v>
      </c>
      <c r="X136" s="222" t="s">
        <v>2243</v>
      </c>
      <c r="Y136" s="222"/>
      <c r="Z136" s="222"/>
      <c r="AA136" s="222"/>
      <c r="AB136" s="222"/>
      <c r="AC136" s="222"/>
      <c r="AD136" s="222" t="s">
        <v>2244</v>
      </c>
      <c r="AE136" s="195"/>
      <c r="AF136" s="222"/>
      <c r="AG136" s="195"/>
      <c r="AH136" s="222" t="s">
        <v>1791</v>
      </c>
      <c r="AI136" s="222"/>
      <c r="AJ136" s="484"/>
      <c r="AK136" s="1"/>
      <c r="AL136" s="1"/>
      <c r="AM136" s="1"/>
      <c r="AN136" s="1"/>
    </row>
    <row r="137" spans="1:40" ht="54" customHeight="1">
      <c r="A137" s="591"/>
      <c r="B137" s="485" t="s">
        <v>1044</v>
      </c>
      <c r="C137" s="235" t="s">
        <v>2245</v>
      </c>
      <c r="D137" s="222" t="s">
        <v>1046</v>
      </c>
      <c r="E137" s="53"/>
      <c r="F137" s="223">
        <v>42370</v>
      </c>
      <c r="G137" s="223">
        <v>43678</v>
      </c>
      <c r="H137" s="224" t="s">
        <v>578</v>
      </c>
      <c r="I137" s="225">
        <v>150000</v>
      </c>
      <c r="J137" s="224" t="s">
        <v>1047</v>
      </c>
      <c r="K137" s="53"/>
      <c r="L137" s="53"/>
      <c r="M137" s="231"/>
      <c r="N137" s="187"/>
      <c r="O137" s="497" t="s">
        <v>60</v>
      </c>
      <c r="P137" s="228"/>
      <c r="Q137" s="228"/>
      <c r="R137" s="228"/>
      <c r="S137" s="227" t="s">
        <v>6</v>
      </c>
      <c r="T137" s="222"/>
      <c r="U137" s="222"/>
      <c r="V137" s="222"/>
      <c r="W137" s="222"/>
      <c r="X137" s="222"/>
      <c r="Y137" s="222"/>
      <c r="Z137" s="222"/>
      <c r="AA137" s="222"/>
      <c r="AB137" s="222"/>
      <c r="AC137" s="222"/>
      <c r="AD137" s="222"/>
      <c r="AE137" s="222"/>
      <c r="AF137" s="222"/>
      <c r="AG137" s="195"/>
      <c r="AH137" s="222"/>
      <c r="AI137" s="222"/>
      <c r="AJ137" s="484"/>
      <c r="AK137" s="1"/>
      <c r="AL137" s="1"/>
      <c r="AM137" s="1"/>
      <c r="AN137" s="1"/>
    </row>
    <row r="138" spans="1:40" ht="61.5" customHeight="1">
      <c r="A138" s="591"/>
      <c r="B138" s="485" t="s">
        <v>1049</v>
      </c>
      <c r="C138" s="235" t="s">
        <v>2246</v>
      </c>
      <c r="D138" s="222" t="s">
        <v>1051</v>
      </c>
      <c r="E138" s="53"/>
      <c r="F138" s="223">
        <v>42005</v>
      </c>
      <c r="G138" s="223">
        <v>42339</v>
      </c>
      <c r="H138" s="224" t="s">
        <v>330</v>
      </c>
      <c r="I138" s="225">
        <v>400000</v>
      </c>
      <c r="J138" s="224" t="s">
        <v>1052</v>
      </c>
      <c r="K138" s="53"/>
      <c r="L138" s="53"/>
      <c r="M138" s="231"/>
      <c r="N138" s="187"/>
      <c r="O138" s="497" t="s">
        <v>60</v>
      </c>
      <c r="P138" s="228"/>
      <c r="Q138" s="228"/>
      <c r="R138" s="228"/>
      <c r="S138" s="227" t="s">
        <v>7</v>
      </c>
      <c r="T138" s="222"/>
      <c r="U138" s="222"/>
      <c r="V138" s="222"/>
      <c r="W138" s="222"/>
      <c r="X138" s="160"/>
      <c r="Y138" s="222"/>
      <c r="Z138" s="222"/>
      <c r="AA138" s="222"/>
      <c r="AB138" s="222"/>
      <c r="AC138" s="222"/>
      <c r="AD138" s="222"/>
      <c r="AE138" s="222"/>
      <c r="AF138" s="222"/>
      <c r="AG138" s="195"/>
      <c r="AH138" s="222"/>
      <c r="AI138" s="222"/>
      <c r="AJ138" s="484"/>
      <c r="AK138" s="1"/>
      <c r="AL138" s="1"/>
      <c r="AM138" s="1"/>
      <c r="AN138" s="1"/>
    </row>
    <row r="139" spans="1:40" ht="51.75" customHeight="1">
      <c r="A139" s="591"/>
      <c r="B139" s="485" t="s">
        <v>1053</v>
      </c>
      <c r="C139" s="235" t="s">
        <v>2247</v>
      </c>
      <c r="D139" s="222" t="s">
        <v>1055</v>
      </c>
      <c r="E139" s="53"/>
      <c r="F139" s="265"/>
      <c r="G139" s="265"/>
      <c r="H139" s="224" t="s">
        <v>1056</v>
      </c>
      <c r="I139" s="225">
        <v>1000</v>
      </c>
      <c r="J139" s="243"/>
      <c r="K139" s="231" t="s">
        <v>163</v>
      </c>
      <c r="L139" s="53"/>
      <c r="M139" s="231"/>
      <c r="N139" s="187"/>
      <c r="O139" s="497" t="s">
        <v>60</v>
      </c>
      <c r="P139" s="228"/>
      <c r="Q139" s="228"/>
      <c r="R139" s="228"/>
      <c r="S139" s="227" t="s">
        <v>7</v>
      </c>
      <c r="T139" s="222"/>
      <c r="U139" s="222"/>
      <c r="V139" s="222"/>
      <c r="W139" s="222"/>
      <c r="X139" s="222"/>
      <c r="Y139" s="222"/>
      <c r="Z139" s="222"/>
      <c r="AA139" s="222"/>
      <c r="AB139" s="222"/>
      <c r="AC139" s="222"/>
      <c r="AD139" s="222"/>
      <c r="AE139" s="222"/>
      <c r="AF139" s="222"/>
      <c r="AG139" s="195"/>
      <c r="AH139" s="222"/>
      <c r="AI139" s="222"/>
      <c r="AJ139" s="484"/>
      <c r="AK139" s="1"/>
      <c r="AL139" s="1"/>
      <c r="AM139" s="1"/>
      <c r="AN139" s="1"/>
    </row>
    <row r="140" spans="1:40" ht="51.75" customHeight="1">
      <c r="A140" s="591"/>
      <c r="B140" s="485" t="s">
        <v>1057</v>
      </c>
      <c r="C140" s="235" t="s">
        <v>2248</v>
      </c>
      <c r="D140" s="222" t="s">
        <v>1059</v>
      </c>
      <c r="E140" s="53"/>
      <c r="F140" s="223">
        <v>42064</v>
      </c>
      <c r="G140" s="223">
        <v>43800</v>
      </c>
      <c r="H140" s="224" t="s">
        <v>83</v>
      </c>
      <c r="I140" s="225">
        <v>50000</v>
      </c>
      <c r="J140" s="224"/>
      <c r="K140" s="53"/>
      <c r="L140" s="53"/>
      <c r="M140" s="231"/>
      <c r="N140" s="222"/>
      <c r="O140" s="497" t="s">
        <v>60</v>
      </c>
      <c r="P140" s="228"/>
      <c r="Q140" s="228"/>
      <c r="R140" s="228"/>
      <c r="S140" s="227" t="s">
        <v>6</v>
      </c>
      <c r="T140" s="222"/>
      <c r="U140" s="222"/>
      <c r="V140" s="222"/>
      <c r="W140" s="222"/>
      <c r="X140" s="222"/>
      <c r="Y140" s="222"/>
      <c r="Z140" s="222"/>
      <c r="AA140" s="222"/>
      <c r="AB140" s="222"/>
      <c r="AC140" s="222"/>
      <c r="AD140" s="222"/>
      <c r="AE140" s="222"/>
      <c r="AF140" s="222"/>
      <c r="AG140" s="195"/>
      <c r="AH140" s="222"/>
      <c r="AI140" s="222"/>
      <c r="AJ140" s="484"/>
      <c r="AK140" s="1"/>
      <c r="AL140" s="1"/>
      <c r="AM140" s="1"/>
      <c r="AN140" s="1"/>
    </row>
    <row r="141" spans="1:40" ht="15.75" customHeight="1">
      <c r="A141" s="591"/>
      <c r="B141" s="485" t="s">
        <v>1060</v>
      </c>
      <c r="C141" s="222" t="s">
        <v>1061</v>
      </c>
      <c r="D141" s="222" t="s">
        <v>1062</v>
      </c>
      <c r="E141" s="53"/>
      <c r="F141" s="223">
        <v>42005</v>
      </c>
      <c r="G141" s="223">
        <v>42736</v>
      </c>
      <c r="H141" s="224" t="s">
        <v>1063</v>
      </c>
      <c r="I141" s="225">
        <v>500000</v>
      </c>
      <c r="J141" s="224" t="s">
        <v>1064</v>
      </c>
      <c r="K141" s="53"/>
      <c r="L141" s="53"/>
      <c r="M141" s="231"/>
      <c r="N141" s="187"/>
      <c r="O141" s="497" t="s">
        <v>60</v>
      </c>
      <c r="P141" s="228"/>
      <c r="Q141" s="228"/>
      <c r="R141" s="228"/>
      <c r="S141" s="227"/>
      <c r="T141" s="222" t="s">
        <v>2249</v>
      </c>
      <c r="U141" s="222"/>
      <c r="V141" s="222"/>
      <c r="W141" s="222"/>
      <c r="X141" s="222"/>
      <c r="Y141" s="222"/>
      <c r="Z141" s="222"/>
      <c r="AA141" s="222"/>
      <c r="AB141" s="222"/>
      <c r="AC141" s="222"/>
      <c r="AD141" s="222" t="s">
        <v>2250</v>
      </c>
      <c r="AE141" s="222"/>
      <c r="AF141" s="222"/>
      <c r="AG141" s="195"/>
      <c r="AH141" s="222" t="s">
        <v>1791</v>
      </c>
      <c r="AI141" s="222"/>
      <c r="AJ141" s="484"/>
      <c r="AK141" s="1"/>
      <c r="AL141" s="1"/>
      <c r="AM141" s="1"/>
      <c r="AN141" s="1"/>
    </row>
    <row r="142" spans="1:40" ht="177.75" customHeight="1">
      <c r="A142" s="591"/>
      <c r="B142" s="485" t="s">
        <v>1066</v>
      </c>
      <c r="C142" s="235" t="s">
        <v>2251</v>
      </c>
      <c r="D142" s="222" t="s">
        <v>1068</v>
      </c>
      <c r="E142" s="53"/>
      <c r="F142" s="223">
        <v>42370</v>
      </c>
      <c r="G142" s="223">
        <v>43800</v>
      </c>
      <c r="H142" s="224" t="s">
        <v>1063</v>
      </c>
      <c r="I142" s="225">
        <v>1500000</v>
      </c>
      <c r="J142" s="224" t="s">
        <v>1069</v>
      </c>
      <c r="K142" s="53"/>
      <c r="L142" s="53"/>
      <c r="M142" s="231"/>
      <c r="N142" s="222"/>
      <c r="O142" s="497" t="s">
        <v>60</v>
      </c>
      <c r="P142" s="228"/>
      <c r="Q142" s="228"/>
      <c r="R142" s="228"/>
      <c r="S142" s="227" t="s">
        <v>6</v>
      </c>
      <c r="T142" s="222"/>
      <c r="U142" s="222"/>
      <c r="V142" s="222"/>
      <c r="W142" s="222"/>
      <c r="X142" s="222"/>
      <c r="Y142" s="222"/>
      <c r="Z142" s="222"/>
      <c r="AA142" s="222"/>
      <c r="AB142" s="222"/>
      <c r="AC142" s="222"/>
      <c r="AD142" s="222"/>
      <c r="AE142" s="222"/>
      <c r="AF142" s="222"/>
      <c r="AG142" s="195"/>
      <c r="AH142" s="222"/>
      <c r="AI142" s="222"/>
      <c r="AJ142" s="484"/>
      <c r="AK142" s="1"/>
      <c r="AL142" s="1"/>
      <c r="AM142" s="1"/>
      <c r="AN142" s="1"/>
    </row>
    <row r="143" spans="1:40" ht="108" customHeight="1">
      <c r="A143" s="591"/>
      <c r="B143" s="485" t="s">
        <v>1070</v>
      </c>
      <c r="C143" s="222" t="s">
        <v>1071</v>
      </c>
      <c r="D143" s="222" t="s">
        <v>1072</v>
      </c>
      <c r="E143" s="53"/>
      <c r="F143" s="223">
        <v>42217</v>
      </c>
      <c r="G143" s="223">
        <v>43678</v>
      </c>
      <c r="H143" s="224" t="s">
        <v>2252</v>
      </c>
      <c r="I143" s="225">
        <v>15000</v>
      </c>
      <c r="J143" s="224" t="s">
        <v>1074</v>
      </c>
      <c r="K143" s="231" t="s">
        <v>1764</v>
      </c>
      <c r="L143" s="53"/>
      <c r="M143" s="53"/>
      <c r="N143" s="173"/>
      <c r="O143" s="497" t="s">
        <v>60</v>
      </c>
      <c r="P143" s="228"/>
      <c r="Q143" s="228"/>
      <c r="R143" s="228"/>
      <c r="S143" s="227"/>
      <c r="T143" s="222"/>
      <c r="U143" s="222"/>
      <c r="V143" s="222"/>
      <c r="W143" s="222"/>
      <c r="X143" s="222"/>
      <c r="Y143" s="222"/>
      <c r="Z143" s="222"/>
      <c r="AA143" s="195"/>
      <c r="AB143" s="195"/>
      <c r="AC143" s="195"/>
      <c r="AD143" s="222" t="s">
        <v>2253</v>
      </c>
      <c r="AE143" s="195"/>
      <c r="AF143" s="222" t="s">
        <v>2254</v>
      </c>
      <c r="AG143" s="195"/>
      <c r="AH143" s="195"/>
      <c r="AI143" s="222" t="s">
        <v>2255</v>
      </c>
      <c r="AJ143" s="484"/>
      <c r="AK143" s="1"/>
      <c r="AL143" s="1"/>
      <c r="AM143" s="1"/>
      <c r="AN143" s="1"/>
    </row>
    <row r="144" spans="1:40" ht="15.75" customHeight="1">
      <c r="A144" s="591"/>
      <c r="B144" s="485" t="s">
        <v>1075</v>
      </c>
      <c r="C144" s="222" t="s">
        <v>1076</v>
      </c>
      <c r="D144" s="222" t="s">
        <v>1077</v>
      </c>
      <c r="E144" s="53"/>
      <c r="F144" s="223">
        <v>42005</v>
      </c>
      <c r="G144" s="223">
        <v>43800</v>
      </c>
      <c r="H144" s="224" t="s">
        <v>1388</v>
      </c>
      <c r="I144" s="225">
        <v>800000</v>
      </c>
      <c r="J144" s="224" t="s">
        <v>2256</v>
      </c>
      <c r="K144" s="53"/>
      <c r="L144" s="53"/>
      <c r="M144" s="231"/>
      <c r="N144" s="222"/>
      <c r="O144" s="496" t="s">
        <v>60</v>
      </c>
      <c r="P144" s="227"/>
      <c r="Q144" s="227"/>
      <c r="R144" s="227"/>
      <c r="S144" s="227"/>
      <c r="T144" s="222"/>
      <c r="U144" s="222"/>
      <c r="V144" s="222"/>
      <c r="W144" s="222"/>
      <c r="X144" s="222"/>
      <c r="Y144" s="222"/>
      <c r="Z144" s="222"/>
      <c r="AA144" s="222"/>
      <c r="AB144" s="222"/>
      <c r="AC144" s="222"/>
      <c r="AD144" s="222" t="s">
        <v>2257</v>
      </c>
      <c r="AE144" s="222"/>
      <c r="AF144" s="222"/>
      <c r="AG144" s="195"/>
      <c r="AH144" s="195"/>
      <c r="AI144" s="222" t="s">
        <v>2258</v>
      </c>
      <c r="AJ144" s="484"/>
      <c r="AK144" s="1"/>
      <c r="AL144" s="1"/>
      <c r="AM144" s="1"/>
      <c r="AN144" s="1"/>
    </row>
    <row r="145" spans="1:40" ht="15.75" customHeight="1">
      <c r="A145" s="587"/>
      <c r="B145" s="485" t="s">
        <v>1082</v>
      </c>
      <c r="C145" s="222" t="s">
        <v>1083</v>
      </c>
      <c r="D145" s="222" t="s">
        <v>1084</v>
      </c>
      <c r="E145" s="53"/>
      <c r="F145" s="223">
        <v>42095</v>
      </c>
      <c r="G145" s="223">
        <v>43800</v>
      </c>
      <c r="H145" s="224" t="s">
        <v>1085</v>
      </c>
      <c r="I145" s="225">
        <v>600000</v>
      </c>
      <c r="J145" s="224" t="s">
        <v>1086</v>
      </c>
      <c r="K145" s="53" t="s">
        <v>1215</v>
      </c>
      <c r="L145" s="53"/>
      <c r="M145" s="231"/>
      <c r="N145" s="187"/>
      <c r="O145" s="497" t="s">
        <v>60</v>
      </c>
      <c r="P145" s="228"/>
      <c r="Q145" s="228"/>
      <c r="R145" s="228"/>
      <c r="S145" s="227"/>
      <c r="T145" s="222"/>
      <c r="U145" s="222"/>
      <c r="V145" s="222"/>
      <c r="W145" s="222"/>
      <c r="X145" s="222"/>
      <c r="Y145" s="222"/>
      <c r="Z145" s="222"/>
      <c r="AA145" s="222"/>
      <c r="AB145" s="222"/>
      <c r="AC145" s="222"/>
      <c r="AD145" s="222"/>
      <c r="AE145" s="222"/>
      <c r="AF145" s="222" t="s">
        <v>2259</v>
      </c>
      <c r="AG145" s="195"/>
      <c r="AH145" s="195"/>
      <c r="AI145" s="222" t="s">
        <v>2260</v>
      </c>
      <c r="AJ145" s="484"/>
      <c r="AK145" s="1"/>
      <c r="AL145" s="1"/>
      <c r="AM145" s="1"/>
      <c r="AN145" s="1"/>
    </row>
    <row r="146" spans="1:40" ht="15.75" customHeight="1">
      <c r="A146" s="266"/>
      <c r="B146" s="498"/>
      <c r="C146" s="499"/>
      <c r="D146" s="499"/>
      <c r="E146" s="498"/>
      <c r="F146" s="500"/>
      <c r="G146" s="500"/>
      <c r="H146" s="501"/>
      <c r="I146" s="502"/>
      <c r="J146" s="501"/>
      <c r="K146" s="498"/>
      <c r="L146" s="498"/>
      <c r="M146" s="503"/>
      <c r="N146" s="504"/>
      <c r="O146" s="466"/>
      <c r="P146" s="466"/>
      <c r="Q146" s="466"/>
      <c r="R146" s="466"/>
      <c r="S146" s="60"/>
      <c r="T146" s="504"/>
      <c r="U146" s="504"/>
      <c r="V146" s="266"/>
      <c r="W146" s="504"/>
      <c r="X146" s="266"/>
      <c r="Y146" s="504"/>
      <c r="Z146" s="504"/>
      <c r="AA146" s="504"/>
      <c r="AB146" s="504"/>
      <c r="AC146" s="504"/>
      <c r="AD146" s="504"/>
      <c r="AE146" s="504"/>
      <c r="AF146" s="266"/>
      <c r="AG146" s="466"/>
      <c r="AH146" s="504"/>
      <c r="AI146" s="504"/>
      <c r="AJ146" s="401"/>
      <c r="AK146" s="1"/>
      <c r="AL146" s="1"/>
      <c r="AM146" s="1"/>
      <c r="AN146" s="1"/>
    </row>
    <row r="147" spans="1:40" ht="15.75" customHeight="1">
      <c r="A147" s="267" t="s">
        <v>1087</v>
      </c>
      <c r="B147" s="268"/>
      <c r="C147" s="202"/>
      <c r="D147" s="202"/>
      <c r="E147" s="268"/>
      <c r="F147" s="268"/>
      <c r="G147" s="268"/>
      <c r="H147" s="268"/>
      <c r="I147" s="268"/>
      <c r="J147" s="268"/>
      <c r="K147" s="268"/>
      <c r="L147" s="505"/>
      <c r="M147" s="269"/>
      <c r="N147" s="1"/>
      <c r="O147" s="3"/>
      <c r="P147" s="3"/>
      <c r="Q147" s="3"/>
      <c r="R147" s="3"/>
      <c r="S147" s="3"/>
      <c r="T147" s="1"/>
      <c r="U147" s="1"/>
      <c r="V147" s="1"/>
      <c r="W147" s="1"/>
      <c r="X147" s="1"/>
      <c r="Y147" s="1"/>
      <c r="Z147" s="1"/>
      <c r="AA147" s="1"/>
      <c r="AB147" s="1"/>
      <c r="AC147" s="1"/>
      <c r="AD147" s="1"/>
      <c r="AE147" s="1"/>
      <c r="AF147" s="1"/>
      <c r="AG147" s="1"/>
      <c r="AH147" s="3"/>
      <c r="AI147" s="1"/>
      <c r="AJ147" s="401"/>
      <c r="AK147" s="1"/>
      <c r="AL147" s="1"/>
      <c r="AM147" s="1"/>
      <c r="AN147" s="1"/>
    </row>
    <row r="148" spans="1:40" ht="15.75" customHeight="1">
      <c r="A148" s="270"/>
      <c r="B148" s="204"/>
      <c r="C148" s="203"/>
      <c r="D148" s="271"/>
      <c r="E148" s="272"/>
      <c r="F148" s="272"/>
      <c r="G148" s="272"/>
      <c r="H148" s="272"/>
      <c r="I148" s="272"/>
      <c r="J148" s="272"/>
      <c r="K148" s="272"/>
      <c r="L148" s="272"/>
      <c r="M148" s="272"/>
      <c r="N148" s="1"/>
      <c r="O148" s="3"/>
      <c r="P148" s="3"/>
      <c r="Q148" s="3"/>
      <c r="R148" s="3"/>
      <c r="S148" s="3"/>
      <c r="T148" s="1"/>
      <c r="U148" s="1"/>
      <c r="V148" s="1"/>
      <c r="W148" s="1"/>
      <c r="X148" s="1"/>
      <c r="Y148" s="1"/>
      <c r="Z148" s="1"/>
      <c r="AA148" s="1"/>
      <c r="AB148" s="1"/>
      <c r="AC148" s="1"/>
      <c r="AD148" s="1"/>
      <c r="AE148" s="1"/>
      <c r="AF148" s="1"/>
      <c r="AG148" s="1"/>
      <c r="AH148" s="3"/>
      <c r="AI148" s="1"/>
      <c r="AJ148" s="401"/>
      <c r="AK148" s="1"/>
      <c r="AL148" s="1"/>
      <c r="AM148" s="1"/>
      <c r="AN148" s="1"/>
    </row>
    <row r="149" spans="1:40" ht="15.75" customHeight="1">
      <c r="A149" s="273" t="s">
        <v>1088</v>
      </c>
      <c r="B149" s="204"/>
      <c r="C149" s="274">
        <f>COUNTA(C153:C161,C165:C173,C177:C185,C189:C197)</f>
        <v>0</v>
      </c>
      <c r="D149" s="1"/>
      <c r="E149" s="2"/>
      <c r="F149" s="2"/>
      <c r="G149" s="2"/>
      <c r="H149" s="2"/>
      <c r="I149" s="2"/>
      <c r="J149" s="2"/>
      <c r="K149" s="2"/>
      <c r="L149" s="2"/>
      <c r="M149" s="2"/>
      <c r="N149" s="1"/>
      <c r="O149" s="3"/>
      <c r="P149" s="3"/>
      <c r="Q149" s="3"/>
      <c r="R149" s="3"/>
      <c r="S149" s="3"/>
      <c r="T149" s="1"/>
      <c r="U149" s="1"/>
      <c r="V149" s="1"/>
      <c r="W149" s="1"/>
      <c r="X149" s="1"/>
      <c r="Y149" s="1"/>
      <c r="Z149" s="1"/>
      <c r="AA149" s="1"/>
      <c r="AB149" s="1"/>
      <c r="AC149" s="1"/>
      <c r="AD149" s="1"/>
      <c r="AE149" s="1"/>
      <c r="AF149" s="1"/>
      <c r="AG149" s="1"/>
      <c r="AH149" s="3"/>
      <c r="AI149" s="1"/>
      <c r="AJ149" s="401"/>
      <c r="AK149" s="1"/>
      <c r="AL149" s="1"/>
      <c r="AM149" s="1"/>
      <c r="AN149" s="1"/>
    </row>
    <row r="150" spans="1:40" ht="15.75" customHeight="1">
      <c r="A150" s="1"/>
      <c r="B150" s="2"/>
      <c r="C150" s="1"/>
      <c r="D150" s="1"/>
      <c r="E150" s="2"/>
      <c r="F150" s="2"/>
      <c r="G150" s="2"/>
      <c r="H150" s="2"/>
      <c r="I150" s="2"/>
      <c r="J150" s="2"/>
      <c r="K150" s="2"/>
      <c r="L150" s="2"/>
      <c r="M150" s="2"/>
      <c r="N150" s="3"/>
      <c r="O150" s="3"/>
      <c r="P150" s="3"/>
      <c r="Q150" s="3"/>
      <c r="R150" s="3"/>
      <c r="S150" s="3"/>
      <c r="T150" s="1"/>
      <c r="U150" s="1"/>
      <c r="V150" s="1"/>
      <c r="W150" s="1"/>
      <c r="X150" s="1"/>
      <c r="Y150" s="1"/>
      <c r="Z150" s="1"/>
      <c r="AA150" s="1"/>
      <c r="AB150" s="1"/>
      <c r="AC150" s="1"/>
      <c r="AD150" s="1"/>
      <c r="AE150" s="1"/>
      <c r="AF150" s="1"/>
      <c r="AG150" s="1"/>
      <c r="AH150" s="3"/>
      <c r="AI150" s="1"/>
      <c r="AJ150" s="401"/>
      <c r="AK150" s="1"/>
      <c r="AL150" s="1"/>
      <c r="AM150" s="1"/>
      <c r="AN150" s="1"/>
    </row>
    <row r="151" spans="1:40" ht="15.75" customHeight="1">
      <c r="A151" s="677" t="s">
        <v>1089</v>
      </c>
      <c r="B151" s="650" t="s">
        <v>12</v>
      </c>
      <c r="C151" s="650" t="s">
        <v>13</v>
      </c>
      <c r="D151" s="650" t="s">
        <v>14</v>
      </c>
      <c r="E151" s="678" t="s">
        <v>15</v>
      </c>
      <c r="F151" s="651" t="s">
        <v>16</v>
      </c>
      <c r="G151" s="585"/>
      <c r="H151" s="400" t="s">
        <v>17</v>
      </c>
      <c r="I151" s="650" t="s">
        <v>18</v>
      </c>
      <c r="J151" s="679" t="s">
        <v>19</v>
      </c>
      <c r="K151" s="676" t="s">
        <v>20</v>
      </c>
      <c r="L151" s="585"/>
      <c r="M151" s="679" t="s">
        <v>21</v>
      </c>
      <c r="N151" s="3"/>
      <c r="O151" s="3"/>
      <c r="P151" s="3"/>
      <c r="Q151" s="3"/>
      <c r="R151" s="3"/>
      <c r="S151" s="3"/>
      <c r="T151" s="1"/>
      <c r="U151" s="1"/>
      <c r="V151" s="1"/>
      <c r="W151" s="1"/>
      <c r="X151" s="1"/>
      <c r="Y151" s="1"/>
      <c r="Z151" s="1"/>
      <c r="AA151" s="1"/>
      <c r="AB151" s="1"/>
      <c r="AC151" s="1"/>
      <c r="AD151" s="1"/>
      <c r="AE151" s="1"/>
      <c r="AF151" s="1"/>
      <c r="AG151" s="1"/>
      <c r="AH151" s="3"/>
      <c r="AI151" s="1"/>
      <c r="AJ151" s="401"/>
      <c r="AK151" s="1"/>
      <c r="AL151" s="1"/>
      <c r="AM151" s="1"/>
      <c r="AN151" s="1"/>
    </row>
    <row r="152" spans="1:40" ht="15.75" customHeight="1">
      <c r="A152" s="587"/>
      <c r="B152" s="587"/>
      <c r="C152" s="587"/>
      <c r="D152" s="587"/>
      <c r="E152" s="587"/>
      <c r="F152" s="51" t="s">
        <v>44</v>
      </c>
      <c r="G152" s="51" t="s">
        <v>45</v>
      </c>
      <c r="H152" s="506"/>
      <c r="I152" s="587"/>
      <c r="J152" s="587"/>
      <c r="K152" s="275" t="s">
        <v>46</v>
      </c>
      <c r="L152" s="275" t="s">
        <v>47</v>
      </c>
      <c r="M152" s="587"/>
      <c r="N152" s="1"/>
      <c r="O152" s="3"/>
      <c r="P152" s="3"/>
      <c r="Q152" s="3"/>
      <c r="R152" s="3"/>
      <c r="S152" s="3"/>
      <c r="T152" s="1"/>
      <c r="U152" s="1"/>
      <c r="V152" s="1"/>
      <c r="W152" s="1"/>
      <c r="X152" s="1"/>
      <c r="Y152" s="1"/>
      <c r="Z152" s="1"/>
      <c r="AA152" s="1"/>
      <c r="AB152" s="1"/>
      <c r="AC152" s="1"/>
      <c r="AD152" s="1"/>
      <c r="AE152" s="1"/>
      <c r="AF152" s="1"/>
      <c r="AG152" s="1"/>
      <c r="AH152" s="3"/>
      <c r="AI152" s="1"/>
      <c r="AJ152" s="401"/>
      <c r="AK152" s="1"/>
      <c r="AL152" s="1"/>
      <c r="AM152" s="1"/>
      <c r="AN152" s="1"/>
    </row>
    <row r="153" spans="1:40" ht="15.75" customHeight="1">
      <c r="A153" s="53"/>
      <c r="B153" s="53"/>
      <c r="C153" s="26"/>
      <c r="D153" s="26"/>
      <c r="E153" s="53"/>
      <c r="F153" s="53"/>
      <c r="G153" s="53"/>
      <c r="H153" s="53"/>
      <c r="I153" s="53"/>
      <c r="J153" s="54"/>
      <c r="K153" s="54"/>
      <c r="L153" s="54"/>
      <c r="M153" s="54"/>
      <c r="N153" s="1"/>
      <c r="O153" s="3"/>
      <c r="P153" s="3"/>
      <c r="Q153" s="3"/>
      <c r="R153" s="3"/>
      <c r="S153" s="3"/>
      <c r="T153" s="1"/>
      <c r="U153" s="1"/>
      <c r="V153" s="1"/>
      <c r="W153" s="1"/>
      <c r="X153" s="1"/>
      <c r="Y153" s="1"/>
      <c r="Z153" s="1"/>
      <c r="AA153" s="1"/>
      <c r="AB153" s="1"/>
      <c r="AC153" s="1"/>
      <c r="AD153" s="1"/>
      <c r="AE153" s="1"/>
      <c r="AF153" s="1"/>
      <c r="AG153" s="1"/>
      <c r="AH153" s="3"/>
      <c r="AI153" s="1"/>
      <c r="AJ153" s="401"/>
      <c r="AK153" s="1"/>
      <c r="AL153" s="1"/>
      <c r="AM153" s="1"/>
      <c r="AN153" s="1"/>
    </row>
    <row r="154" spans="1:40" ht="15.75" customHeight="1">
      <c r="A154" s="53"/>
      <c r="B154" s="53"/>
      <c r="C154" s="26"/>
      <c r="D154" s="26"/>
      <c r="E154" s="53"/>
      <c r="F154" s="53"/>
      <c r="G154" s="53"/>
      <c r="H154" s="53"/>
      <c r="I154" s="53"/>
      <c r="J154" s="53"/>
      <c r="K154" s="53"/>
      <c r="L154" s="53"/>
      <c r="M154" s="53"/>
      <c r="N154" s="1"/>
      <c r="O154" s="3"/>
      <c r="P154" s="3"/>
      <c r="Q154" s="3"/>
      <c r="R154" s="3"/>
      <c r="S154" s="3"/>
      <c r="T154" s="1"/>
      <c r="U154" s="1"/>
      <c r="V154" s="1"/>
      <c r="W154" s="1"/>
      <c r="X154" s="1"/>
      <c r="Y154" s="1"/>
      <c r="Z154" s="1"/>
      <c r="AA154" s="1"/>
      <c r="AB154" s="1"/>
      <c r="AC154" s="1"/>
      <c r="AD154" s="1"/>
      <c r="AE154" s="1"/>
      <c r="AF154" s="1"/>
      <c r="AG154" s="1"/>
      <c r="AH154" s="3"/>
      <c r="AI154" s="1"/>
      <c r="AJ154" s="401"/>
      <c r="AK154" s="1"/>
      <c r="AL154" s="1"/>
      <c r="AM154" s="1"/>
      <c r="AN154" s="1"/>
    </row>
    <row r="155" spans="1:40" ht="15.75" customHeight="1">
      <c r="A155" s="53"/>
      <c r="B155" s="53"/>
      <c r="C155" s="26"/>
      <c r="D155" s="26"/>
      <c r="E155" s="53"/>
      <c r="F155" s="53"/>
      <c r="G155" s="53"/>
      <c r="H155" s="53"/>
      <c r="I155" s="53"/>
      <c r="J155" s="53"/>
      <c r="K155" s="53"/>
      <c r="L155" s="53"/>
      <c r="M155" s="53"/>
      <c r="N155" s="1"/>
      <c r="O155" s="3"/>
      <c r="P155" s="3"/>
      <c r="Q155" s="3"/>
      <c r="R155" s="3"/>
      <c r="S155" s="3"/>
      <c r="T155" s="1"/>
      <c r="U155" s="1"/>
      <c r="V155" s="1"/>
      <c r="W155" s="1"/>
      <c r="X155" s="1"/>
      <c r="Y155" s="1"/>
      <c r="Z155" s="1"/>
      <c r="AA155" s="1"/>
      <c r="AB155" s="1"/>
      <c r="AC155" s="1"/>
      <c r="AD155" s="1"/>
      <c r="AE155" s="1"/>
      <c r="AF155" s="1"/>
      <c r="AG155" s="1"/>
      <c r="AH155" s="3"/>
      <c r="AI155" s="1"/>
      <c r="AJ155" s="401"/>
      <c r="AK155" s="1"/>
      <c r="AL155" s="1"/>
      <c r="AM155" s="1"/>
      <c r="AN155" s="1"/>
    </row>
    <row r="156" spans="1:40" ht="15.75" customHeight="1">
      <c r="A156" s="53"/>
      <c r="B156" s="53"/>
      <c r="C156" s="26"/>
      <c r="D156" s="26"/>
      <c r="E156" s="53"/>
      <c r="F156" s="53"/>
      <c r="G156" s="53"/>
      <c r="H156" s="53"/>
      <c r="I156" s="53"/>
      <c r="J156" s="53"/>
      <c r="K156" s="53"/>
      <c r="L156" s="53"/>
      <c r="M156" s="53"/>
      <c r="N156" s="1"/>
      <c r="O156" s="3"/>
      <c r="P156" s="3"/>
      <c r="Q156" s="3"/>
      <c r="R156" s="3"/>
      <c r="S156" s="3"/>
      <c r="T156" s="1"/>
      <c r="U156" s="1"/>
      <c r="V156" s="1"/>
      <c r="W156" s="1"/>
      <c r="X156" s="1"/>
      <c r="Y156" s="1"/>
      <c r="Z156" s="1"/>
      <c r="AA156" s="1"/>
      <c r="AB156" s="1"/>
      <c r="AC156" s="1"/>
      <c r="AD156" s="1"/>
      <c r="AE156" s="1"/>
      <c r="AF156" s="1"/>
      <c r="AG156" s="1"/>
      <c r="AH156" s="3"/>
      <c r="AI156" s="1"/>
      <c r="AJ156" s="401"/>
      <c r="AK156" s="1"/>
      <c r="AL156" s="1"/>
      <c r="AM156" s="1"/>
      <c r="AN156" s="1"/>
    </row>
    <row r="157" spans="1:40" ht="15.75" customHeight="1">
      <c r="A157" s="53"/>
      <c r="B157" s="53"/>
      <c r="C157" s="26"/>
      <c r="D157" s="26"/>
      <c r="E157" s="53"/>
      <c r="F157" s="53"/>
      <c r="G157" s="53"/>
      <c r="H157" s="53"/>
      <c r="I157" s="53"/>
      <c r="J157" s="53"/>
      <c r="K157" s="53"/>
      <c r="L157" s="53"/>
      <c r="M157" s="53"/>
      <c r="N157" s="1"/>
      <c r="O157" s="3"/>
      <c r="P157" s="3"/>
      <c r="Q157" s="3"/>
      <c r="R157" s="3"/>
      <c r="S157" s="3"/>
      <c r="T157" s="1"/>
      <c r="U157" s="1"/>
      <c r="V157" s="1"/>
      <c r="W157" s="1"/>
      <c r="X157" s="1"/>
      <c r="Y157" s="1"/>
      <c r="Z157" s="1"/>
      <c r="AA157" s="1"/>
      <c r="AB157" s="1"/>
      <c r="AC157" s="1"/>
      <c r="AD157" s="1"/>
      <c r="AE157" s="1"/>
      <c r="AF157" s="1"/>
      <c r="AG157" s="1"/>
      <c r="AH157" s="3"/>
      <c r="AI157" s="1"/>
      <c r="AJ157" s="401"/>
      <c r="AK157" s="1"/>
      <c r="AL157" s="1"/>
      <c r="AM157" s="1"/>
      <c r="AN157" s="1"/>
    </row>
    <row r="158" spans="1:40" ht="15.75" customHeight="1">
      <c r="A158" s="53"/>
      <c r="B158" s="53"/>
      <c r="C158" s="26"/>
      <c r="D158" s="26"/>
      <c r="E158" s="53"/>
      <c r="F158" s="53"/>
      <c r="G158" s="53"/>
      <c r="H158" s="53"/>
      <c r="I158" s="53"/>
      <c r="J158" s="53"/>
      <c r="K158" s="53"/>
      <c r="L158" s="53"/>
      <c r="M158" s="53"/>
      <c r="N158" s="1"/>
      <c r="O158" s="3"/>
      <c r="P158" s="3"/>
      <c r="Q158" s="3"/>
      <c r="R158" s="3"/>
      <c r="S158" s="3"/>
      <c r="T158" s="1"/>
      <c r="U158" s="1"/>
      <c r="V158" s="1"/>
      <c r="W158" s="1"/>
      <c r="X158" s="1"/>
      <c r="Y158" s="1"/>
      <c r="Z158" s="1"/>
      <c r="AA158" s="1"/>
      <c r="AB158" s="1"/>
      <c r="AC158" s="1"/>
      <c r="AD158" s="1"/>
      <c r="AE158" s="1"/>
      <c r="AF158" s="1"/>
      <c r="AG158" s="1"/>
      <c r="AH158" s="3"/>
      <c r="AI158" s="1"/>
      <c r="AJ158" s="401"/>
      <c r="AK158" s="1"/>
      <c r="AL158" s="1"/>
      <c r="AM158" s="1"/>
      <c r="AN158" s="1"/>
    </row>
    <row r="159" spans="1:40" ht="15.75" customHeight="1">
      <c r="A159" s="53"/>
      <c r="B159" s="53"/>
      <c r="C159" s="26"/>
      <c r="D159" s="26"/>
      <c r="E159" s="53"/>
      <c r="F159" s="53"/>
      <c r="G159" s="53"/>
      <c r="H159" s="53"/>
      <c r="I159" s="53"/>
      <c r="J159" s="53"/>
      <c r="K159" s="53"/>
      <c r="L159" s="53"/>
      <c r="M159" s="53"/>
      <c r="N159" s="1"/>
      <c r="O159" s="3"/>
      <c r="P159" s="3"/>
      <c r="Q159" s="3"/>
      <c r="R159" s="3"/>
      <c r="S159" s="3"/>
      <c r="T159" s="1"/>
      <c r="U159" s="1"/>
      <c r="V159" s="1"/>
      <c r="W159" s="1"/>
      <c r="X159" s="1"/>
      <c r="Y159" s="1"/>
      <c r="Z159" s="1"/>
      <c r="AA159" s="1"/>
      <c r="AB159" s="1"/>
      <c r="AC159" s="1"/>
      <c r="AD159" s="1"/>
      <c r="AE159" s="1"/>
      <c r="AF159" s="1"/>
      <c r="AG159" s="1"/>
      <c r="AH159" s="3"/>
      <c r="AI159" s="1"/>
      <c r="AJ159" s="401"/>
      <c r="AK159" s="1"/>
      <c r="AL159" s="1"/>
      <c r="AM159" s="1"/>
      <c r="AN159" s="1"/>
    </row>
    <row r="160" spans="1:40" ht="15.75" customHeight="1">
      <c r="A160" s="53"/>
      <c r="B160" s="53"/>
      <c r="C160" s="26"/>
      <c r="D160" s="26"/>
      <c r="E160" s="53"/>
      <c r="F160" s="53"/>
      <c r="G160" s="53"/>
      <c r="H160" s="53"/>
      <c r="I160" s="53"/>
      <c r="J160" s="53"/>
      <c r="K160" s="53"/>
      <c r="L160" s="53"/>
      <c r="M160" s="53"/>
      <c r="N160" s="1"/>
      <c r="O160" s="3"/>
      <c r="P160" s="3"/>
      <c r="Q160" s="3"/>
      <c r="R160" s="3"/>
      <c r="S160" s="3"/>
      <c r="T160" s="1"/>
      <c r="U160" s="1"/>
      <c r="V160" s="1"/>
      <c r="W160" s="1"/>
      <c r="X160" s="1"/>
      <c r="Y160" s="1"/>
      <c r="Z160" s="1"/>
      <c r="AA160" s="1"/>
      <c r="AB160" s="1"/>
      <c r="AC160" s="1"/>
      <c r="AD160" s="1"/>
      <c r="AE160" s="1"/>
      <c r="AF160" s="1"/>
      <c r="AG160" s="1"/>
      <c r="AH160" s="3"/>
      <c r="AI160" s="1"/>
      <c r="AJ160" s="401"/>
      <c r="AK160" s="1"/>
      <c r="AL160" s="1"/>
      <c r="AM160" s="1"/>
      <c r="AN160" s="1"/>
    </row>
    <row r="161" spans="1:40" ht="15.75" customHeight="1">
      <c r="A161" s="53"/>
      <c r="B161" s="53"/>
      <c r="C161" s="26"/>
      <c r="D161" s="26"/>
      <c r="E161" s="53"/>
      <c r="F161" s="53"/>
      <c r="G161" s="53"/>
      <c r="H161" s="53"/>
      <c r="I161" s="53"/>
      <c r="J161" s="53"/>
      <c r="K161" s="53"/>
      <c r="L161" s="53"/>
      <c r="M161" s="53"/>
      <c r="N161" s="1"/>
      <c r="O161" s="3"/>
      <c r="P161" s="3"/>
      <c r="Q161" s="3"/>
      <c r="R161" s="3"/>
      <c r="S161" s="3"/>
      <c r="T161" s="1"/>
      <c r="U161" s="1"/>
      <c r="V161" s="1"/>
      <c r="W161" s="1"/>
      <c r="X161" s="1"/>
      <c r="Y161" s="1"/>
      <c r="Z161" s="1"/>
      <c r="AA161" s="1"/>
      <c r="AB161" s="1"/>
      <c r="AC161" s="1"/>
      <c r="AD161" s="1"/>
      <c r="AE161" s="1"/>
      <c r="AF161" s="1"/>
      <c r="AG161" s="1"/>
      <c r="AH161" s="3"/>
      <c r="AI161" s="1"/>
      <c r="AJ161" s="401"/>
      <c r="AK161" s="1"/>
      <c r="AL161" s="1"/>
      <c r="AM161" s="1"/>
      <c r="AN161" s="1"/>
    </row>
    <row r="162" spans="1:40" ht="15.75" customHeight="1">
      <c r="A162" s="1"/>
      <c r="B162" s="2"/>
      <c r="C162" s="1"/>
      <c r="D162" s="1"/>
      <c r="E162" s="2"/>
      <c r="F162" s="2"/>
      <c r="G162" s="2"/>
      <c r="H162" s="2"/>
      <c r="I162" s="2"/>
      <c r="J162" s="2"/>
      <c r="K162" s="2"/>
      <c r="L162" s="2"/>
      <c r="M162" s="2"/>
      <c r="N162" s="3"/>
      <c r="O162" s="3"/>
      <c r="P162" s="3"/>
      <c r="Q162" s="3"/>
      <c r="R162" s="3"/>
      <c r="S162" s="3"/>
      <c r="T162" s="1"/>
      <c r="U162" s="1"/>
      <c r="V162" s="1"/>
      <c r="W162" s="1"/>
      <c r="X162" s="1"/>
      <c r="Y162" s="1"/>
      <c r="Z162" s="1"/>
      <c r="AA162" s="1"/>
      <c r="AB162" s="1"/>
      <c r="AC162" s="1"/>
      <c r="AD162" s="1"/>
      <c r="AE162" s="1"/>
      <c r="AF162" s="1"/>
      <c r="AG162" s="1"/>
      <c r="AH162" s="3"/>
      <c r="AI162" s="1"/>
      <c r="AJ162" s="401"/>
      <c r="AK162" s="1"/>
      <c r="AL162" s="1"/>
      <c r="AM162" s="1"/>
      <c r="AN162" s="1"/>
    </row>
    <row r="163" spans="1:40" ht="15.75" customHeight="1">
      <c r="A163" s="677" t="s">
        <v>1089</v>
      </c>
      <c r="B163" s="650" t="s">
        <v>12</v>
      </c>
      <c r="C163" s="650" t="s">
        <v>13</v>
      </c>
      <c r="D163" s="650" t="s">
        <v>14</v>
      </c>
      <c r="E163" s="678" t="s">
        <v>15</v>
      </c>
      <c r="F163" s="651" t="s">
        <v>16</v>
      </c>
      <c r="G163" s="585"/>
      <c r="H163" s="400" t="s">
        <v>17</v>
      </c>
      <c r="I163" s="650" t="s">
        <v>18</v>
      </c>
      <c r="J163" s="650" t="s">
        <v>19</v>
      </c>
      <c r="K163" s="676" t="s">
        <v>20</v>
      </c>
      <c r="L163" s="585"/>
      <c r="M163" s="650" t="s">
        <v>21</v>
      </c>
      <c r="N163" s="272"/>
      <c r="O163" s="3"/>
      <c r="P163" s="3"/>
      <c r="Q163" s="3"/>
      <c r="R163" s="3"/>
      <c r="S163" s="3"/>
      <c r="T163" s="1"/>
      <c r="U163" s="1"/>
      <c r="V163" s="1"/>
      <c r="W163" s="1"/>
      <c r="X163" s="1"/>
      <c r="Y163" s="1"/>
      <c r="Z163" s="1"/>
      <c r="AA163" s="1"/>
      <c r="AB163" s="1"/>
      <c r="AC163" s="1"/>
      <c r="AD163" s="1"/>
      <c r="AE163" s="1"/>
      <c r="AF163" s="1"/>
      <c r="AG163" s="1"/>
      <c r="AH163" s="3"/>
      <c r="AI163" s="1"/>
      <c r="AJ163" s="401"/>
      <c r="AK163" s="1"/>
      <c r="AL163" s="1"/>
      <c r="AM163" s="1"/>
      <c r="AN163" s="1"/>
    </row>
    <row r="164" spans="1:40" ht="15.75" customHeight="1">
      <c r="A164" s="587"/>
      <c r="B164" s="587"/>
      <c r="C164" s="587"/>
      <c r="D164" s="587"/>
      <c r="E164" s="587"/>
      <c r="F164" s="51" t="s">
        <v>44</v>
      </c>
      <c r="G164" s="51" t="s">
        <v>45</v>
      </c>
      <c r="H164" s="506"/>
      <c r="I164" s="587"/>
      <c r="J164" s="587"/>
      <c r="K164" s="275" t="s">
        <v>46</v>
      </c>
      <c r="L164" s="275" t="s">
        <v>47</v>
      </c>
      <c r="M164" s="587"/>
      <c r="N164" s="1"/>
      <c r="O164" s="3"/>
      <c r="P164" s="3"/>
      <c r="Q164" s="3"/>
      <c r="R164" s="3"/>
      <c r="S164" s="3"/>
      <c r="T164" s="1"/>
      <c r="U164" s="1"/>
      <c r="V164" s="1"/>
      <c r="W164" s="1"/>
      <c r="X164" s="1"/>
      <c r="Y164" s="1"/>
      <c r="Z164" s="1"/>
      <c r="AA164" s="1"/>
      <c r="AB164" s="1"/>
      <c r="AC164" s="1"/>
      <c r="AD164" s="1"/>
      <c r="AE164" s="1"/>
      <c r="AF164" s="1"/>
      <c r="AG164" s="1"/>
      <c r="AH164" s="3"/>
      <c r="AI164" s="1"/>
      <c r="AJ164" s="401"/>
      <c r="AK164" s="1"/>
      <c r="AL164" s="1"/>
      <c r="AM164" s="1"/>
      <c r="AN164" s="1"/>
    </row>
    <row r="165" spans="1:40" ht="15.75" customHeight="1">
      <c r="A165" s="53"/>
      <c r="B165" s="53"/>
      <c r="C165" s="26"/>
      <c r="D165" s="26"/>
      <c r="E165" s="53"/>
      <c r="F165" s="53"/>
      <c r="G165" s="53"/>
      <c r="H165" s="53"/>
      <c r="I165" s="53"/>
      <c r="J165" s="54"/>
      <c r="K165" s="54"/>
      <c r="L165" s="54"/>
      <c r="M165" s="54"/>
      <c r="N165" s="1"/>
      <c r="O165" s="3"/>
      <c r="P165" s="3"/>
      <c r="Q165" s="3"/>
      <c r="R165" s="3"/>
      <c r="S165" s="3"/>
      <c r="T165" s="1"/>
      <c r="U165" s="1"/>
      <c r="V165" s="1"/>
      <c r="W165" s="1"/>
      <c r="X165" s="1"/>
      <c r="Y165" s="1"/>
      <c r="Z165" s="1"/>
      <c r="AA165" s="1"/>
      <c r="AB165" s="1"/>
      <c r="AC165" s="1"/>
      <c r="AD165" s="1"/>
      <c r="AE165" s="1"/>
      <c r="AF165" s="1"/>
      <c r="AG165" s="1"/>
      <c r="AH165" s="3"/>
      <c r="AI165" s="1"/>
      <c r="AJ165" s="401"/>
      <c r="AK165" s="1"/>
      <c r="AL165" s="1"/>
      <c r="AM165" s="1"/>
      <c r="AN165" s="1"/>
    </row>
    <row r="166" spans="1:40" ht="15.75" customHeight="1">
      <c r="A166" s="53"/>
      <c r="B166" s="53"/>
      <c r="C166" s="26"/>
      <c r="D166" s="26"/>
      <c r="E166" s="53"/>
      <c r="F166" s="53"/>
      <c r="G166" s="53"/>
      <c r="H166" s="53"/>
      <c r="I166" s="53"/>
      <c r="J166" s="53"/>
      <c r="K166" s="53"/>
      <c r="L166" s="53"/>
      <c r="M166" s="53"/>
      <c r="N166" s="1"/>
      <c r="O166" s="3"/>
      <c r="P166" s="3"/>
      <c r="Q166" s="3"/>
      <c r="R166" s="3"/>
      <c r="S166" s="3"/>
      <c r="T166" s="1"/>
      <c r="U166" s="1"/>
      <c r="V166" s="1"/>
      <c r="W166" s="1"/>
      <c r="X166" s="1"/>
      <c r="Y166" s="1"/>
      <c r="Z166" s="1"/>
      <c r="AA166" s="1"/>
      <c r="AB166" s="1"/>
      <c r="AC166" s="1"/>
      <c r="AD166" s="1"/>
      <c r="AE166" s="1"/>
      <c r="AF166" s="1"/>
      <c r="AG166" s="1"/>
      <c r="AH166" s="3"/>
      <c r="AI166" s="1"/>
      <c r="AJ166" s="401"/>
      <c r="AK166" s="1"/>
      <c r="AL166" s="1"/>
      <c r="AM166" s="1"/>
      <c r="AN166" s="1"/>
    </row>
    <row r="167" spans="1:40" ht="15.75" customHeight="1">
      <c r="A167" s="53"/>
      <c r="B167" s="53"/>
      <c r="C167" s="26"/>
      <c r="D167" s="26"/>
      <c r="E167" s="53"/>
      <c r="F167" s="53"/>
      <c r="G167" s="53"/>
      <c r="H167" s="53"/>
      <c r="I167" s="53"/>
      <c r="J167" s="53"/>
      <c r="K167" s="53"/>
      <c r="L167" s="53"/>
      <c r="M167" s="53"/>
      <c r="N167" s="1"/>
      <c r="O167" s="3"/>
      <c r="P167" s="3"/>
      <c r="Q167" s="3"/>
      <c r="R167" s="3"/>
      <c r="S167" s="3"/>
      <c r="T167" s="1"/>
      <c r="U167" s="1"/>
      <c r="V167" s="1"/>
      <c r="W167" s="1"/>
      <c r="X167" s="1"/>
      <c r="Y167" s="1"/>
      <c r="Z167" s="1"/>
      <c r="AA167" s="1"/>
      <c r="AB167" s="1"/>
      <c r="AC167" s="1"/>
      <c r="AD167" s="1"/>
      <c r="AE167" s="1"/>
      <c r="AF167" s="1"/>
      <c r="AG167" s="1"/>
      <c r="AH167" s="3"/>
      <c r="AI167" s="1"/>
      <c r="AJ167" s="401"/>
      <c r="AK167" s="1"/>
      <c r="AL167" s="1"/>
      <c r="AM167" s="1"/>
      <c r="AN167" s="1"/>
    </row>
    <row r="168" spans="1:40" ht="15.75" customHeight="1">
      <c r="A168" s="53"/>
      <c r="B168" s="53"/>
      <c r="C168" s="26"/>
      <c r="D168" s="26"/>
      <c r="E168" s="53"/>
      <c r="F168" s="53"/>
      <c r="G168" s="53"/>
      <c r="H168" s="53"/>
      <c r="I168" s="53"/>
      <c r="J168" s="53"/>
      <c r="K168" s="53"/>
      <c r="L168" s="53"/>
      <c r="M168" s="53"/>
      <c r="N168" s="1"/>
      <c r="O168" s="3"/>
      <c r="P168" s="3"/>
      <c r="Q168" s="3"/>
      <c r="R168" s="3"/>
      <c r="S168" s="3"/>
      <c r="T168" s="1"/>
      <c r="U168" s="1"/>
      <c r="V168" s="1"/>
      <c r="W168" s="1"/>
      <c r="X168" s="1"/>
      <c r="Y168" s="1"/>
      <c r="Z168" s="1"/>
      <c r="AA168" s="1"/>
      <c r="AB168" s="1"/>
      <c r="AC168" s="1"/>
      <c r="AD168" s="1"/>
      <c r="AE168" s="1"/>
      <c r="AF168" s="1"/>
      <c r="AG168" s="1"/>
      <c r="AH168" s="3"/>
      <c r="AI168" s="1"/>
      <c r="AJ168" s="401"/>
      <c r="AK168" s="1"/>
      <c r="AL168" s="1"/>
      <c r="AM168" s="1"/>
      <c r="AN168" s="1"/>
    </row>
    <row r="169" spans="1:40" ht="15.75" customHeight="1">
      <c r="A169" s="53"/>
      <c r="B169" s="53"/>
      <c r="C169" s="26"/>
      <c r="D169" s="26"/>
      <c r="E169" s="53"/>
      <c r="F169" s="53"/>
      <c r="G169" s="53"/>
      <c r="H169" s="53"/>
      <c r="I169" s="53"/>
      <c r="J169" s="53"/>
      <c r="K169" s="53"/>
      <c r="L169" s="53"/>
      <c r="M169" s="53"/>
      <c r="N169" s="1"/>
      <c r="O169" s="3"/>
      <c r="P169" s="3"/>
      <c r="Q169" s="3"/>
      <c r="R169" s="3"/>
      <c r="S169" s="3"/>
      <c r="T169" s="1"/>
      <c r="U169" s="1"/>
      <c r="V169" s="1"/>
      <c r="W169" s="1"/>
      <c r="X169" s="1"/>
      <c r="Y169" s="1"/>
      <c r="Z169" s="1"/>
      <c r="AA169" s="1"/>
      <c r="AB169" s="1"/>
      <c r="AC169" s="1"/>
      <c r="AD169" s="1"/>
      <c r="AE169" s="1"/>
      <c r="AF169" s="1"/>
      <c r="AG169" s="1"/>
      <c r="AH169" s="3"/>
      <c r="AI169" s="1"/>
      <c r="AJ169" s="401"/>
      <c r="AK169" s="1"/>
      <c r="AL169" s="1"/>
      <c r="AM169" s="1"/>
      <c r="AN169" s="1"/>
    </row>
    <row r="170" spans="1:40" ht="15.75" customHeight="1">
      <c r="A170" s="53"/>
      <c r="B170" s="53"/>
      <c r="C170" s="26"/>
      <c r="D170" s="26"/>
      <c r="E170" s="53"/>
      <c r="F170" s="53"/>
      <c r="G170" s="53"/>
      <c r="H170" s="53"/>
      <c r="I170" s="53"/>
      <c r="J170" s="53"/>
      <c r="K170" s="53"/>
      <c r="L170" s="53"/>
      <c r="M170" s="53"/>
      <c r="N170" s="1"/>
      <c r="O170" s="3"/>
      <c r="P170" s="3"/>
      <c r="Q170" s="3"/>
      <c r="R170" s="3"/>
      <c r="S170" s="3"/>
      <c r="T170" s="1"/>
      <c r="U170" s="1"/>
      <c r="V170" s="1"/>
      <c r="W170" s="1"/>
      <c r="X170" s="1"/>
      <c r="Y170" s="1"/>
      <c r="Z170" s="1"/>
      <c r="AA170" s="1"/>
      <c r="AB170" s="1"/>
      <c r="AC170" s="1"/>
      <c r="AD170" s="1"/>
      <c r="AE170" s="1"/>
      <c r="AF170" s="1"/>
      <c r="AG170" s="1"/>
      <c r="AH170" s="3"/>
      <c r="AI170" s="1"/>
      <c r="AJ170" s="401"/>
      <c r="AK170" s="1"/>
      <c r="AL170" s="1"/>
      <c r="AM170" s="1"/>
      <c r="AN170" s="1"/>
    </row>
    <row r="171" spans="1:40" ht="15.75" customHeight="1">
      <c r="A171" s="53"/>
      <c r="B171" s="53"/>
      <c r="C171" s="26"/>
      <c r="D171" s="26"/>
      <c r="E171" s="53"/>
      <c r="F171" s="53"/>
      <c r="G171" s="53"/>
      <c r="H171" s="53"/>
      <c r="I171" s="53"/>
      <c r="J171" s="53"/>
      <c r="K171" s="53"/>
      <c r="L171" s="53"/>
      <c r="M171" s="53"/>
      <c r="N171" s="1"/>
      <c r="O171" s="3"/>
      <c r="P171" s="3"/>
      <c r="Q171" s="3"/>
      <c r="R171" s="3"/>
      <c r="S171" s="3"/>
      <c r="T171" s="1"/>
      <c r="U171" s="1"/>
      <c r="V171" s="1"/>
      <c r="W171" s="1"/>
      <c r="X171" s="1"/>
      <c r="Y171" s="1"/>
      <c r="Z171" s="1"/>
      <c r="AA171" s="1"/>
      <c r="AB171" s="1"/>
      <c r="AC171" s="1"/>
      <c r="AD171" s="1"/>
      <c r="AE171" s="1"/>
      <c r="AF171" s="1"/>
      <c r="AG171" s="1"/>
      <c r="AH171" s="3"/>
      <c r="AI171" s="1"/>
      <c r="AJ171" s="401"/>
      <c r="AK171" s="1"/>
      <c r="AL171" s="1"/>
      <c r="AM171" s="1"/>
      <c r="AN171" s="1"/>
    </row>
    <row r="172" spans="1:40" ht="15.75" customHeight="1">
      <c r="A172" s="53"/>
      <c r="B172" s="53"/>
      <c r="C172" s="26"/>
      <c r="D172" s="26"/>
      <c r="E172" s="53"/>
      <c r="F172" s="53"/>
      <c r="G172" s="53"/>
      <c r="H172" s="53"/>
      <c r="I172" s="53"/>
      <c r="J172" s="53"/>
      <c r="K172" s="53"/>
      <c r="L172" s="53"/>
      <c r="M172" s="53"/>
      <c r="N172" s="1"/>
      <c r="O172" s="3"/>
      <c r="P172" s="3"/>
      <c r="Q172" s="3"/>
      <c r="R172" s="3"/>
      <c r="S172" s="3"/>
      <c r="T172" s="1"/>
      <c r="U172" s="1"/>
      <c r="V172" s="1"/>
      <c r="W172" s="1"/>
      <c r="X172" s="1"/>
      <c r="Y172" s="1"/>
      <c r="Z172" s="1"/>
      <c r="AA172" s="1"/>
      <c r="AB172" s="1"/>
      <c r="AC172" s="1"/>
      <c r="AD172" s="1"/>
      <c r="AE172" s="1"/>
      <c r="AF172" s="1"/>
      <c r="AG172" s="1"/>
      <c r="AH172" s="3"/>
      <c r="AI172" s="1"/>
      <c r="AJ172" s="401"/>
      <c r="AK172" s="1"/>
      <c r="AL172" s="1"/>
      <c r="AM172" s="1"/>
      <c r="AN172" s="1"/>
    </row>
    <row r="173" spans="1:40" ht="15.75" customHeight="1">
      <c r="A173" s="53"/>
      <c r="B173" s="53"/>
      <c r="C173" s="26"/>
      <c r="D173" s="26"/>
      <c r="E173" s="53"/>
      <c r="F173" s="53"/>
      <c r="G173" s="53"/>
      <c r="H173" s="53"/>
      <c r="I173" s="53"/>
      <c r="J173" s="53"/>
      <c r="K173" s="53"/>
      <c r="L173" s="53"/>
      <c r="M173" s="53"/>
      <c r="N173" s="1"/>
      <c r="O173" s="3"/>
      <c r="P173" s="3"/>
      <c r="Q173" s="3"/>
      <c r="R173" s="3"/>
      <c r="S173" s="3"/>
      <c r="T173" s="1"/>
      <c r="U173" s="1"/>
      <c r="V173" s="1"/>
      <c r="W173" s="1"/>
      <c r="X173" s="1"/>
      <c r="Y173" s="1"/>
      <c r="Z173" s="1"/>
      <c r="AA173" s="1"/>
      <c r="AB173" s="1"/>
      <c r="AC173" s="1"/>
      <c r="AD173" s="1"/>
      <c r="AE173" s="1"/>
      <c r="AF173" s="1"/>
      <c r="AG173" s="1"/>
      <c r="AH173" s="3"/>
      <c r="AI173" s="1"/>
      <c r="AJ173" s="401"/>
      <c r="AK173" s="1"/>
      <c r="AL173" s="1"/>
      <c r="AM173" s="1"/>
      <c r="AN173" s="1"/>
    </row>
    <row r="174" spans="1:40" ht="15.75" customHeight="1">
      <c r="A174" s="1"/>
      <c r="B174" s="2"/>
      <c r="C174" s="1"/>
      <c r="D174" s="1"/>
      <c r="E174" s="2"/>
      <c r="F174" s="2"/>
      <c r="G174" s="2"/>
      <c r="H174" s="2"/>
      <c r="I174" s="2"/>
      <c r="J174" s="2"/>
      <c r="K174" s="2"/>
      <c r="L174" s="2"/>
      <c r="M174" s="2"/>
      <c r="N174" s="3"/>
      <c r="O174" s="3"/>
      <c r="P174" s="3"/>
      <c r="Q174" s="3"/>
      <c r="R174" s="3"/>
      <c r="S174" s="3"/>
      <c r="T174" s="1"/>
      <c r="U174" s="1"/>
      <c r="V174" s="1"/>
      <c r="W174" s="1"/>
      <c r="X174" s="1"/>
      <c r="Y174" s="1"/>
      <c r="Z174" s="1"/>
      <c r="AA174" s="1"/>
      <c r="AB174" s="1"/>
      <c r="AC174" s="1"/>
      <c r="AD174" s="1"/>
      <c r="AE174" s="1"/>
      <c r="AF174" s="1"/>
      <c r="AG174" s="1"/>
      <c r="AH174" s="3"/>
      <c r="AI174" s="1"/>
      <c r="AJ174" s="401"/>
      <c r="AK174" s="1"/>
      <c r="AL174" s="1"/>
      <c r="AM174" s="1"/>
      <c r="AN174" s="1"/>
    </row>
    <row r="175" spans="1:40" ht="15.75" customHeight="1">
      <c r="A175" s="677" t="s">
        <v>1089</v>
      </c>
      <c r="B175" s="650" t="s">
        <v>12</v>
      </c>
      <c r="C175" s="650" t="s">
        <v>13</v>
      </c>
      <c r="D175" s="650" t="s">
        <v>14</v>
      </c>
      <c r="E175" s="678" t="s">
        <v>15</v>
      </c>
      <c r="F175" s="651" t="s">
        <v>16</v>
      </c>
      <c r="G175" s="585"/>
      <c r="H175" s="400" t="s">
        <v>17</v>
      </c>
      <c r="I175" s="650" t="s">
        <v>18</v>
      </c>
      <c r="J175" s="650" t="s">
        <v>19</v>
      </c>
      <c r="K175" s="676" t="s">
        <v>20</v>
      </c>
      <c r="L175" s="585"/>
      <c r="M175" s="650" t="s">
        <v>21</v>
      </c>
      <c r="N175" s="272"/>
      <c r="O175" s="3"/>
      <c r="P175" s="3"/>
      <c r="Q175" s="3"/>
      <c r="R175" s="3"/>
      <c r="S175" s="3"/>
      <c r="T175" s="1"/>
      <c r="U175" s="1"/>
      <c r="V175" s="1"/>
      <c r="W175" s="1"/>
      <c r="X175" s="1"/>
      <c r="Y175" s="1"/>
      <c r="Z175" s="1"/>
      <c r="AA175" s="1"/>
      <c r="AB175" s="1"/>
      <c r="AC175" s="1"/>
      <c r="AD175" s="1"/>
      <c r="AE175" s="1"/>
      <c r="AF175" s="1"/>
      <c r="AG175" s="1"/>
      <c r="AH175" s="3"/>
      <c r="AI175" s="1"/>
      <c r="AJ175" s="401"/>
      <c r="AK175" s="1"/>
      <c r="AL175" s="1"/>
      <c r="AM175" s="1"/>
      <c r="AN175" s="1"/>
    </row>
    <row r="176" spans="1:40" ht="15.75" customHeight="1">
      <c r="A176" s="587"/>
      <c r="B176" s="587"/>
      <c r="C176" s="587"/>
      <c r="D176" s="587"/>
      <c r="E176" s="587"/>
      <c r="F176" s="51" t="s">
        <v>44</v>
      </c>
      <c r="G176" s="51" t="s">
        <v>45</v>
      </c>
      <c r="H176" s="506"/>
      <c r="I176" s="587"/>
      <c r="J176" s="587"/>
      <c r="K176" s="275" t="s">
        <v>46</v>
      </c>
      <c r="L176" s="275" t="s">
        <v>47</v>
      </c>
      <c r="M176" s="587"/>
      <c r="N176" s="1"/>
      <c r="O176" s="3"/>
      <c r="P176" s="3"/>
      <c r="Q176" s="3"/>
      <c r="R176" s="3"/>
      <c r="S176" s="3"/>
      <c r="T176" s="1"/>
      <c r="U176" s="1"/>
      <c r="V176" s="1"/>
      <c r="W176" s="1"/>
      <c r="X176" s="1"/>
      <c r="Y176" s="1"/>
      <c r="Z176" s="1"/>
      <c r="AA176" s="1"/>
      <c r="AB176" s="1"/>
      <c r="AC176" s="1"/>
      <c r="AD176" s="1"/>
      <c r="AE176" s="1"/>
      <c r="AF176" s="1"/>
      <c r="AG176" s="1"/>
      <c r="AH176" s="3"/>
      <c r="AI176" s="1"/>
      <c r="AJ176" s="401"/>
      <c r="AK176" s="1"/>
      <c r="AL176" s="1"/>
      <c r="AM176" s="1"/>
      <c r="AN176" s="1"/>
    </row>
    <row r="177" spans="1:40" ht="15.75" customHeight="1">
      <c r="A177" s="53"/>
      <c r="B177" s="53"/>
      <c r="C177" s="26"/>
      <c r="D177" s="26"/>
      <c r="E177" s="53"/>
      <c r="F177" s="53"/>
      <c r="G177" s="53"/>
      <c r="H177" s="53"/>
      <c r="I177" s="53"/>
      <c r="J177" s="54"/>
      <c r="K177" s="54"/>
      <c r="L177" s="54"/>
      <c r="M177" s="54"/>
      <c r="N177" s="1"/>
      <c r="O177" s="3"/>
      <c r="P177" s="3"/>
      <c r="Q177" s="3"/>
      <c r="R177" s="3"/>
      <c r="S177" s="3"/>
      <c r="T177" s="1"/>
      <c r="U177" s="1"/>
      <c r="V177" s="1"/>
      <c r="W177" s="1"/>
      <c r="X177" s="1"/>
      <c r="Y177" s="1"/>
      <c r="Z177" s="1"/>
      <c r="AA177" s="1"/>
      <c r="AB177" s="1"/>
      <c r="AC177" s="1"/>
      <c r="AD177" s="1"/>
      <c r="AE177" s="1"/>
      <c r="AF177" s="1"/>
      <c r="AG177" s="1"/>
      <c r="AH177" s="3"/>
      <c r="AI177" s="1"/>
      <c r="AJ177" s="401"/>
      <c r="AK177" s="1"/>
      <c r="AL177" s="1"/>
      <c r="AM177" s="1"/>
      <c r="AN177" s="1"/>
    </row>
    <row r="178" spans="1:40" ht="15.75" customHeight="1">
      <c r="A178" s="53"/>
      <c r="B178" s="53"/>
      <c r="C178" s="26"/>
      <c r="D178" s="26"/>
      <c r="E178" s="53"/>
      <c r="F178" s="53"/>
      <c r="G178" s="53"/>
      <c r="H178" s="53"/>
      <c r="I178" s="53"/>
      <c r="J178" s="53"/>
      <c r="K178" s="53"/>
      <c r="L178" s="53"/>
      <c r="M178" s="53"/>
      <c r="N178" s="1"/>
      <c r="O178" s="3"/>
      <c r="P178" s="3"/>
      <c r="Q178" s="3"/>
      <c r="R178" s="3"/>
      <c r="S178" s="3"/>
      <c r="T178" s="1"/>
      <c r="U178" s="1"/>
      <c r="V178" s="1"/>
      <c r="W178" s="1"/>
      <c r="X178" s="1"/>
      <c r="Y178" s="1"/>
      <c r="Z178" s="1"/>
      <c r="AA178" s="1"/>
      <c r="AB178" s="1"/>
      <c r="AC178" s="1"/>
      <c r="AD178" s="1"/>
      <c r="AE178" s="1"/>
      <c r="AF178" s="1"/>
      <c r="AG178" s="1"/>
      <c r="AH178" s="3"/>
      <c r="AI178" s="1"/>
      <c r="AJ178" s="401"/>
      <c r="AK178" s="1"/>
      <c r="AL178" s="1"/>
      <c r="AM178" s="1"/>
      <c r="AN178" s="1"/>
    </row>
    <row r="179" spans="1:40" ht="15.75" customHeight="1">
      <c r="A179" s="53"/>
      <c r="B179" s="53"/>
      <c r="C179" s="26"/>
      <c r="D179" s="26"/>
      <c r="E179" s="53"/>
      <c r="F179" s="53"/>
      <c r="G179" s="53"/>
      <c r="H179" s="53"/>
      <c r="I179" s="53"/>
      <c r="J179" s="53"/>
      <c r="K179" s="53"/>
      <c r="L179" s="53"/>
      <c r="M179" s="53"/>
      <c r="N179" s="1"/>
      <c r="O179" s="3"/>
      <c r="P179" s="3"/>
      <c r="Q179" s="3"/>
      <c r="R179" s="3"/>
      <c r="S179" s="3"/>
      <c r="T179" s="1"/>
      <c r="U179" s="1"/>
      <c r="V179" s="1"/>
      <c r="W179" s="1"/>
      <c r="X179" s="1"/>
      <c r="Y179" s="1"/>
      <c r="Z179" s="1"/>
      <c r="AA179" s="1"/>
      <c r="AB179" s="1"/>
      <c r="AC179" s="1"/>
      <c r="AD179" s="1"/>
      <c r="AE179" s="1"/>
      <c r="AF179" s="1"/>
      <c r="AG179" s="1"/>
      <c r="AH179" s="3"/>
      <c r="AI179" s="1"/>
      <c r="AJ179" s="401"/>
      <c r="AK179" s="1"/>
      <c r="AL179" s="1"/>
      <c r="AM179" s="1"/>
      <c r="AN179" s="1"/>
    </row>
    <row r="180" spans="1:40" ht="15.75" customHeight="1">
      <c r="A180" s="53"/>
      <c r="B180" s="53"/>
      <c r="C180" s="26"/>
      <c r="D180" s="26"/>
      <c r="E180" s="53"/>
      <c r="F180" s="53"/>
      <c r="G180" s="53"/>
      <c r="H180" s="53"/>
      <c r="I180" s="53"/>
      <c r="J180" s="53"/>
      <c r="K180" s="53"/>
      <c r="L180" s="53"/>
      <c r="M180" s="53"/>
      <c r="N180" s="1"/>
      <c r="O180" s="3"/>
      <c r="P180" s="3"/>
      <c r="Q180" s="3"/>
      <c r="R180" s="3"/>
      <c r="S180" s="3"/>
      <c r="T180" s="1"/>
      <c r="U180" s="1"/>
      <c r="V180" s="1"/>
      <c r="W180" s="1"/>
      <c r="X180" s="1"/>
      <c r="Y180" s="1"/>
      <c r="Z180" s="1"/>
      <c r="AA180" s="1"/>
      <c r="AB180" s="1"/>
      <c r="AC180" s="1"/>
      <c r="AD180" s="1"/>
      <c r="AE180" s="1"/>
      <c r="AF180" s="1"/>
      <c r="AG180" s="1"/>
      <c r="AH180" s="3"/>
      <c r="AI180" s="1"/>
      <c r="AJ180" s="401"/>
      <c r="AK180" s="1"/>
      <c r="AL180" s="1"/>
      <c r="AM180" s="1"/>
      <c r="AN180" s="1"/>
    </row>
    <row r="181" spans="1:40" ht="15.75" customHeight="1">
      <c r="A181" s="53"/>
      <c r="B181" s="53"/>
      <c r="C181" s="26"/>
      <c r="D181" s="26"/>
      <c r="E181" s="53"/>
      <c r="F181" s="53"/>
      <c r="G181" s="53"/>
      <c r="H181" s="53"/>
      <c r="I181" s="53"/>
      <c r="J181" s="53"/>
      <c r="K181" s="53"/>
      <c r="L181" s="53"/>
      <c r="M181" s="53"/>
      <c r="N181" s="1"/>
      <c r="O181" s="3"/>
      <c r="P181" s="3"/>
      <c r="Q181" s="3"/>
      <c r="R181" s="3"/>
      <c r="S181" s="3"/>
      <c r="T181" s="1"/>
      <c r="U181" s="1"/>
      <c r="V181" s="1"/>
      <c r="W181" s="1"/>
      <c r="X181" s="1"/>
      <c r="Y181" s="1"/>
      <c r="Z181" s="1"/>
      <c r="AA181" s="1"/>
      <c r="AB181" s="1"/>
      <c r="AC181" s="1"/>
      <c r="AD181" s="1"/>
      <c r="AE181" s="1"/>
      <c r="AF181" s="1"/>
      <c r="AG181" s="1"/>
      <c r="AH181" s="3"/>
      <c r="AI181" s="1"/>
      <c r="AJ181" s="401"/>
      <c r="AK181" s="1"/>
      <c r="AL181" s="1"/>
      <c r="AM181" s="1"/>
      <c r="AN181" s="1"/>
    </row>
    <row r="182" spans="1:40" ht="15.75" customHeight="1">
      <c r="A182" s="53"/>
      <c r="B182" s="53"/>
      <c r="C182" s="26"/>
      <c r="D182" s="26"/>
      <c r="E182" s="53"/>
      <c r="F182" s="53"/>
      <c r="G182" s="53"/>
      <c r="H182" s="53"/>
      <c r="I182" s="53"/>
      <c r="J182" s="53"/>
      <c r="K182" s="53"/>
      <c r="L182" s="53"/>
      <c r="M182" s="53"/>
      <c r="N182" s="1"/>
      <c r="O182" s="3"/>
      <c r="P182" s="3"/>
      <c r="Q182" s="3"/>
      <c r="R182" s="3"/>
      <c r="S182" s="3"/>
      <c r="T182" s="1"/>
      <c r="U182" s="1"/>
      <c r="V182" s="1"/>
      <c r="W182" s="1"/>
      <c r="X182" s="1"/>
      <c r="Y182" s="1"/>
      <c r="Z182" s="1"/>
      <c r="AA182" s="1"/>
      <c r="AB182" s="1"/>
      <c r="AC182" s="1"/>
      <c r="AD182" s="1"/>
      <c r="AE182" s="1"/>
      <c r="AF182" s="1"/>
      <c r="AG182" s="1"/>
      <c r="AH182" s="3"/>
      <c r="AI182" s="1"/>
      <c r="AJ182" s="401"/>
      <c r="AK182" s="1"/>
      <c r="AL182" s="1"/>
      <c r="AM182" s="1"/>
      <c r="AN182" s="1"/>
    </row>
    <row r="183" spans="1:40" ht="15.75" customHeight="1">
      <c r="A183" s="53"/>
      <c r="B183" s="53"/>
      <c r="C183" s="26"/>
      <c r="D183" s="26"/>
      <c r="E183" s="53"/>
      <c r="F183" s="53"/>
      <c r="G183" s="53"/>
      <c r="H183" s="53"/>
      <c r="I183" s="53"/>
      <c r="J183" s="53"/>
      <c r="K183" s="53"/>
      <c r="L183" s="53"/>
      <c r="M183" s="53"/>
      <c r="N183" s="1"/>
      <c r="O183" s="3"/>
      <c r="P183" s="3"/>
      <c r="Q183" s="3"/>
      <c r="R183" s="3"/>
      <c r="S183" s="3"/>
      <c r="T183" s="1"/>
      <c r="U183" s="1"/>
      <c r="V183" s="1"/>
      <c r="W183" s="1"/>
      <c r="X183" s="1"/>
      <c r="Y183" s="1"/>
      <c r="Z183" s="1"/>
      <c r="AA183" s="1"/>
      <c r="AB183" s="1"/>
      <c r="AC183" s="1"/>
      <c r="AD183" s="1"/>
      <c r="AE183" s="1"/>
      <c r="AF183" s="1"/>
      <c r="AG183" s="1"/>
      <c r="AH183" s="3"/>
      <c r="AI183" s="1"/>
      <c r="AJ183" s="401"/>
      <c r="AK183" s="1"/>
      <c r="AL183" s="1"/>
      <c r="AM183" s="1"/>
      <c r="AN183" s="1"/>
    </row>
    <row r="184" spans="1:40" ht="15.75" customHeight="1">
      <c r="A184" s="53"/>
      <c r="B184" s="53"/>
      <c r="C184" s="26"/>
      <c r="D184" s="26"/>
      <c r="E184" s="53"/>
      <c r="F184" s="53"/>
      <c r="G184" s="53"/>
      <c r="H184" s="53"/>
      <c r="I184" s="53"/>
      <c r="J184" s="53"/>
      <c r="K184" s="53"/>
      <c r="L184" s="53"/>
      <c r="M184" s="53"/>
      <c r="N184" s="1"/>
      <c r="O184" s="3"/>
      <c r="P184" s="3"/>
      <c r="Q184" s="3"/>
      <c r="R184" s="3"/>
      <c r="S184" s="3"/>
      <c r="T184" s="1"/>
      <c r="U184" s="1"/>
      <c r="V184" s="1"/>
      <c r="W184" s="1"/>
      <c r="X184" s="1"/>
      <c r="Y184" s="1"/>
      <c r="Z184" s="1"/>
      <c r="AA184" s="1"/>
      <c r="AB184" s="1"/>
      <c r="AC184" s="1"/>
      <c r="AD184" s="1"/>
      <c r="AE184" s="1"/>
      <c r="AF184" s="1"/>
      <c r="AG184" s="1"/>
      <c r="AH184" s="3"/>
      <c r="AI184" s="1"/>
      <c r="AJ184" s="401"/>
      <c r="AK184" s="1"/>
      <c r="AL184" s="1"/>
      <c r="AM184" s="1"/>
      <c r="AN184" s="1"/>
    </row>
    <row r="185" spans="1:40" ht="15.75" customHeight="1">
      <c r="A185" s="53"/>
      <c r="B185" s="53"/>
      <c r="C185" s="26"/>
      <c r="D185" s="26"/>
      <c r="E185" s="53"/>
      <c r="F185" s="53"/>
      <c r="G185" s="53"/>
      <c r="H185" s="53"/>
      <c r="I185" s="53"/>
      <c r="J185" s="53"/>
      <c r="K185" s="53"/>
      <c r="L185" s="53"/>
      <c r="M185" s="53"/>
      <c r="N185" s="1"/>
      <c r="O185" s="3"/>
      <c r="P185" s="3"/>
      <c r="Q185" s="3"/>
      <c r="R185" s="3"/>
      <c r="S185" s="3"/>
      <c r="T185" s="1"/>
      <c r="U185" s="1"/>
      <c r="V185" s="1"/>
      <c r="W185" s="1"/>
      <c r="X185" s="1"/>
      <c r="Y185" s="1"/>
      <c r="Z185" s="1"/>
      <c r="AA185" s="1"/>
      <c r="AB185" s="1"/>
      <c r="AC185" s="1"/>
      <c r="AD185" s="1"/>
      <c r="AE185" s="1"/>
      <c r="AF185" s="1"/>
      <c r="AG185" s="1"/>
      <c r="AH185" s="3"/>
      <c r="AI185" s="1"/>
      <c r="AJ185" s="401"/>
      <c r="AK185" s="1"/>
      <c r="AL185" s="1"/>
      <c r="AM185" s="1"/>
      <c r="AN185" s="1"/>
    </row>
    <row r="186" spans="1:40" ht="15.75" customHeight="1">
      <c r="A186" s="1"/>
      <c r="B186" s="2"/>
      <c r="C186" s="1"/>
      <c r="D186" s="1"/>
      <c r="E186" s="2"/>
      <c r="F186" s="2"/>
      <c r="G186" s="2"/>
      <c r="H186" s="2"/>
      <c r="I186" s="2"/>
      <c r="J186" s="2"/>
      <c r="K186" s="2"/>
      <c r="L186" s="2"/>
      <c r="M186" s="2"/>
      <c r="N186" s="3"/>
      <c r="O186" s="3"/>
      <c r="P186" s="3"/>
      <c r="Q186" s="3"/>
      <c r="R186" s="3"/>
      <c r="S186" s="3"/>
      <c r="T186" s="1"/>
      <c r="U186" s="1"/>
      <c r="V186" s="1"/>
      <c r="W186" s="1"/>
      <c r="X186" s="1"/>
      <c r="Y186" s="1"/>
      <c r="Z186" s="1"/>
      <c r="AA186" s="1"/>
      <c r="AB186" s="1"/>
      <c r="AC186" s="1"/>
      <c r="AD186" s="1"/>
      <c r="AE186" s="1"/>
      <c r="AF186" s="1"/>
      <c r="AG186" s="1"/>
      <c r="AH186" s="3"/>
      <c r="AI186" s="1"/>
      <c r="AJ186" s="401"/>
      <c r="AK186" s="1"/>
      <c r="AL186" s="1"/>
      <c r="AM186" s="1"/>
      <c r="AN186" s="1"/>
    </row>
    <row r="187" spans="1:40" ht="15.75" customHeight="1">
      <c r="A187" s="677" t="s">
        <v>1090</v>
      </c>
      <c r="B187" s="650" t="s">
        <v>12</v>
      </c>
      <c r="C187" s="650" t="s">
        <v>13</v>
      </c>
      <c r="D187" s="650" t="s">
        <v>14</v>
      </c>
      <c r="E187" s="678" t="s">
        <v>15</v>
      </c>
      <c r="F187" s="651" t="s">
        <v>16</v>
      </c>
      <c r="G187" s="585"/>
      <c r="H187" s="400" t="s">
        <v>17</v>
      </c>
      <c r="I187" s="650" t="s">
        <v>18</v>
      </c>
      <c r="J187" s="650" t="s">
        <v>19</v>
      </c>
      <c r="K187" s="676" t="s">
        <v>20</v>
      </c>
      <c r="L187" s="585"/>
      <c r="M187" s="650" t="s">
        <v>21</v>
      </c>
      <c r="N187" s="272"/>
      <c r="O187" s="3"/>
      <c r="P187" s="3"/>
      <c r="Q187" s="3"/>
      <c r="R187" s="3"/>
      <c r="S187" s="3"/>
      <c r="T187" s="1"/>
      <c r="U187" s="1"/>
      <c r="V187" s="1"/>
      <c r="W187" s="1"/>
      <c r="X187" s="1"/>
      <c r="Y187" s="1"/>
      <c r="Z187" s="1"/>
      <c r="AA187" s="1"/>
      <c r="AB187" s="1"/>
      <c r="AC187" s="1"/>
      <c r="AD187" s="1"/>
      <c r="AE187" s="1"/>
      <c r="AF187" s="1"/>
      <c r="AG187" s="1"/>
      <c r="AH187" s="3"/>
      <c r="AI187" s="1"/>
      <c r="AJ187" s="401"/>
      <c r="AK187" s="1"/>
      <c r="AL187" s="1"/>
      <c r="AM187" s="1"/>
      <c r="AN187" s="1"/>
    </row>
    <row r="188" spans="1:40" ht="15.75" customHeight="1">
      <c r="A188" s="587"/>
      <c r="B188" s="587"/>
      <c r="C188" s="587"/>
      <c r="D188" s="587"/>
      <c r="E188" s="587"/>
      <c r="F188" s="51" t="s">
        <v>44</v>
      </c>
      <c r="G188" s="51" t="s">
        <v>45</v>
      </c>
      <c r="H188" s="506"/>
      <c r="I188" s="587"/>
      <c r="J188" s="587"/>
      <c r="K188" s="275" t="s">
        <v>46</v>
      </c>
      <c r="L188" s="275" t="s">
        <v>47</v>
      </c>
      <c r="M188" s="587"/>
      <c r="N188" s="1"/>
      <c r="O188" s="3"/>
      <c r="P188" s="3"/>
      <c r="Q188" s="3"/>
      <c r="R188" s="3"/>
      <c r="S188" s="3"/>
      <c r="T188" s="1"/>
      <c r="U188" s="1"/>
      <c r="V188" s="1"/>
      <c r="W188" s="1"/>
      <c r="X188" s="1"/>
      <c r="Y188" s="1"/>
      <c r="Z188" s="1"/>
      <c r="AA188" s="1"/>
      <c r="AB188" s="1"/>
      <c r="AC188" s="1"/>
      <c r="AD188" s="1"/>
      <c r="AE188" s="1"/>
      <c r="AF188" s="1"/>
      <c r="AG188" s="1"/>
      <c r="AH188" s="3"/>
      <c r="AI188" s="1"/>
      <c r="AJ188" s="401"/>
      <c r="AK188" s="1"/>
      <c r="AL188" s="1"/>
      <c r="AM188" s="1"/>
      <c r="AN188" s="1"/>
    </row>
    <row r="189" spans="1:40" ht="15.75" customHeight="1">
      <c r="A189" s="53"/>
      <c r="B189" s="53"/>
      <c r="C189" s="26"/>
      <c r="D189" s="26"/>
      <c r="E189" s="53"/>
      <c r="F189" s="53"/>
      <c r="G189" s="53"/>
      <c r="H189" s="53"/>
      <c r="I189" s="53"/>
      <c r="J189" s="54"/>
      <c r="K189" s="54"/>
      <c r="L189" s="54"/>
      <c r="M189" s="54"/>
      <c r="N189" s="1"/>
      <c r="O189" s="3"/>
      <c r="P189" s="3"/>
      <c r="Q189" s="3"/>
      <c r="R189" s="3"/>
      <c r="S189" s="3"/>
      <c r="T189" s="1"/>
      <c r="U189" s="1"/>
      <c r="V189" s="1"/>
      <c r="W189" s="1"/>
      <c r="X189" s="1"/>
      <c r="Y189" s="1"/>
      <c r="Z189" s="1"/>
      <c r="AA189" s="1"/>
      <c r="AB189" s="1"/>
      <c r="AC189" s="1"/>
      <c r="AD189" s="1"/>
      <c r="AE189" s="1"/>
      <c r="AF189" s="1"/>
      <c r="AG189" s="1"/>
      <c r="AH189" s="3"/>
      <c r="AI189" s="1"/>
      <c r="AJ189" s="401"/>
      <c r="AK189" s="1"/>
      <c r="AL189" s="1"/>
      <c r="AM189" s="1"/>
      <c r="AN189" s="1"/>
    </row>
    <row r="190" spans="1:40" ht="15.75" customHeight="1">
      <c r="A190" s="53"/>
      <c r="B190" s="53"/>
      <c r="C190" s="26"/>
      <c r="D190" s="26"/>
      <c r="E190" s="53"/>
      <c r="F190" s="53"/>
      <c r="G190" s="53"/>
      <c r="H190" s="53"/>
      <c r="I190" s="53"/>
      <c r="J190" s="53"/>
      <c r="K190" s="53"/>
      <c r="L190" s="53"/>
      <c r="M190" s="53"/>
      <c r="N190" s="1"/>
      <c r="O190" s="3"/>
      <c r="P190" s="3"/>
      <c r="Q190" s="3"/>
      <c r="R190" s="3"/>
      <c r="S190" s="3"/>
      <c r="T190" s="1"/>
      <c r="U190" s="1"/>
      <c r="V190" s="1"/>
      <c r="W190" s="1"/>
      <c r="X190" s="1"/>
      <c r="Y190" s="1"/>
      <c r="Z190" s="1"/>
      <c r="AA190" s="1"/>
      <c r="AB190" s="1"/>
      <c r="AC190" s="1"/>
      <c r="AD190" s="1"/>
      <c r="AE190" s="1"/>
      <c r="AF190" s="1"/>
      <c r="AG190" s="1"/>
      <c r="AH190" s="3"/>
      <c r="AI190" s="1"/>
      <c r="AJ190" s="401"/>
      <c r="AK190" s="1"/>
      <c r="AL190" s="1"/>
      <c r="AM190" s="1"/>
      <c r="AN190" s="1"/>
    </row>
    <row r="191" spans="1:40" ht="15.75" customHeight="1">
      <c r="A191" s="53"/>
      <c r="B191" s="53"/>
      <c r="C191" s="26"/>
      <c r="D191" s="26"/>
      <c r="E191" s="53"/>
      <c r="F191" s="53"/>
      <c r="G191" s="53"/>
      <c r="H191" s="53"/>
      <c r="I191" s="53"/>
      <c r="J191" s="53"/>
      <c r="K191" s="53"/>
      <c r="L191" s="53"/>
      <c r="M191" s="53"/>
      <c r="N191" s="1"/>
      <c r="O191" s="3"/>
      <c r="P191" s="3"/>
      <c r="Q191" s="3"/>
      <c r="R191" s="3"/>
      <c r="S191" s="3"/>
      <c r="T191" s="1"/>
      <c r="U191" s="1"/>
      <c r="V191" s="1"/>
      <c r="W191" s="1"/>
      <c r="X191" s="1"/>
      <c r="Y191" s="1"/>
      <c r="Z191" s="1"/>
      <c r="AA191" s="1"/>
      <c r="AB191" s="1"/>
      <c r="AC191" s="1"/>
      <c r="AD191" s="1"/>
      <c r="AE191" s="1"/>
      <c r="AF191" s="1"/>
      <c r="AG191" s="1"/>
      <c r="AH191" s="3"/>
      <c r="AI191" s="1"/>
      <c r="AJ191" s="401"/>
      <c r="AK191" s="1"/>
      <c r="AL191" s="1"/>
      <c r="AM191" s="1"/>
      <c r="AN191" s="1"/>
    </row>
    <row r="192" spans="1:40" ht="15.75" customHeight="1">
      <c r="A192" s="53"/>
      <c r="B192" s="53"/>
      <c r="C192" s="26"/>
      <c r="D192" s="26"/>
      <c r="E192" s="53"/>
      <c r="F192" s="53"/>
      <c r="G192" s="53"/>
      <c r="H192" s="53"/>
      <c r="I192" s="53"/>
      <c r="J192" s="53"/>
      <c r="K192" s="53"/>
      <c r="L192" s="53"/>
      <c r="M192" s="53"/>
      <c r="N192" s="1"/>
      <c r="O192" s="3"/>
      <c r="P192" s="3"/>
      <c r="Q192" s="3"/>
      <c r="R192" s="3"/>
      <c r="S192" s="3"/>
      <c r="T192" s="1"/>
      <c r="U192" s="1"/>
      <c r="V192" s="1"/>
      <c r="W192" s="1"/>
      <c r="X192" s="1"/>
      <c r="Y192" s="1"/>
      <c r="Z192" s="1"/>
      <c r="AA192" s="1"/>
      <c r="AB192" s="1"/>
      <c r="AC192" s="1"/>
      <c r="AD192" s="1"/>
      <c r="AE192" s="1"/>
      <c r="AF192" s="1"/>
      <c r="AG192" s="1"/>
      <c r="AH192" s="3"/>
      <c r="AI192" s="1"/>
      <c r="AJ192" s="401"/>
      <c r="AK192" s="1"/>
      <c r="AL192" s="1"/>
      <c r="AM192" s="1"/>
      <c r="AN192" s="1"/>
    </row>
    <row r="193" spans="1:40" ht="15.75" customHeight="1">
      <c r="A193" s="53"/>
      <c r="B193" s="53"/>
      <c r="C193" s="26"/>
      <c r="D193" s="26"/>
      <c r="E193" s="53"/>
      <c r="F193" s="53"/>
      <c r="G193" s="53"/>
      <c r="H193" s="53"/>
      <c r="I193" s="53"/>
      <c r="J193" s="53"/>
      <c r="K193" s="53"/>
      <c r="L193" s="53"/>
      <c r="M193" s="53"/>
      <c r="N193" s="1"/>
      <c r="O193" s="3"/>
      <c r="P193" s="3"/>
      <c r="Q193" s="3"/>
      <c r="R193" s="3"/>
      <c r="S193" s="3"/>
      <c r="T193" s="1"/>
      <c r="U193" s="1"/>
      <c r="V193" s="1"/>
      <c r="W193" s="1"/>
      <c r="X193" s="1"/>
      <c r="Y193" s="1"/>
      <c r="Z193" s="1"/>
      <c r="AA193" s="1"/>
      <c r="AB193" s="1"/>
      <c r="AC193" s="1"/>
      <c r="AD193" s="1"/>
      <c r="AE193" s="1"/>
      <c r="AF193" s="1"/>
      <c r="AG193" s="1"/>
      <c r="AH193" s="3"/>
      <c r="AI193" s="1"/>
      <c r="AJ193" s="401"/>
      <c r="AK193" s="1"/>
      <c r="AL193" s="1"/>
      <c r="AM193" s="1"/>
      <c r="AN193" s="1"/>
    </row>
    <row r="194" spans="1:40" ht="15.75" customHeight="1">
      <c r="A194" s="53"/>
      <c r="B194" s="53"/>
      <c r="C194" s="26"/>
      <c r="D194" s="26"/>
      <c r="E194" s="53"/>
      <c r="F194" s="53"/>
      <c r="G194" s="53"/>
      <c r="H194" s="53"/>
      <c r="I194" s="53"/>
      <c r="J194" s="53"/>
      <c r="K194" s="53"/>
      <c r="L194" s="53"/>
      <c r="M194" s="53"/>
      <c r="N194" s="1"/>
      <c r="O194" s="3"/>
      <c r="P194" s="3"/>
      <c r="Q194" s="3"/>
      <c r="R194" s="3"/>
      <c r="S194" s="3"/>
      <c r="T194" s="1"/>
      <c r="U194" s="1"/>
      <c r="V194" s="1"/>
      <c r="W194" s="1"/>
      <c r="X194" s="1"/>
      <c r="Y194" s="1"/>
      <c r="Z194" s="1"/>
      <c r="AA194" s="1"/>
      <c r="AB194" s="1"/>
      <c r="AC194" s="1"/>
      <c r="AD194" s="1"/>
      <c r="AE194" s="1"/>
      <c r="AF194" s="1"/>
      <c r="AG194" s="1"/>
      <c r="AH194" s="3"/>
      <c r="AI194" s="1"/>
      <c r="AJ194" s="401"/>
      <c r="AK194" s="1"/>
      <c r="AL194" s="1"/>
      <c r="AM194" s="1"/>
      <c r="AN194" s="1"/>
    </row>
    <row r="195" spans="1:40" ht="15.75" customHeight="1">
      <c r="A195" s="53"/>
      <c r="B195" s="53"/>
      <c r="C195" s="26"/>
      <c r="D195" s="26"/>
      <c r="E195" s="53"/>
      <c r="F195" s="53"/>
      <c r="G195" s="53"/>
      <c r="H195" s="53"/>
      <c r="I195" s="53"/>
      <c r="J195" s="53"/>
      <c r="K195" s="53"/>
      <c r="L195" s="53"/>
      <c r="M195" s="53"/>
      <c r="N195" s="1"/>
      <c r="O195" s="3"/>
      <c r="P195" s="3"/>
      <c r="Q195" s="3"/>
      <c r="R195" s="3"/>
      <c r="S195" s="3"/>
      <c r="T195" s="1"/>
      <c r="U195" s="1"/>
      <c r="V195" s="1"/>
      <c r="W195" s="1"/>
      <c r="X195" s="1"/>
      <c r="Y195" s="1"/>
      <c r="Z195" s="1"/>
      <c r="AA195" s="1"/>
      <c r="AB195" s="1"/>
      <c r="AC195" s="1"/>
      <c r="AD195" s="1"/>
      <c r="AE195" s="1"/>
      <c r="AF195" s="1"/>
      <c r="AG195" s="1"/>
      <c r="AH195" s="3"/>
      <c r="AI195" s="1"/>
      <c r="AJ195" s="401"/>
      <c r="AK195" s="1"/>
      <c r="AL195" s="1"/>
      <c r="AM195" s="1"/>
      <c r="AN195" s="1"/>
    </row>
    <row r="196" spans="1:40" ht="15.75" customHeight="1">
      <c r="A196" s="53"/>
      <c r="B196" s="53"/>
      <c r="C196" s="26"/>
      <c r="D196" s="26"/>
      <c r="E196" s="53"/>
      <c r="F196" s="53"/>
      <c r="G196" s="53"/>
      <c r="H196" s="53"/>
      <c r="I196" s="53"/>
      <c r="J196" s="53"/>
      <c r="K196" s="53"/>
      <c r="L196" s="53"/>
      <c r="M196" s="53"/>
      <c r="N196" s="1"/>
      <c r="O196" s="3"/>
      <c r="P196" s="3"/>
      <c r="Q196" s="3"/>
      <c r="R196" s="3"/>
      <c r="S196" s="3"/>
      <c r="T196" s="1"/>
      <c r="U196" s="1"/>
      <c r="V196" s="1"/>
      <c r="W196" s="1"/>
      <c r="X196" s="1"/>
      <c r="Y196" s="1"/>
      <c r="Z196" s="1"/>
      <c r="AA196" s="1"/>
      <c r="AB196" s="1"/>
      <c r="AC196" s="1"/>
      <c r="AD196" s="1"/>
      <c r="AE196" s="1"/>
      <c r="AF196" s="1"/>
      <c r="AG196" s="1"/>
      <c r="AH196" s="3"/>
      <c r="AI196" s="1"/>
      <c r="AJ196" s="401"/>
      <c r="AK196" s="1"/>
      <c r="AL196" s="1"/>
      <c r="AM196" s="1"/>
      <c r="AN196" s="1"/>
    </row>
    <row r="197" spans="1:40" ht="15.75" customHeight="1">
      <c r="A197" s="53"/>
      <c r="B197" s="53"/>
      <c r="C197" s="26"/>
      <c r="D197" s="26"/>
      <c r="E197" s="53"/>
      <c r="F197" s="53"/>
      <c r="G197" s="53"/>
      <c r="H197" s="53"/>
      <c r="I197" s="53"/>
      <c r="J197" s="53"/>
      <c r="K197" s="53"/>
      <c r="L197" s="53"/>
      <c r="M197" s="53"/>
      <c r="N197" s="1"/>
      <c r="O197" s="3"/>
      <c r="P197" s="3"/>
      <c r="Q197" s="3"/>
      <c r="R197" s="3"/>
      <c r="S197" s="3"/>
      <c r="T197" s="1"/>
      <c r="U197" s="1"/>
      <c r="V197" s="1"/>
      <c r="W197" s="1"/>
      <c r="X197" s="1"/>
      <c r="Y197" s="1"/>
      <c r="Z197" s="1"/>
      <c r="AA197" s="1"/>
      <c r="AB197" s="1"/>
      <c r="AC197" s="1"/>
      <c r="AD197" s="1"/>
      <c r="AE197" s="1"/>
      <c r="AF197" s="1"/>
      <c r="AG197" s="1"/>
      <c r="AH197" s="3"/>
      <c r="AI197" s="1"/>
      <c r="AJ197" s="401"/>
      <c r="AK197" s="1"/>
      <c r="AL197" s="1"/>
      <c r="AM197" s="1"/>
      <c r="AN197" s="1"/>
    </row>
    <row r="198" spans="1:40" ht="15.75" customHeight="1">
      <c r="A198" s="401"/>
      <c r="B198" s="417"/>
      <c r="C198" s="401"/>
      <c r="D198" s="401"/>
      <c r="E198" s="417"/>
      <c r="F198" s="417"/>
      <c r="G198" s="417"/>
      <c r="H198" s="417"/>
      <c r="I198" s="417"/>
      <c r="J198" s="417"/>
      <c r="K198" s="417"/>
      <c r="L198" s="417"/>
      <c r="M198" s="417"/>
      <c r="N198" s="418"/>
      <c r="O198" s="418"/>
      <c r="P198" s="418"/>
      <c r="Q198" s="418"/>
      <c r="R198" s="418"/>
      <c r="S198" s="418"/>
      <c r="T198" s="418"/>
      <c r="U198" s="418"/>
      <c r="V198" s="418"/>
      <c r="W198" s="418"/>
      <c r="X198" s="418"/>
      <c r="Y198" s="418"/>
      <c r="Z198" s="418"/>
      <c r="AA198" s="418"/>
      <c r="AB198" s="418"/>
      <c r="AC198" s="418"/>
      <c r="AD198" s="418"/>
      <c r="AE198" s="418"/>
      <c r="AF198" s="418"/>
      <c r="AG198" s="418"/>
      <c r="AH198" s="418"/>
      <c r="AI198" s="418"/>
      <c r="AJ198" s="401"/>
      <c r="AK198" s="1"/>
      <c r="AL198" s="1"/>
      <c r="AM198" s="1"/>
      <c r="AN198" s="1"/>
    </row>
    <row r="199" spans="1:40" ht="15.75" customHeight="1">
      <c r="A199" s="401"/>
      <c r="B199" s="417"/>
      <c r="C199" s="401"/>
      <c r="D199" s="401"/>
      <c r="E199" s="417"/>
      <c r="F199" s="417"/>
      <c r="G199" s="417"/>
      <c r="H199" s="417"/>
      <c r="I199" s="417"/>
      <c r="J199" s="417"/>
      <c r="K199" s="417"/>
      <c r="L199" s="417"/>
      <c r="M199" s="417"/>
      <c r="N199" s="418"/>
      <c r="O199" s="418"/>
      <c r="P199" s="418"/>
      <c r="Q199" s="418"/>
      <c r="R199" s="418"/>
      <c r="S199" s="418"/>
      <c r="T199" s="418"/>
      <c r="U199" s="418"/>
      <c r="V199" s="418"/>
      <c r="W199" s="418"/>
      <c r="X199" s="418"/>
      <c r="Y199" s="418"/>
      <c r="Z199" s="418"/>
      <c r="AA199" s="418"/>
      <c r="AB199" s="418"/>
      <c r="AC199" s="418"/>
      <c r="AD199" s="418"/>
      <c r="AE199" s="418"/>
      <c r="AF199" s="418"/>
      <c r="AG199" s="418"/>
      <c r="AH199" s="418"/>
      <c r="AI199" s="418"/>
      <c r="AJ199" s="401"/>
      <c r="AK199" s="1"/>
      <c r="AL199" s="1"/>
      <c r="AM199" s="1"/>
      <c r="AN199" s="1"/>
    </row>
    <row r="200" spans="1:40" ht="15.75" customHeight="1">
      <c r="A200" s="1"/>
      <c r="B200" s="2"/>
      <c r="C200" s="1"/>
      <c r="D200" s="1"/>
      <c r="E200" s="2"/>
      <c r="F200" s="2"/>
      <c r="G200" s="2"/>
      <c r="H200" s="2"/>
      <c r="I200" s="2"/>
      <c r="J200" s="2"/>
      <c r="K200" s="2"/>
      <c r="L200" s="2"/>
      <c r="M200" s="2"/>
      <c r="N200" s="3"/>
      <c r="O200" s="3"/>
      <c r="P200" s="3"/>
      <c r="Q200" s="3"/>
      <c r="R200" s="3"/>
      <c r="S200" s="3"/>
      <c r="T200" s="1"/>
      <c r="U200" s="1"/>
      <c r="V200" s="1"/>
      <c r="W200" s="1"/>
      <c r="X200" s="1"/>
      <c r="Y200" s="1"/>
      <c r="Z200" s="1"/>
      <c r="AA200" s="1"/>
      <c r="AB200" s="1"/>
      <c r="AC200" s="1"/>
      <c r="AD200" s="1"/>
      <c r="AE200" s="1"/>
      <c r="AF200" s="1"/>
      <c r="AG200" s="1"/>
      <c r="AH200" s="3"/>
      <c r="AI200" s="1"/>
      <c r="AJ200" s="1"/>
      <c r="AK200" s="1"/>
      <c r="AL200" s="1"/>
      <c r="AM200" s="1"/>
      <c r="AN200" s="1"/>
    </row>
    <row r="201" spans="1:40" ht="15.75" customHeight="1">
      <c r="B201" s="57"/>
      <c r="C201" s="1"/>
      <c r="E201" s="57"/>
      <c r="F201" s="57"/>
      <c r="G201" s="57"/>
      <c r="H201" s="57"/>
      <c r="I201" s="57"/>
      <c r="J201" s="57"/>
      <c r="K201" s="57"/>
      <c r="L201" s="57"/>
      <c r="M201" s="57"/>
      <c r="AH201" s="59"/>
    </row>
    <row r="202" spans="1:40" ht="15.75" customHeight="1">
      <c r="B202" s="57"/>
      <c r="C202" s="1"/>
      <c r="E202" s="57"/>
      <c r="F202" s="57"/>
      <c r="G202" s="57"/>
      <c r="H202" s="57"/>
      <c r="I202" s="57"/>
      <c r="J202" s="57"/>
      <c r="K202" s="57"/>
      <c r="L202" s="57"/>
      <c r="M202" s="57"/>
      <c r="AH202" s="59"/>
    </row>
    <row r="203" spans="1:40" ht="15.75" customHeight="1">
      <c r="B203" s="57"/>
      <c r="C203" s="1"/>
      <c r="E203" s="57"/>
      <c r="F203" s="57"/>
      <c r="G203" s="57"/>
      <c r="H203" s="57"/>
      <c r="I203" s="57"/>
      <c r="J203" s="57"/>
      <c r="K203" s="57"/>
      <c r="L203" s="57"/>
      <c r="M203" s="57"/>
      <c r="AH203" s="59"/>
    </row>
    <row r="204" spans="1:40" ht="15.75" customHeight="1">
      <c r="B204" s="57"/>
      <c r="C204" s="1"/>
      <c r="E204" s="57"/>
      <c r="F204" s="57"/>
      <c r="G204" s="57"/>
      <c r="H204" s="57"/>
      <c r="I204" s="57"/>
      <c r="J204" s="57"/>
      <c r="K204" s="57"/>
      <c r="L204" s="57"/>
      <c r="M204" s="57"/>
      <c r="AH204" s="59"/>
    </row>
    <row r="205" spans="1:40" ht="15.75" customHeight="1">
      <c r="B205" s="57"/>
      <c r="C205" s="1"/>
      <c r="E205" s="57"/>
      <c r="F205" s="57"/>
      <c r="G205" s="57"/>
      <c r="H205" s="57"/>
      <c r="I205" s="57"/>
      <c r="J205" s="57"/>
      <c r="K205" s="57"/>
      <c r="L205" s="57"/>
      <c r="M205" s="57"/>
      <c r="AH205" s="59"/>
    </row>
    <row r="206" spans="1:40" ht="15.75" customHeight="1">
      <c r="B206" s="57"/>
      <c r="C206" s="1"/>
      <c r="E206" s="57"/>
      <c r="F206" s="57"/>
      <c r="G206" s="57"/>
      <c r="H206" s="57"/>
      <c r="I206" s="57"/>
      <c r="J206" s="57"/>
      <c r="K206" s="57"/>
      <c r="L206" s="57"/>
      <c r="M206" s="57"/>
      <c r="AH206" s="59"/>
    </row>
    <row r="207" spans="1:40" ht="15.75" customHeight="1">
      <c r="B207" s="57"/>
      <c r="C207" s="1"/>
      <c r="E207" s="57"/>
      <c r="F207" s="57"/>
      <c r="G207" s="57"/>
      <c r="H207" s="57"/>
      <c r="I207" s="57"/>
      <c r="J207" s="57"/>
      <c r="K207" s="57"/>
      <c r="L207" s="57"/>
      <c r="M207" s="57"/>
      <c r="AH207" s="59"/>
    </row>
    <row r="208" spans="1:40" ht="15.75" customHeight="1">
      <c r="B208" s="57"/>
      <c r="C208" s="1"/>
      <c r="E208" s="57"/>
      <c r="F208" s="57"/>
      <c r="G208" s="57"/>
      <c r="H208" s="57"/>
      <c r="I208" s="57"/>
      <c r="J208" s="57"/>
      <c r="K208" s="57"/>
      <c r="L208" s="57"/>
      <c r="M208" s="57"/>
      <c r="AH208" s="59"/>
    </row>
    <row r="209" spans="2:34" ht="15.75" customHeight="1">
      <c r="B209" s="57"/>
      <c r="C209" s="1"/>
      <c r="E209" s="57"/>
      <c r="F209" s="57"/>
      <c r="G209" s="57"/>
      <c r="H209" s="57"/>
      <c r="I209" s="57"/>
      <c r="J209" s="57"/>
      <c r="K209" s="57"/>
      <c r="L209" s="57"/>
      <c r="M209" s="57"/>
      <c r="AH209" s="59"/>
    </row>
    <row r="210" spans="2:34" ht="15.75" customHeight="1">
      <c r="B210" s="57"/>
      <c r="C210" s="1"/>
      <c r="E210" s="57"/>
      <c r="F210" s="57"/>
      <c r="G210" s="57"/>
      <c r="H210" s="57"/>
      <c r="I210" s="57"/>
      <c r="J210" s="57"/>
      <c r="K210" s="57"/>
      <c r="L210" s="57"/>
      <c r="M210" s="57"/>
      <c r="AH210" s="59"/>
    </row>
    <row r="211" spans="2:34" ht="15.75" customHeight="1">
      <c r="B211" s="57"/>
      <c r="C211" s="1"/>
      <c r="E211" s="57"/>
      <c r="F211" s="57"/>
      <c r="G211" s="57"/>
      <c r="H211" s="57"/>
      <c r="I211" s="57"/>
      <c r="J211" s="57"/>
      <c r="K211" s="57"/>
      <c r="L211" s="57"/>
      <c r="M211" s="57"/>
      <c r="AH211" s="59"/>
    </row>
    <row r="212" spans="2:34" ht="15.75" customHeight="1">
      <c r="B212" s="57"/>
      <c r="C212" s="1"/>
      <c r="E212" s="57"/>
      <c r="F212" s="57"/>
      <c r="G212" s="57"/>
      <c r="H212" s="57"/>
      <c r="I212" s="57"/>
      <c r="J212" s="57"/>
      <c r="K212" s="57"/>
      <c r="L212" s="57"/>
      <c r="M212" s="57"/>
      <c r="AH212" s="59"/>
    </row>
    <row r="213" spans="2:34" ht="15.75" customHeight="1">
      <c r="B213" s="57"/>
      <c r="C213" s="1"/>
      <c r="E213" s="57"/>
      <c r="F213" s="57"/>
      <c r="G213" s="57"/>
      <c r="H213" s="57"/>
      <c r="I213" s="57"/>
      <c r="J213" s="57"/>
      <c r="K213" s="57"/>
      <c r="L213" s="57"/>
      <c r="M213" s="57"/>
      <c r="AH213" s="59"/>
    </row>
    <row r="214" spans="2:34" ht="15.75" customHeight="1">
      <c r="B214" s="57"/>
      <c r="C214" s="1"/>
      <c r="E214" s="57"/>
      <c r="F214" s="57"/>
      <c r="G214" s="57"/>
      <c r="H214" s="57"/>
      <c r="I214" s="57"/>
      <c r="J214" s="57"/>
      <c r="K214" s="57"/>
      <c r="L214" s="57"/>
      <c r="M214" s="57"/>
      <c r="AH214" s="59"/>
    </row>
    <row r="215" spans="2:34" ht="15.75" customHeight="1">
      <c r="B215" s="57"/>
      <c r="C215" s="1"/>
      <c r="E215" s="57"/>
      <c r="F215" s="57"/>
      <c r="G215" s="57"/>
      <c r="H215" s="57"/>
      <c r="I215" s="57"/>
      <c r="J215" s="57"/>
      <c r="K215" s="57"/>
      <c r="L215" s="57"/>
      <c r="M215" s="57"/>
      <c r="AH215" s="59"/>
    </row>
    <row r="216" spans="2:34" ht="15.75" customHeight="1">
      <c r="B216" s="57"/>
      <c r="C216" s="1"/>
      <c r="E216" s="57"/>
      <c r="F216" s="57"/>
      <c r="G216" s="57"/>
      <c r="H216" s="57"/>
      <c r="I216" s="57"/>
      <c r="J216" s="57"/>
      <c r="K216" s="57"/>
      <c r="L216" s="57"/>
      <c r="M216" s="57"/>
      <c r="AH216" s="59"/>
    </row>
    <row r="217" spans="2:34" ht="15.75" customHeight="1">
      <c r="B217" s="57"/>
      <c r="C217" s="1"/>
      <c r="E217" s="57"/>
      <c r="F217" s="57"/>
      <c r="G217" s="57"/>
      <c r="H217" s="57"/>
      <c r="I217" s="57"/>
      <c r="J217" s="57"/>
      <c r="K217" s="57"/>
      <c r="L217" s="57"/>
      <c r="M217" s="57"/>
      <c r="AH217" s="59"/>
    </row>
    <row r="218" spans="2:34" ht="15.75" customHeight="1">
      <c r="B218" s="57"/>
      <c r="C218" s="1"/>
      <c r="E218" s="57"/>
      <c r="F218" s="57"/>
      <c r="G218" s="57"/>
      <c r="H218" s="57"/>
      <c r="I218" s="57"/>
      <c r="J218" s="57"/>
      <c r="K218" s="57"/>
      <c r="L218" s="57"/>
      <c r="M218" s="57"/>
      <c r="AH218" s="59"/>
    </row>
    <row r="219" spans="2:34" ht="15.75" customHeight="1">
      <c r="B219" s="57"/>
      <c r="C219" s="1"/>
      <c r="E219" s="57"/>
      <c r="F219" s="57"/>
      <c r="G219" s="57"/>
      <c r="H219" s="57"/>
      <c r="I219" s="57"/>
      <c r="J219" s="57"/>
      <c r="K219" s="57"/>
      <c r="L219" s="57"/>
      <c r="M219" s="57"/>
      <c r="AH219" s="59"/>
    </row>
    <row r="220" spans="2:34" ht="15.75" customHeight="1">
      <c r="B220" s="57"/>
      <c r="C220" s="1"/>
      <c r="E220" s="57"/>
      <c r="F220" s="57"/>
      <c r="G220" s="57"/>
      <c r="H220" s="57"/>
      <c r="I220" s="57"/>
      <c r="J220" s="57"/>
      <c r="K220" s="57"/>
      <c r="L220" s="57"/>
      <c r="M220" s="57"/>
      <c r="AH220" s="59"/>
    </row>
    <row r="221" spans="2:34" ht="15.75" customHeight="1">
      <c r="B221" s="57"/>
      <c r="C221" s="1"/>
      <c r="E221" s="57"/>
      <c r="F221" s="57"/>
      <c r="G221" s="57"/>
      <c r="H221" s="57"/>
      <c r="I221" s="57"/>
      <c r="J221" s="57"/>
      <c r="K221" s="57"/>
      <c r="L221" s="57"/>
      <c r="M221" s="57"/>
      <c r="AH221" s="59"/>
    </row>
    <row r="222" spans="2:34" ht="15.75" customHeight="1">
      <c r="B222" s="57"/>
      <c r="C222" s="1"/>
      <c r="E222" s="57"/>
      <c r="F222" s="57"/>
      <c r="G222" s="57"/>
      <c r="H222" s="57"/>
      <c r="I222" s="57"/>
      <c r="J222" s="57"/>
      <c r="K222" s="57"/>
      <c r="L222" s="57"/>
      <c r="M222" s="57"/>
      <c r="AH222" s="59"/>
    </row>
    <row r="223" spans="2:34" ht="15.75" customHeight="1">
      <c r="B223" s="57"/>
      <c r="C223" s="1"/>
      <c r="E223" s="57"/>
      <c r="F223" s="57"/>
      <c r="G223" s="57"/>
      <c r="H223" s="57"/>
      <c r="I223" s="57"/>
      <c r="J223" s="57"/>
      <c r="K223" s="57"/>
      <c r="L223" s="57"/>
      <c r="M223" s="57"/>
      <c r="AH223" s="59"/>
    </row>
    <row r="224" spans="2:34" ht="15.75" customHeight="1">
      <c r="B224" s="57"/>
      <c r="C224" s="1"/>
      <c r="E224" s="57"/>
      <c r="F224" s="57"/>
      <c r="G224" s="57"/>
      <c r="H224" s="57"/>
      <c r="I224" s="57"/>
      <c r="J224" s="57"/>
      <c r="K224" s="57"/>
      <c r="L224" s="57"/>
      <c r="M224" s="57"/>
      <c r="AH224" s="59"/>
    </row>
    <row r="225" spans="2:34" ht="15.75" customHeight="1">
      <c r="B225" s="57"/>
      <c r="C225" s="1"/>
      <c r="E225" s="57"/>
      <c r="F225" s="57"/>
      <c r="G225" s="57"/>
      <c r="H225" s="57"/>
      <c r="I225" s="57"/>
      <c r="J225" s="57"/>
      <c r="K225" s="57"/>
      <c r="L225" s="57"/>
      <c r="M225" s="57"/>
      <c r="AH225" s="59"/>
    </row>
    <row r="226" spans="2:34" ht="15.75" customHeight="1">
      <c r="B226" s="57"/>
      <c r="C226" s="1"/>
      <c r="E226" s="57"/>
      <c r="F226" s="57"/>
      <c r="G226" s="57"/>
      <c r="H226" s="57"/>
      <c r="I226" s="57"/>
      <c r="J226" s="57"/>
      <c r="K226" s="57"/>
      <c r="L226" s="57"/>
      <c r="M226" s="57"/>
      <c r="AH226" s="59"/>
    </row>
    <row r="227" spans="2:34" ht="15.75" customHeight="1">
      <c r="B227" s="57"/>
      <c r="C227" s="1"/>
      <c r="E227" s="57"/>
      <c r="F227" s="57"/>
      <c r="G227" s="57"/>
      <c r="H227" s="57"/>
      <c r="I227" s="57"/>
      <c r="J227" s="57"/>
      <c r="K227" s="57"/>
      <c r="L227" s="57"/>
      <c r="M227" s="57"/>
      <c r="AH227" s="59"/>
    </row>
    <row r="228" spans="2:34" ht="15.75" customHeight="1">
      <c r="B228" s="57"/>
      <c r="C228" s="1"/>
      <c r="E228" s="57"/>
      <c r="F228" s="57"/>
      <c r="G228" s="57"/>
      <c r="H228" s="57"/>
      <c r="I228" s="57"/>
      <c r="J228" s="57"/>
      <c r="K228" s="57"/>
      <c r="L228" s="57"/>
      <c r="M228" s="57"/>
      <c r="AH228" s="59"/>
    </row>
    <row r="229" spans="2:34" ht="15.75" customHeight="1">
      <c r="B229" s="57"/>
      <c r="C229" s="1"/>
      <c r="E229" s="57"/>
      <c r="F229" s="57"/>
      <c r="G229" s="57"/>
      <c r="H229" s="57"/>
      <c r="I229" s="57"/>
      <c r="J229" s="57"/>
      <c r="K229" s="57"/>
      <c r="L229" s="57"/>
      <c r="M229" s="57"/>
      <c r="AH229" s="59"/>
    </row>
    <row r="230" spans="2:34" ht="15.75" customHeight="1">
      <c r="B230" s="57"/>
      <c r="C230" s="1"/>
      <c r="E230" s="57"/>
      <c r="F230" s="57"/>
      <c r="G230" s="57"/>
      <c r="H230" s="57"/>
      <c r="I230" s="57"/>
      <c r="J230" s="57"/>
      <c r="K230" s="57"/>
      <c r="L230" s="57"/>
      <c r="M230" s="57"/>
      <c r="AH230" s="59"/>
    </row>
    <row r="231" spans="2:34" ht="15.75" customHeight="1">
      <c r="B231" s="57"/>
      <c r="C231" s="1"/>
      <c r="E231" s="57"/>
      <c r="F231" s="57"/>
      <c r="G231" s="57"/>
      <c r="H231" s="57"/>
      <c r="I231" s="57"/>
      <c r="J231" s="57"/>
      <c r="K231" s="57"/>
      <c r="L231" s="57"/>
      <c r="M231" s="57"/>
      <c r="AH231" s="59"/>
    </row>
    <row r="232" spans="2:34" ht="15.75" customHeight="1">
      <c r="B232" s="57"/>
      <c r="C232" s="1"/>
      <c r="E232" s="57"/>
      <c r="F232" s="57"/>
      <c r="G232" s="57"/>
      <c r="H232" s="57"/>
      <c r="I232" s="57"/>
      <c r="J232" s="57"/>
      <c r="K232" s="57"/>
      <c r="L232" s="57"/>
      <c r="M232" s="57"/>
      <c r="AH232" s="59"/>
    </row>
    <row r="233" spans="2:34" ht="15.75" customHeight="1">
      <c r="B233" s="57"/>
      <c r="C233" s="1"/>
      <c r="E233" s="57"/>
      <c r="F233" s="57"/>
      <c r="G233" s="57"/>
      <c r="H233" s="57"/>
      <c r="I233" s="57"/>
      <c r="J233" s="57"/>
      <c r="K233" s="57"/>
      <c r="L233" s="57"/>
      <c r="M233" s="57"/>
      <c r="AH233" s="59"/>
    </row>
    <row r="234" spans="2:34" ht="15.75" customHeight="1">
      <c r="B234" s="57"/>
      <c r="C234" s="1"/>
      <c r="E234" s="57"/>
      <c r="F234" s="57"/>
      <c r="G234" s="57"/>
      <c r="H234" s="57"/>
      <c r="I234" s="57"/>
      <c r="J234" s="57"/>
      <c r="K234" s="57"/>
      <c r="L234" s="57"/>
      <c r="M234" s="57"/>
      <c r="AH234" s="59"/>
    </row>
    <row r="235" spans="2:34" ht="15.75" customHeight="1">
      <c r="B235" s="57"/>
      <c r="C235" s="1"/>
      <c r="E235" s="57"/>
      <c r="F235" s="57"/>
      <c r="G235" s="57"/>
      <c r="H235" s="57"/>
      <c r="I235" s="57"/>
      <c r="J235" s="57"/>
      <c r="K235" s="57"/>
      <c r="L235" s="57"/>
      <c r="M235" s="57"/>
      <c r="AH235" s="59"/>
    </row>
    <row r="236" spans="2:34" ht="15.75" customHeight="1">
      <c r="B236" s="57"/>
      <c r="C236" s="1"/>
      <c r="E236" s="57"/>
      <c r="F236" s="57"/>
      <c r="G236" s="57"/>
      <c r="H236" s="57"/>
      <c r="I236" s="57"/>
      <c r="J236" s="57"/>
      <c r="K236" s="57"/>
      <c r="L236" s="57"/>
      <c r="M236" s="57"/>
      <c r="AH236" s="59"/>
    </row>
    <row r="237" spans="2:34" ht="15.75" customHeight="1">
      <c r="B237" s="57"/>
      <c r="C237" s="1"/>
      <c r="E237" s="57"/>
      <c r="F237" s="57"/>
      <c r="G237" s="57"/>
      <c r="H237" s="57"/>
      <c r="I237" s="57"/>
      <c r="J237" s="57"/>
      <c r="K237" s="57"/>
      <c r="L237" s="57"/>
      <c r="M237" s="57"/>
      <c r="AH237" s="59"/>
    </row>
    <row r="238" spans="2:34" ht="15.75" customHeight="1">
      <c r="B238" s="57"/>
      <c r="C238" s="1"/>
      <c r="E238" s="57"/>
      <c r="F238" s="57"/>
      <c r="G238" s="57"/>
      <c r="H238" s="57"/>
      <c r="I238" s="57"/>
      <c r="J238" s="57"/>
      <c r="K238" s="57"/>
      <c r="L238" s="57"/>
      <c r="M238" s="57"/>
      <c r="AH238" s="59"/>
    </row>
    <row r="239" spans="2:34" ht="15.75" customHeight="1">
      <c r="B239" s="57"/>
      <c r="C239" s="1"/>
      <c r="E239" s="57"/>
      <c r="F239" s="57"/>
      <c r="G239" s="57"/>
      <c r="H239" s="57"/>
      <c r="I239" s="57"/>
      <c r="J239" s="57"/>
      <c r="K239" s="57"/>
      <c r="L239" s="57"/>
      <c r="M239" s="57"/>
      <c r="AH239" s="59"/>
    </row>
    <row r="240" spans="2:34" ht="15.75" customHeight="1">
      <c r="B240" s="57"/>
      <c r="C240" s="1"/>
      <c r="E240" s="57"/>
      <c r="F240" s="57"/>
      <c r="G240" s="57"/>
      <c r="H240" s="57"/>
      <c r="I240" s="57"/>
      <c r="J240" s="57"/>
      <c r="K240" s="57"/>
      <c r="L240" s="57"/>
      <c r="M240" s="57"/>
      <c r="AH240" s="59"/>
    </row>
    <row r="241" spans="2:34" ht="15.75" customHeight="1">
      <c r="B241" s="57"/>
      <c r="C241" s="1"/>
      <c r="E241" s="57"/>
      <c r="F241" s="57"/>
      <c r="G241" s="57"/>
      <c r="H241" s="57"/>
      <c r="I241" s="57"/>
      <c r="J241" s="57"/>
      <c r="K241" s="57"/>
      <c r="L241" s="57"/>
      <c r="M241" s="57"/>
      <c r="AH241" s="59"/>
    </row>
    <row r="242" spans="2:34" ht="15.75" customHeight="1">
      <c r="B242" s="57"/>
      <c r="C242" s="1"/>
      <c r="E242" s="57"/>
      <c r="F242" s="57"/>
      <c r="G242" s="57"/>
      <c r="H242" s="57"/>
      <c r="I242" s="57"/>
      <c r="J242" s="57"/>
      <c r="K242" s="57"/>
      <c r="L242" s="57"/>
      <c r="M242" s="57"/>
      <c r="AH242" s="59"/>
    </row>
    <row r="243" spans="2:34" ht="15.75" customHeight="1">
      <c r="B243" s="57"/>
      <c r="C243" s="1"/>
      <c r="E243" s="57"/>
      <c r="F243" s="57"/>
      <c r="G243" s="57"/>
      <c r="H243" s="57"/>
      <c r="I243" s="57"/>
      <c r="J243" s="57"/>
      <c r="K243" s="57"/>
      <c r="L243" s="57"/>
      <c r="M243" s="57"/>
      <c r="AH243" s="59"/>
    </row>
    <row r="244" spans="2:34" ht="15.75" customHeight="1">
      <c r="B244" s="57"/>
      <c r="C244" s="1"/>
      <c r="E244" s="57"/>
      <c r="F244" s="57"/>
      <c r="G244" s="57"/>
      <c r="H244" s="57"/>
      <c r="I244" s="57"/>
      <c r="J244" s="57"/>
      <c r="K244" s="57"/>
      <c r="L244" s="57"/>
      <c r="M244" s="57"/>
      <c r="AH244" s="59"/>
    </row>
    <row r="245" spans="2:34" ht="15.75" customHeight="1">
      <c r="B245" s="57"/>
      <c r="C245" s="1"/>
      <c r="E245" s="57"/>
      <c r="F245" s="57"/>
      <c r="G245" s="57"/>
      <c r="H245" s="57"/>
      <c r="I245" s="57"/>
      <c r="J245" s="57"/>
      <c r="K245" s="57"/>
      <c r="L245" s="57"/>
      <c r="M245" s="57"/>
      <c r="AH245" s="59"/>
    </row>
    <row r="246" spans="2:34" ht="15.75" customHeight="1">
      <c r="B246" s="57"/>
      <c r="C246" s="1"/>
      <c r="E246" s="57"/>
      <c r="F246" s="57"/>
      <c r="G246" s="57"/>
      <c r="H246" s="57"/>
      <c r="I246" s="57"/>
      <c r="J246" s="57"/>
      <c r="K246" s="57"/>
      <c r="L246" s="57"/>
      <c r="M246" s="57"/>
      <c r="AH246" s="59"/>
    </row>
    <row r="247" spans="2:34" ht="15.75" customHeight="1">
      <c r="B247" s="57"/>
      <c r="C247" s="1"/>
      <c r="E247" s="57"/>
      <c r="F247" s="57"/>
      <c r="G247" s="57"/>
      <c r="H247" s="57"/>
      <c r="I247" s="57"/>
      <c r="J247" s="57"/>
      <c r="K247" s="57"/>
      <c r="L247" s="57"/>
      <c r="M247" s="57"/>
      <c r="AH247" s="59"/>
    </row>
    <row r="248" spans="2:34" ht="15.75" customHeight="1">
      <c r="B248" s="57"/>
      <c r="C248" s="1"/>
      <c r="E248" s="57"/>
      <c r="F248" s="57"/>
      <c r="G248" s="57"/>
      <c r="H248" s="57"/>
      <c r="I248" s="57"/>
      <c r="J248" s="57"/>
      <c r="K248" s="57"/>
      <c r="L248" s="57"/>
      <c r="M248" s="57"/>
      <c r="AH248" s="59"/>
    </row>
    <row r="249" spans="2:34" ht="15.75" customHeight="1">
      <c r="B249" s="57"/>
      <c r="C249" s="1"/>
      <c r="E249" s="57"/>
      <c r="F249" s="57"/>
      <c r="G249" s="57"/>
      <c r="H249" s="57"/>
      <c r="I249" s="57"/>
      <c r="J249" s="57"/>
      <c r="K249" s="57"/>
      <c r="L249" s="57"/>
      <c r="M249" s="57"/>
      <c r="AH249" s="59"/>
    </row>
    <row r="250" spans="2:34" ht="15.75" customHeight="1">
      <c r="B250" s="57"/>
      <c r="C250" s="1"/>
      <c r="E250" s="57"/>
      <c r="F250" s="57"/>
      <c r="G250" s="57"/>
      <c r="H250" s="57"/>
      <c r="I250" s="57"/>
      <c r="J250" s="57"/>
      <c r="K250" s="57"/>
      <c r="L250" s="57"/>
      <c r="M250" s="57"/>
      <c r="AH250" s="59"/>
    </row>
    <row r="251" spans="2:34" ht="15.75" customHeight="1">
      <c r="B251" s="57"/>
      <c r="C251" s="1"/>
      <c r="E251" s="57"/>
      <c r="F251" s="57"/>
      <c r="G251" s="57"/>
      <c r="H251" s="57"/>
      <c r="I251" s="57"/>
      <c r="J251" s="57"/>
      <c r="K251" s="57"/>
      <c r="L251" s="57"/>
      <c r="M251" s="57"/>
      <c r="AH251" s="59"/>
    </row>
    <row r="252" spans="2:34" ht="15.75" customHeight="1">
      <c r="B252" s="57"/>
      <c r="C252" s="1"/>
      <c r="E252" s="57"/>
      <c r="F252" s="57"/>
      <c r="G252" s="57"/>
      <c r="H252" s="57"/>
      <c r="I252" s="57"/>
      <c r="J252" s="57"/>
      <c r="K252" s="57"/>
      <c r="L252" s="57"/>
      <c r="M252" s="57"/>
      <c r="AH252" s="59"/>
    </row>
    <row r="253" spans="2:34" ht="15.75" customHeight="1">
      <c r="B253" s="57"/>
      <c r="C253" s="1"/>
      <c r="E253" s="57"/>
      <c r="F253" s="57"/>
      <c r="G253" s="57"/>
      <c r="H253" s="57"/>
      <c r="I253" s="57"/>
      <c r="J253" s="57"/>
      <c r="K253" s="57"/>
      <c r="L253" s="57"/>
      <c r="M253" s="57"/>
      <c r="AH253" s="59"/>
    </row>
    <row r="254" spans="2:34" ht="15.75" customHeight="1">
      <c r="B254" s="57"/>
      <c r="C254" s="1"/>
      <c r="E254" s="57"/>
      <c r="F254" s="57"/>
      <c r="G254" s="57"/>
      <c r="H254" s="57"/>
      <c r="I254" s="57"/>
      <c r="J254" s="57"/>
      <c r="K254" s="57"/>
      <c r="L254" s="57"/>
      <c r="M254" s="57"/>
      <c r="AH254" s="59"/>
    </row>
    <row r="255" spans="2:34" ht="15.75" customHeight="1">
      <c r="B255" s="57"/>
      <c r="C255" s="1"/>
      <c r="E255" s="57"/>
      <c r="F255" s="57"/>
      <c r="G255" s="57"/>
      <c r="H255" s="57"/>
      <c r="I255" s="57"/>
      <c r="J255" s="57"/>
      <c r="K255" s="57"/>
      <c r="L255" s="57"/>
      <c r="M255" s="57"/>
      <c r="AH255" s="59"/>
    </row>
    <row r="256" spans="2:34" ht="15.75" customHeight="1">
      <c r="B256" s="57"/>
      <c r="C256" s="1"/>
      <c r="E256" s="57"/>
      <c r="F256" s="57"/>
      <c r="G256" s="57"/>
      <c r="H256" s="57"/>
      <c r="I256" s="57"/>
      <c r="J256" s="57"/>
      <c r="K256" s="57"/>
      <c r="L256" s="57"/>
      <c r="M256" s="57"/>
      <c r="AH256" s="59"/>
    </row>
    <row r="257" spans="2:34" ht="15.75" customHeight="1">
      <c r="B257" s="57"/>
      <c r="C257" s="1"/>
      <c r="E257" s="57"/>
      <c r="F257" s="57"/>
      <c r="G257" s="57"/>
      <c r="H257" s="57"/>
      <c r="I257" s="57"/>
      <c r="J257" s="57"/>
      <c r="K257" s="57"/>
      <c r="L257" s="57"/>
      <c r="M257" s="57"/>
      <c r="AH257" s="59"/>
    </row>
    <row r="258" spans="2:34" ht="15.75" customHeight="1">
      <c r="B258" s="57"/>
      <c r="C258" s="1"/>
      <c r="E258" s="57"/>
      <c r="F258" s="57"/>
      <c r="G258" s="57"/>
      <c r="H258" s="57"/>
      <c r="I258" s="57"/>
      <c r="J258" s="57"/>
      <c r="K258" s="57"/>
      <c r="L258" s="57"/>
      <c r="M258" s="57"/>
      <c r="AH258" s="59"/>
    </row>
    <row r="259" spans="2:34" ht="15.75" customHeight="1">
      <c r="B259" s="57"/>
      <c r="C259" s="1"/>
      <c r="E259" s="57"/>
      <c r="F259" s="57"/>
      <c r="G259" s="57"/>
      <c r="H259" s="57"/>
      <c r="I259" s="57"/>
      <c r="J259" s="57"/>
      <c r="K259" s="57"/>
      <c r="L259" s="57"/>
      <c r="M259" s="57"/>
      <c r="AH259" s="59"/>
    </row>
    <row r="260" spans="2:34" ht="15.75" customHeight="1">
      <c r="B260" s="57"/>
      <c r="C260" s="1"/>
      <c r="E260" s="57"/>
      <c r="F260" s="57"/>
      <c r="G260" s="57"/>
      <c r="H260" s="57"/>
      <c r="I260" s="57"/>
      <c r="J260" s="57"/>
      <c r="K260" s="57"/>
      <c r="L260" s="57"/>
      <c r="M260" s="57"/>
      <c r="AH260" s="59"/>
    </row>
    <row r="261" spans="2:34" ht="15.75" customHeight="1">
      <c r="B261" s="57"/>
      <c r="C261" s="1"/>
      <c r="E261" s="57"/>
      <c r="F261" s="57"/>
      <c r="G261" s="57"/>
      <c r="H261" s="57"/>
      <c r="I261" s="57"/>
      <c r="J261" s="57"/>
      <c r="K261" s="57"/>
      <c r="L261" s="57"/>
      <c r="M261" s="57"/>
      <c r="AH261" s="59"/>
    </row>
    <row r="262" spans="2:34" ht="15.75" customHeight="1">
      <c r="B262" s="57"/>
      <c r="C262" s="1"/>
      <c r="E262" s="57"/>
      <c r="F262" s="57"/>
      <c r="G262" s="57"/>
      <c r="H262" s="57"/>
      <c r="I262" s="57"/>
      <c r="J262" s="57"/>
      <c r="K262" s="57"/>
      <c r="L262" s="57"/>
      <c r="M262" s="57"/>
      <c r="AH262" s="59"/>
    </row>
    <row r="263" spans="2:34" ht="15.75" customHeight="1">
      <c r="B263" s="57"/>
      <c r="C263" s="1"/>
      <c r="E263" s="57"/>
      <c r="F263" s="57"/>
      <c r="G263" s="57"/>
      <c r="H263" s="57"/>
      <c r="I263" s="57"/>
      <c r="J263" s="57"/>
      <c r="K263" s="57"/>
      <c r="L263" s="57"/>
      <c r="M263" s="57"/>
      <c r="AH263" s="59"/>
    </row>
    <row r="264" spans="2:34" ht="15.75" customHeight="1">
      <c r="B264" s="57"/>
      <c r="C264" s="1"/>
      <c r="E264" s="57"/>
      <c r="F264" s="57"/>
      <c r="G264" s="57"/>
      <c r="H264" s="57"/>
      <c r="I264" s="57"/>
      <c r="J264" s="57"/>
      <c r="K264" s="57"/>
      <c r="L264" s="57"/>
      <c r="M264" s="57"/>
      <c r="AH264" s="59"/>
    </row>
    <row r="265" spans="2:34" ht="15.75" customHeight="1">
      <c r="B265" s="57"/>
      <c r="C265" s="1"/>
      <c r="E265" s="57"/>
      <c r="F265" s="57"/>
      <c r="G265" s="57"/>
      <c r="H265" s="57"/>
      <c r="I265" s="57"/>
      <c r="J265" s="57"/>
      <c r="K265" s="57"/>
      <c r="L265" s="57"/>
      <c r="M265" s="57"/>
      <c r="AH265" s="59"/>
    </row>
    <row r="266" spans="2:34" ht="15.75" customHeight="1">
      <c r="B266" s="57"/>
      <c r="C266" s="1"/>
      <c r="E266" s="57"/>
      <c r="F266" s="57"/>
      <c r="G266" s="57"/>
      <c r="H266" s="57"/>
      <c r="I266" s="57"/>
      <c r="J266" s="57"/>
      <c r="K266" s="57"/>
      <c r="L266" s="57"/>
      <c r="M266" s="57"/>
      <c r="AH266" s="59"/>
    </row>
    <row r="267" spans="2:34" ht="15.75" customHeight="1">
      <c r="B267" s="57"/>
      <c r="C267" s="1"/>
      <c r="E267" s="57"/>
      <c r="F267" s="57"/>
      <c r="G267" s="57"/>
      <c r="H267" s="57"/>
      <c r="I267" s="57"/>
      <c r="J267" s="57"/>
      <c r="K267" s="57"/>
      <c r="L267" s="57"/>
      <c r="M267" s="57"/>
      <c r="AH267" s="59"/>
    </row>
    <row r="268" spans="2:34" ht="15.75" customHeight="1">
      <c r="B268" s="57"/>
      <c r="C268" s="1"/>
      <c r="E268" s="57"/>
      <c r="F268" s="57"/>
      <c r="G268" s="57"/>
      <c r="H268" s="57"/>
      <c r="I268" s="57"/>
      <c r="J268" s="57"/>
      <c r="K268" s="57"/>
      <c r="L268" s="57"/>
      <c r="M268" s="57"/>
      <c r="AH268" s="59"/>
    </row>
    <row r="269" spans="2:34" ht="15.75" customHeight="1">
      <c r="B269" s="57"/>
      <c r="C269" s="1"/>
      <c r="E269" s="57"/>
      <c r="F269" s="57"/>
      <c r="G269" s="57"/>
      <c r="H269" s="57"/>
      <c r="I269" s="57"/>
      <c r="J269" s="57"/>
      <c r="K269" s="57"/>
      <c r="L269" s="57"/>
      <c r="M269" s="57"/>
      <c r="AH269" s="59"/>
    </row>
    <row r="270" spans="2:34" ht="15.75" customHeight="1">
      <c r="B270" s="57"/>
      <c r="C270" s="1"/>
      <c r="E270" s="57"/>
      <c r="F270" s="57"/>
      <c r="G270" s="57"/>
      <c r="H270" s="57"/>
      <c r="I270" s="57"/>
      <c r="J270" s="57"/>
      <c r="K270" s="57"/>
      <c r="L270" s="57"/>
      <c r="M270" s="57"/>
      <c r="AH270" s="59"/>
    </row>
    <row r="271" spans="2:34" ht="15.75" customHeight="1">
      <c r="B271" s="57"/>
      <c r="C271" s="1"/>
      <c r="E271" s="57"/>
      <c r="F271" s="57"/>
      <c r="G271" s="57"/>
      <c r="H271" s="57"/>
      <c r="I271" s="57"/>
      <c r="J271" s="57"/>
      <c r="K271" s="57"/>
      <c r="L271" s="57"/>
      <c r="M271" s="57"/>
      <c r="AH271" s="59"/>
    </row>
    <row r="272" spans="2:34" ht="15.75" customHeight="1">
      <c r="B272" s="57"/>
      <c r="C272" s="1"/>
      <c r="E272" s="57"/>
      <c r="F272" s="57"/>
      <c r="G272" s="57"/>
      <c r="H272" s="57"/>
      <c r="I272" s="57"/>
      <c r="J272" s="57"/>
      <c r="K272" s="57"/>
      <c r="L272" s="57"/>
      <c r="M272" s="57"/>
      <c r="AH272" s="59"/>
    </row>
    <row r="273" spans="2:34" ht="15.75" customHeight="1">
      <c r="B273" s="57"/>
      <c r="C273" s="1"/>
      <c r="E273" s="57"/>
      <c r="F273" s="57"/>
      <c r="G273" s="57"/>
      <c r="H273" s="57"/>
      <c r="I273" s="57"/>
      <c r="J273" s="57"/>
      <c r="K273" s="57"/>
      <c r="L273" s="57"/>
      <c r="M273" s="57"/>
      <c r="AH273" s="59"/>
    </row>
    <row r="274" spans="2:34" ht="15.75" customHeight="1">
      <c r="B274" s="57"/>
      <c r="C274" s="1"/>
      <c r="E274" s="57"/>
      <c r="F274" s="57"/>
      <c r="G274" s="57"/>
      <c r="H274" s="57"/>
      <c r="I274" s="57"/>
      <c r="J274" s="57"/>
      <c r="K274" s="57"/>
      <c r="L274" s="57"/>
      <c r="M274" s="57"/>
      <c r="AH274" s="59"/>
    </row>
    <row r="275" spans="2:34" ht="15.75" customHeight="1">
      <c r="B275" s="57"/>
      <c r="C275" s="1"/>
      <c r="E275" s="57"/>
      <c r="F275" s="57"/>
      <c r="G275" s="57"/>
      <c r="H275" s="57"/>
      <c r="I275" s="57"/>
      <c r="J275" s="57"/>
      <c r="K275" s="57"/>
      <c r="L275" s="57"/>
      <c r="M275" s="57"/>
      <c r="AH275" s="59"/>
    </row>
    <row r="276" spans="2:34" ht="15.75" customHeight="1">
      <c r="B276" s="57"/>
      <c r="C276" s="1"/>
      <c r="E276" s="57"/>
      <c r="F276" s="57"/>
      <c r="G276" s="57"/>
      <c r="H276" s="57"/>
      <c r="I276" s="57"/>
      <c r="J276" s="57"/>
      <c r="K276" s="57"/>
      <c r="L276" s="57"/>
      <c r="M276" s="57"/>
      <c r="AH276" s="59"/>
    </row>
    <row r="277" spans="2:34" ht="15.75" customHeight="1">
      <c r="B277" s="57"/>
      <c r="C277" s="1"/>
      <c r="E277" s="57"/>
      <c r="F277" s="57"/>
      <c r="G277" s="57"/>
      <c r="H277" s="57"/>
      <c r="I277" s="57"/>
      <c r="J277" s="57"/>
      <c r="K277" s="57"/>
      <c r="L277" s="57"/>
      <c r="M277" s="57"/>
      <c r="AH277" s="59"/>
    </row>
    <row r="278" spans="2:34" ht="15.75" customHeight="1">
      <c r="B278" s="57"/>
      <c r="C278" s="1"/>
      <c r="E278" s="57"/>
      <c r="F278" s="57"/>
      <c r="G278" s="57"/>
      <c r="H278" s="57"/>
      <c r="I278" s="57"/>
      <c r="J278" s="57"/>
      <c r="K278" s="57"/>
      <c r="L278" s="57"/>
      <c r="M278" s="57"/>
      <c r="AH278" s="59"/>
    </row>
    <row r="279" spans="2:34" ht="15.75" customHeight="1">
      <c r="B279" s="57"/>
      <c r="C279" s="1"/>
      <c r="E279" s="57"/>
      <c r="F279" s="57"/>
      <c r="G279" s="57"/>
      <c r="H279" s="57"/>
      <c r="I279" s="57"/>
      <c r="J279" s="57"/>
      <c r="K279" s="57"/>
      <c r="L279" s="57"/>
      <c r="M279" s="57"/>
      <c r="AH279" s="59"/>
    </row>
    <row r="280" spans="2:34" ht="15.75" customHeight="1">
      <c r="B280" s="57"/>
      <c r="C280" s="1"/>
      <c r="E280" s="57"/>
      <c r="F280" s="57"/>
      <c r="G280" s="57"/>
      <c r="H280" s="57"/>
      <c r="I280" s="57"/>
      <c r="J280" s="57"/>
      <c r="K280" s="57"/>
      <c r="L280" s="57"/>
      <c r="M280" s="57"/>
      <c r="AH280" s="59"/>
    </row>
    <row r="281" spans="2:34" ht="15.75" customHeight="1">
      <c r="B281" s="57"/>
      <c r="C281" s="1"/>
      <c r="E281" s="57"/>
      <c r="F281" s="57"/>
      <c r="G281" s="57"/>
      <c r="H281" s="57"/>
      <c r="I281" s="57"/>
      <c r="J281" s="57"/>
      <c r="K281" s="57"/>
      <c r="L281" s="57"/>
      <c r="M281" s="57"/>
      <c r="AH281" s="59"/>
    </row>
    <row r="282" spans="2:34" ht="15.75" customHeight="1">
      <c r="B282" s="57"/>
      <c r="C282" s="1"/>
      <c r="E282" s="57"/>
      <c r="F282" s="57"/>
      <c r="G282" s="57"/>
      <c r="H282" s="57"/>
      <c r="I282" s="57"/>
      <c r="J282" s="57"/>
      <c r="K282" s="57"/>
      <c r="L282" s="57"/>
      <c r="M282" s="57"/>
      <c r="AH282" s="59"/>
    </row>
    <row r="283" spans="2:34" ht="15.75" customHeight="1">
      <c r="B283" s="57"/>
      <c r="C283" s="1"/>
      <c r="E283" s="57"/>
      <c r="F283" s="57"/>
      <c r="G283" s="57"/>
      <c r="H283" s="57"/>
      <c r="I283" s="57"/>
      <c r="J283" s="57"/>
      <c r="K283" s="57"/>
      <c r="L283" s="57"/>
      <c r="M283" s="57"/>
      <c r="AH283" s="59"/>
    </row>
    <row r="284" spans="2:34" ht="15.75" customHeight="1">
      <c r="B284" s="57"/>
      <c r="C284" s="1"/>
      <c r="E284" s="57"/>
      <c r="F284" s="57"/>
      <c r="G284" s="57"/>
      <c r="H284" s="57"/>
      <c r="I284" s="57"/>
      <c r="J284" s="57"/>
      <c r="K284" s="57"/>
      <c r="L284" s="57"/>
      <c r="M284" s="57"/>
      <c r="AH284" s="59"/>
    </row>
    <row r="285" spans="2:34" ht="15.75" customHeight="1">
      <c r="B285" s="57"/>
      <c r="C285" s="1"/>
      <c r="E285" s="57"/>
      <c r="F285" s="57"/>
      <c r="G285" s="57"/>
      <c r="H285" s="57"/>
      <c r="I285" s="57"/>
      <c r="J285" s="57"/>
      <c r="K285" s="57"/>
      <c r="L285" s="57"/>
      <c r="M285" s="57"/>
      <c r="AH285" s="59"/>
    </row>
    <row r="286" spans="2:34" ht="15.75" customHeight="1">
      <c r="B286" s="57"/>
      <c r="C286" s="1"/>
      <c r="E286" s="57"/>
      <c r="F286" s="57"/>
      <c r="G286" s="57"/>
      <c r="H286" s="57"/>
      <c r="I286" s="57"/>
      <c r="J286" s="57"/>
      <c r="K286" s="57"/>
      <c r="L286" s="57"/>
      <c r="M286" s="57"/>
      <c r="AH286" s="59"/>
    </row>
    <row r="287" spans="2:34" ht="15.75" customHeight="1">
      <c r="B287" s="57"/>
      <c r="C287" s="1"/>
      <c r="E287" s="57"/>
      <c r="F287" s="57"/>
      <c r="G287" s="57"/>
      <c r="H287" s="57"/>
      <c r="I287" s="57"/>
      <c r="J287" s="57"/>
      <c r="K287" s="57"/>
      <c r="L287" s="57"/>
      <c r="M287" s="57"/>
      <c r="AH287" s="59"/>
    </row>
    <row r="288" spans="2:34" ht="15.75" customHeight="1">
      <c r="B288" s="57"/>
      <c r="C288" s="1"/>
      <c r="E288" s="57"/>
      <c r="F288" s="57"/>
      <c r="G288" s="57"/>
      <c r="H288" s="57"/>
      <c r="I288" s="57"/>
      <c r="J288" s="57"/>
      <c r="K288" s="57"/>
      <c r="L288" s="57"/>
      <c r="M288" s="57"/>
      <c r="AH288" s="59"/>
    </row>
    <row r="289" spans="2:34" ht="15.75" customHeight="1">
      <c r="B289" s="57"/>
      <c r="C289" s="1"/>
      <c r="E289" s="57"/>
      <c r="F289" s="57"/>
      <c r="G289" s="57"/>
      <c r="H289" s="57"/>
      <c r="I289" s="57"/>
      <c r="J289" s="57"/>
      <c r="K289" s="57"/>
      <c r="L289" s="57"/>
      <c r="M289" s="57"/>
      <c r="AH289" s="59"/>
    </row>
    <row r="290" spans="2:34" ht="15.75" customHeight="1">
      <c r="B290" s="57"/>
      <c r="C290" s="1"/>
      <c r="E290" s="57"/>
      <c r="F290" s="57"/>
      <c r="G290" s="57"/>
      <c r="H290" s="57"/>
      <c r="I290" s="57"/>
      <c r="J290" s="57"/>
      <c r="K290" s="57"/>
      <c r="L290" s="57"/>
      <c r="M290" s="57"/>
      <c r="AH290" s="59"/>
    </row>
    <row r="291" spans="2:34" ht="15.75" customHeight="1">
      <c r="B291" s="57"/>
      <c r="C291" s="1"/>
      <c r="E291" s="57"/>
      <c r="F291" s="57"/>
      <c r="G291" s="57"/>
      <c r="H291" s="57"/>
      <c r="I291" s="57"/>
      <c r="J291" s="57"/>
      <c r="K291" s="57"/>
      <c r="L291" s="57"/>
      <c r="M291" s="57"/>
      <c r="AH291" s="59"/>
    </row>
    <row r="292" spans="2:34" ht="15.75" customHeight="1">
      <c r="B292" s="57"/>
      <c r="C292" s="1"/>
      <c r="E292" s="57"/>
      <c r="F292" s="57"/>
      <c r="G292" s="57"/>
      <c r="H292" s="57"/>
      <c r="I292" s="57"/>
      <c r="J292" s="57"/>
      <c r="K292" s="57"/>
      <c r="L292" s="57"/>
      <c r="M292" s="57"/>
      <c r="AH292" s="59"/>
    </row>
    <row r="293" spans="2:34" ht="15.75" customHeight="1">
      <c r="B293" s="57"/>
      <c r="C293" s="1"/>
      <c r="E293" s="57"/>
      <c r="F293" s="57"/>
      <c r="G293" s="57"/>
      <c r="H293" s="57"/>
      <c r="I293" s="57"/>
      <c r="J293" s="57"/>
      <c r="K293" s="57"/>
      <c r="L293" s="57"/>
      <c r="M293" s="57"/>
      <c r="AH293" s="59"/>
    </row>
    <row r="294" spans="2:34" ht="15.75" customHeight="1">
      <c r="B294" s="57"/>
      <c r="C294" s="1"/>
      <c r="E294" s="57"/>
      <c r="F294" s="57"/>
      <c r="G294" s="57"/>
      <c r="H294" s="57"/>
      <c r="I294" s="57"/>
      <c r="J294" s="57"/>
      <c r="K294" s="57"/>
      <c r="L294" s="57"/>
      <c r="M294" s="57"/>
      <c r="AH294" s="59"/>
    </row>
    <row r="295" spans="2:34" ht="15.75" customHeight="1">
      <c r="B295" s="57"/>
      <c r="C295" s="1"/>
      <c r="E295" s="57"/>
      <c r="F295" s="57"/>
      <c r="G295" s="57"/>
      <c r="H295" s="57"/>
      <c r="I295" s="57"/>
      <c r="J295" s="57"/>
      <c r="K295" s="57"/>
      <c r="L295" s="57"/>
      <c r="M295" s="57"/>
      <c r="AH295" s="59"/>
    </row>
    <row r="296" spans="2:34" ht="15.75" customHeight="1">
      <c r="B296" s="57"/>
      <c r="C296" s="1"/>
      <c r="E296" s="57"/>
      <c r="F296" s="57"/>
      <c r="G296" s="57"/>
      <c r="H296" s="57"/>
      <c r="I296" s="57"/>
      <c r="J296" s="57"/>
      <c r="K296" s="57"/>
      <c r="L296" s="57"/>
      <c r="M296" s="57"/>
      <c r="AH296" s="59"/>
    </row>
    <row r="297" spans="2:34" ht="15.75" customHeight="1">
      <c r="B297" s="57"/>
      <c r="C297" s="1"/>
      <c r="E297" s="57"/>
      <c r="F297" s="57"/>
      <c r="G297" s="57"/>
      <c r="H297" s="57"/>
      <c r="I297" s="57"/>
      <c r="J297" s="57"/>
      <c r="K297" s="57"/>
      <c r="L297" s="57"/>
      <c r="M297" s="57"/>
      <c r="AH297" s="59"/>
    </row>
    <row r="298" spans="2:34" ht="15.75" customHeight="1">
      <c r="B298" s="57"/>
      <c r="C298" s="1"/>
      <c r="E298" s="57"/>
      <c r="F298" s="57"/>
      <c r="G298" s="57"/>
      <c r="H298" s="57"/>
      <c r="I298" s="57"/>
      <c r="J298" s="57"/>
      <c r="K298" s="57"/>
      <c r="L298" s="57"/>
      <c r="M298" s="57"/>
      <c r="AH298" s="59"/>
    </row>
    <row r="299" spans="2:34" ht="15.75" customHeight="1">
      <c r="B299" s="57"/>
      <c r="C299" s="1"/>
      <c r="E299" s="57"/>
      <c r="F299" s="57"/>
      <c r="G299" s="57"/>
      <c r="H299" s="57"/>
      <c r="I299" s="57"/>
      <c r="J299" s="57"/>
      <c r="K299" s="57"/>
      <c r="L299" s="57"/>
      <c r="M299" s="57"/>
      <c r="AH299" s="59"/>
    </row>
    <row r="300" spans="2:34" ht="15.75" customHeight="1">
      <c r="B300" s="57"/>
      <c r="C300" s="1"/>
      <c r="E300" s="57"/>
      <c r="F300" s="57"/>
      <c r="G300" s="57"/>
      <c r="H300" s="57"/>
      <c r="I300" s="57"/>
      <c r="J300" s="57"/>
      <c r="K300" s="57"/>
      <c r="L300" s="57"/>
      <c r="M300" s="57"/>
      <c r="AH300" s="59"/>
    </row>
    <row r="301" spans="2:34" ht="15.75" customHeight="1">
      <c r="B301" s="57"/>
      <c r="C301" s="1"/>
      <c r="E301" s="57"/>
      <c r="F301" s="57"/>
      <c r="G301" s="57"/>
      <c r="H301" s="57"/>
      <c r="I301" s="57"/>
      <c r="J301" s="57"/>
      <c r="K301" s="57"/>
      <c r="L301" s="57"/>
      <c r="M301" s="57"/>
      <c r="AH301" s="59"/>
    </row>
    <row r="302" spans="2:34" ht="15.75" customHeight="1">
      <c r="B302" s="57"/>
      <c r="C302" s="1"/>
      <c r="E302" s="57"/>
      <c r="F302" s="57"/>
      <c r="G302" s="57"/>
      <c r="H302" s="57"/>
      <c r="I302" s="57"/>
      <c r="J302" s="57"/>
      <c r="K302" s="57"/>
      <c r="L302" s="57"/>
      <c r="M302" s="57"/>
      <c r="AH302" s="59"/>
    </row>
    <row r="303" spans="2:34" ht="15.75" customHeight="1">
      <c r="B303" s="57"/>
      <c r="C303" s="1"/>
      <c r="E303" s="57"/>
      <c r="F303" s="57"/>
      <c r="G303" s="57"/>
      <c r="H303" s="57"/>
      <c r="I303" s="57"/>
      <c r="J303" s="57"/>
      <c r="K303" s="57"/>
      <c r="L303" s="57"/>
      <c r="M303" s="57"/>
      <c r="AH303" s="59"/>
    </row>
    <row r="304" spans="2:34" ht="15.75" customHeight="1">
      <c r="B304" s="57"/>
      <c r="C304" s="1"/>
      <c r="E304" s="57"/>
      <c r="F304" s="57"/>
      <c r="G304" s="57"/>
      <c r="H304" s="57"/>
      <c r="I304" s="57"/>
      <c r="J304" s="57"/>
      <c r="K304" s="57"/>
      <c r="L304" s="57"/>
      <c r="M304" s="57"/>
      <c r="AH304" s="59"/>
    </row>
    <row r="305" spans="2:34" ht="15.75" customHeight="1">
      <c r="B305" s="57"/>
      <c r="C305" s="1"/>
      <c r="E305" s="57"/>
      <c r="F305" s="57"/>
      <c r="G305" s="57"/>
      <c r="H305" s="57"/>
      <c r="I305" s="57"/>
      <c r="J305" s="57"/>
      <c r="K305" s="57"/>
      <c r="L305" s="57"/>
      <c r="M305" s="57"/>
      <c r="AH305" s="59"/>
    </row>
    <row r="306" spans="2:34" ht="15.75" customHeight="1">
      <c r="B306" s="57"/>
      <c r="C306" s="1"/>
      <c r="E306" s="57"/>
      <c r="F306" s="57"/>
      <c r="G306" s="57"/>
      <c r="H306" s="57"/>
      <c r="I306" s="57"/>
      <c r="J306" s="57"/>
      <c r="K306" s="57"/>
      <c r="L306" s="57"/>
      <c r="M306" s="57"/>
      <c r="AH306" s="59"/>
    </row>
    <row r="307" spans="2:34" ht="15.75" customHeight="1">
      <c r="B307" s="57"/>
      <c r="C307" s="1"/>
      <c r="E307" s="57"/>
      <c r="F307" s="57"/>
      <c r="G307" s="57"/>
      <c r="H307" s="57"/>
      <c r="I307" s="57"/>
      <c r="J307" s="57"/>
      <c r="K307" s="57"/>
      <c r="L307" s="57"/>
      <c r="M307" s="57"/>
      <c r="AH307" s="59"/>
    </row>
    <row r="308" spans="2:34" ht="15.75" customHeight="1">
      <c r="B308" s="57"/>
      <c r="C308" s="1"/>
      <c r="E308" s="57"/>
      <c r="F308" s="57"/>
      <c r="G308" s="57"/>
      <c r="H308" s="57"/>
      <c r="I308" s="57"/>
      <c r="J308" s="57"/>
      <c r="K308" s="57"/>
      <c r="L308" s="57"/>
      <c r="M308" s="57"/>
      <c r="AH308" s="59"/>
    </row>
    <row r="309" spans="2:34" ht="15.75" customHeight="1">
      <c r="B309" s="57"/>
      <c r="C309" s="1"/>
      <c r="E309" s="57"/>
      <c r="F309" s="57"/>
      <c r="G309" s="57"/>
      <c r="H309" s="57"/>
      <c r="I309" s="57"/>
      <c r="J309" s="57"/>
      <c r="K309" s="57"/>
      <c r="L309" s="57"/>
      <c r="M309" s="57"/>
      <c r="AH309" s="59"/>
    </row>
    <row r="310" spans="2:34" ht="15.75" customHeight="1">
      <c r="B310" s="57"/>
      <c r="C310" s="1"/>
      <c r="E310" s="57"/>
      <c r="F310" s="57"/>
      <c r="G310" s="57"/>
      <c r="H310" s="57"/>
      <c r="I310" s="57"/>
      <c r="J310" s="57"/>
      <c r="K310" s="57"/>
      <c r="L310" s="57"/>
      <c r="M310" s="57"/>
      <c r="AH310" s="59"/>
    </row>
    <row r="311" spans="2:34" ht="15.75" customHeight="1">
      <c r="B311" s="57"/>
      <c r="C311" s="1"/>
      <c r="E311" s="57"/>
      <c r="F311" s="57"/>
      <c r="G311" s="57"/>
      <c r="H311" s="57"/>
      <c r="I311" s="57"/>
      <c r="J311" s="57"/>
      <c r="K311" s="57"/>
      <c r="L311" s="57"/>
      <c r="M311" s="57"/>
      <c r="AH311" s="59"/>
    </row>
    <row r="312" spans="2:34" ht="15.75" customHeight="1">
      <c r="B312" s="57"/>
      <c r="C312" s="1"/>
      <c r="E312" s="57"/>
      <c r="F312" s="57"/>
      <c r="G312" s="57"/>
      <c r="H312" s="57"/>
      <c r="I312" s="57"/>
      <c r="J312" s="57"/>
      <c r="K312" s="57"/>
      <c r="L312" s="57"/>
      <c r="M312" s="57"/>
      <c r="AH312" s="59"/>
    </row>
    <row r="313" spans="2:34" ht="15.75" customHeight="1">
      <c r="B313" s="57"/>
      <c r="C313" s="1"/>
      <c r="E313" s="57"/>
      <c r="F313" s="57"/>
      <c r="G313" s="57"/>
      <c r="H313" s="57"/>
      <c r="I313" s="57"/>
      <c r="J313" s="57"/>
      <c r="K313" s="57"/>
      <c r="L313" s="57"/>
      <c r="M313" s="57"/>
      <c r="AH313" s="59"/>
    </row>
    <row r="314" spans="2:34" ht="15.75" customHeight="1">
      <c r="B314" s="57"/>
      <c r="C314" s="1"/>
      <c r="E314" s="57"/>
      <c r="F314" s="57"/>
      <c r="G314" s="57"/>
      <c r="H314" s="57"/>
      <c r="I314" s="57"/>
      <c r="J314" s="57"/>
      <c r="K314" s="57"/>
      <c r="L314" s="57"/>
      <c r="M314" s="57"/>
      <c r="AH314" s="59"/>
    </row>
    <row r="315" spans="2:34" ht="15.75" customHeight="1">
      <c r="B315" s="57"/>
      <c r="C315" s="1"/>
      <c r="E315" s="57"/>
      <c r="F315" s="57"/>
      <c r="G315" s="57"/>
      <c r="H315" s="57"/>
      <c r="I315" s="57"/>
      <c r="J315" s="57"/>
      <c r="K315" s="57"/>
      <c r="L315" s="57"/>
      <c r="M315" s="57"/>
      <c r="AH315" s="59"/>
    </row>
    <row r="316" spans="2:34" ht="15.75" customHeight="1">
      <c r="B316" s="57"/>
      <c r="C316" s="1"/>
      <c r="E316" s="57"/>
      <c r="F316" s="57"/>
      <c r="G316" s="57"/>
      <c r="H316" s="57"/>
      <c r="I316" s="57"/>
      <c r="J316" s="57"/>
      <c r="K316" s="57"/>
      <c r="L316" s="57"/>
      <c r="M316" s="57"/>
      <c r="AH316" s="59"/>
    </row>
    <row r="317" spans="2:34" ht="15.75" customHeight="1">
      <c r="B317" s="57"/>
      <c r="C317" s="1"/>
      <c r="E317" s="57"/>
      <c r="F317" s="57"/>
      <c r="G317" s="57"/>
      <c r="H317" s="57"/>
      <c r="I317" s="57"/>
      <c r="J317" s="57"/>
      <c r="K317" s="57"/>
      <c r="L317" s="57"/>
      <c r="M317" s="57"/>
      <c r="AH317" s="59"/>
    </row>
    <row r="318" spans="2:34" ht="15.75" customHeight="1">
      <c r="B318" s="57"/>
      <c r="C318" s="1"/>
      <c r="E318" s="57"/>
      <c r="F318" s="57"/>
      <c r="G318" s="57"/>
      <c r="H318" s="57"/>
      <c r="I318" s="57"/>
      <c r="J318" s="57"/>
      <c r="K318" s="57"/>
      <c r="L318" s="57"/>
      <c r="M318" s="57"/>
      <c r="AH318" s="59"/>
    </row>
    <row r="319" spans="2:34" ht="15.75" customHeight="1">
      <c r="B319" s="57"/>
      <c r="C319" s="1"/>
      <c r="E319" s="57"/>
      <c r="F319" s="57"/>
      <c r="G319" s="57"/>
      <c r="H319" s="57"/>
      <c r="I319" s="57"/>
      <c r="J319" s="57"/>
      <c r="K319" s="57"/>
      <c r="L319" s="57"/>
      <c r="M319" s="57"/>
      <c r="AH319" s="59"/>
    </row>
    <row r="320" spans="2:34" ht="15.75" customHeight="1">
      <c r="B320" s="57"/>
      <c r="C320" s="1"/>
      <c r="E320" s="57"/>
      <c r="F320" s="57"/>
      <c r="G320" s="57"/>
      <c r="H320" s="57"/>
      <c r="I320" s="57"/>
      <c r="J320" s="57"/>
      <c r="K320" s="57"/>
      <c r="L320" s="57"/>
      <c r="M320" s="57"/>
      <c r="AH320" s="59"/>
    </row>
    <row r="321" spans="2:34" ht="15.75" customHeight="1">
      <c r="B321" s="57"/>
      <c r="C321" s="1"/>
      <c r="E321" s="57"/>
      <c r="F321" s="57"/>
      <c r="G321" s="57"/>
      <c r="H321" s="57"/>
      <c r="I321" s="57"/>
      <c r="J321" s="57"/>
      <c r="K321" s="57"/>
      <c r="L321" s="57"/>
      <c r="M321" s="57"/>
      <c r="AH321" s="59"/>
    </row>
    <row r="322" spans="2:34" ht="15.75" customHeight="1">
      <c r="B322" s="57"/>
      <c r="C322" s="1"/>
      <c r="E322" s="57"/>
      <c r="F322" s="57"/>
      <c r="G322" s="57"/>
      <c r="H322" s="57"/>
      <c r="I322" s="57"/>
      <c r="J322" s="57"/>
      <c r="K322" s="57"/>
      <c r="L322" s="57"/>
      <c r="M322" s="57"/>
      <c r="AH322" s="59"/>
    </row>
    <row r="323" spans="2:34" ht="15.75" customHeight="1">
      <c r="B323" s="57"/>
      <c r="C323" s="1"/>
      <c r="E323" s="57"/>
      <c r="F323" s="57"/>
      <c r="G323" s="57"/>
      <c r="H323" s="57"/>
      <c r="I323" s="57"/>
      <c r="J323" s="57"/>
      <c r="K323" s="57"/>
      <c r="L323" s="57"/>
      <c r="M323" s="57"/>
      <c r="AH323" s="59"/>
    </row>
    <row r="324" spans="2:34" ht="15.75" customHeight="1">
      <c r="B324" s="57"/>
      <c r="C324" s="1"/>
      <c r="E324" s="57"/>
      <c r="F324" s="57"/>
      <c r="G324" s="57"/>
      <c r="H324" s="57"/>
      <c r="I324" s="57"/>
      <c r="J324" s="57"/>
      <c r="K324" s="57"/>
      <c r="L324" s="57"/>
      <c r="M324" s="57"/>
      <c r="AH324" s="59"/>
    </row>
    <row r="325" spans="2:34" ht="15.75" customHeight="1">
      <c r="B325" s="57"/>
      <c r="C325" s="1"/>
      <c r="E325" s="57"/>
      <c r="F325" s="57"/>
      <c r="G325" s="57"/>
      <c r="H325" s="57"/>
      <c r="I325" s="57"/>
      <c r="J325" s="57"/>
      <c r="K325" s="57"/>
      <c r="L325" s="57"/>
      <c r="M325" s="57"/>
      <c r="AH325" s="59"/>
    </row>
    <row r="326" spans="2:34" ht="15.75" customHeight="1">
      <c r="B326" s="57"/>
      <c r="C326" s="1"/>
      <c r="E326" s="57"/>
      <c r="F326" s="57"/>
      <c r="G326" s="57"/>
      <c r="H326" s="57"/>
      <c r="I326" s="57"/>
      <c r="J326" s="57"/>
      <c r="K326" s="57"/>
      <c r="L326" s="57"/>
      <c r="M326" s="57"/>
      <c r="AH326" s="59"/>
    </row>
    <row r="327" spans="2:34" ht="15.75" customHeight="1">
      <c r="B327" s="57"/>
      <c r="C327" s="1"/>
      <c r="E327" s="57"/>
      <c r="F327" s="57"/>
      <c r="G327" s="57"/>
      <c r="H327" s="57"/>
      <c r="I327" s="57"/>
      <c r="J327" s="57"/>
      <c r="K327" s="57"/>
      <c r="L327" s="57"/>
      <c r="M327" s="57"/>
      <c r="AH327" s="59"/>
    </row>
    <row r="328" spans="2:34" ht="15.75" customHeight="1">
      <c r="B328" s="57"/>
      <c r="C328" s="1"/>
      <c r="E328" s="57"/>
      <c r="F328" s="57"/>
      <c r="G328" s="57"/>
      <c r="H328" s="57"/>
      <c r="I328" s="57"/>
      <c r="J328" s="57"/>
      <c r="K328" s="57"/>
      <c r="L328" s="57"/>
      <c r="M328" s="57"/>
      <c r="AH328" s="59"/>
    </row>
    <row r="329" spans="2:34" ht="15.75" customHeight="1">
      <c r="B329" s="57"/>
      <c r="C329" s="1"/>
      <c r="E329" s="57"/>
      <c r="F329" s="57"/>
      <c r="G329" s="57"/>
      <c r="H329" s="57"/>
      <c r="I329" s="57"/>
      <c r="J329" s="57"/>
      <c r="K329" s="57"/>
      <c r="L329" s="57"/>
      <c r="M329" s="57"/>
      <c r="AH329" s="59"/>
    </row>
    <row r="330" spans="2:34" ht="15.75" customHeight="1">
      <c r="B330" s="57"/>
      <c r="C330" s="1"/>
      <c r="E330" s="57"/>
      <c r="F330" s="57"/>
      <c r="G330" s="57"/>
      <c r="H330" s="57"/>
      <c r="I330" s="57"/>
      <c r="J330" s="57"/>
      <c r="K330" s="57"/>
      <c r="L330" s="57"/>
      <c r="M330" s="57"/>
      <c r="AH330" s="59"/>
    </row>
    <row r="331" spans="2:34" ht="15.75" customHeight="1">
      <c r="B331" s="57"/>
      <c r="C331" s="1"/>
      <c r="E331" s="57"/>
      <c r="F331" s="57"/>
      <c r="G331" s="57"/>
      <c r="H331" s="57"/>
      <c r="I331" s="57"/>
      <c r="J331" s="57"/>
      <c r="K331" s="57"/>
      <c r="L331" s="57"/>
      <c r="M331" s="57"/>
      <c r="AH331" s="59"/>
    </row>
    <row r="332" spans="2:34" ht="15.75" customHeight="1">
      <c r="B332" s="57"/>
      <c r="C332" s="1"/>
      <c r="E332" s="57"/>
      <c r="F332" s="57"/>
      <c r="G332" s="57"/>
      <c r="H332" s="57"/>
      <c r="I332" s="57"/>
      <c r="J332" s="57"/>
      <c r="K332" s="57"/>
      <c r="L332" s="57"/>
      <c r="M332" s="57"/>
      <c r="AH332" s="59"/>
    </row>
    <row r="333" spans="2:34" ht="15.75" customHeight="1">
      <c r="B333" s="57"/>
      <c r="C333" s="1"/>
      <c r="E333" s="57"/>
      <c r="F333" s="57"/>
      <c r="G333" s="57"/>
      <c r="H333" s="57"/>
      <c r="I333" s="57"/>
      <c r="J333" s="57"/>
      <c r="K333" s="57"/>
      <c r="L333" s="57"/>
      <c r="M333" s="57"/>
      <c r="AH333" s="59"/>
    </row>
    <row r="334" spans="2:34" ht="15.75" customHeight="1">
      <c r="B334" s="57"/>
      <c r="C334" s="1"/>
      <c r="E334" s="57"/>
      <c r="F334" s="57"/>
      <c r="G334" s="57"/>
      <c r="H334" s="57"/>
      <c r="I334" s="57"/>
      <c r="J334" s="57"/>
      <c r="K334" s="57"/>
      <c r="L334" s="57"/>
      <c r="M334" s="57"/>
      <c r="AH334" s="59"/>
    </row>
    <row r="335" spans="2:34" ht="15.75" customHeight="1">
      <c r="B335" s="57"/>
      <c r="C335" s="1"/>
      <c r="E335" s="57"/>
      <c r="F335" s="57"/>
      <c r="G335" s="57"/>
      <c r="H335" s="57"/>
      <c r="I335" s="57"/>
      <c r="J335" s="57"/>
      <c r="K335" s="57"/>
      <c r="L335" s="57"/>
      <c r="M335" s="57"/>
      <c r="AH335" s="59"/>
    </row>
    <row r="336" spans="2:34" ht="15.75" customHeight="1">
      <c r="B336" s="57"/>
      <c r="C336" s="1"/>
      <c r="E336" s="57"/>
      <c r="F336" s="57"/>
      <c r="G336" s="57"/>
      <c r="H336" s="57"/>
      <c r="I336" s="57"/>
      <c r="J336" s="57"/>
      <c r="K336" s="57"/>
      <c r="L336" s="57"/>
      <c r="M336" s="57"/>
      <c r="AH336" s="59"/>
    </row>
    <row r="337" spans="2:34" ht="15.75" customHeight="1">
      <c r="B337" s="57"/>
      <c r="C337" s="1"/>
      <c r="E337" s="57"/>
      <c r="F337" s="57"/>
      <c r="G337" s="57"/>
      <c r="H337" s="57"/>
      <c r="I337" s="57"/>
      <c r="J337" s="57"/>
      <c r="K337" s="57"/>
      <c r="L337" s="57"/>
      <c r="M337" s="57"/>
      <c r="AH337" s="59"/>
    </row>
    <row r="338" spans="2:34" ht="15.75" customHeight="1">
      <c r="B338" s="57"/>
      <c r="C338" s="1"/>
      <c r="E338" s="57"/>
      <c r="F338" s="57"/>
      <c r="G338" s="57"/>
      <c r="H338" s="57"/>
      <c r="I338" s="57"/>
      <c r="J338" s="57"/>
      <c r="K338" s="57"/>
      <c r="L338" s="57"/>
      <c r="M338" s="57"/>
      <c r="AH338" s="59"/>
    </row>
    <row r="339" spans="2:34" ht="15.75" customHeight="1">
      <c r="B339" s="57"/>
      <c r="C339" s="1"/>
      <c r="E339" s="57"/>
      <c r="F339" s="57"/>
      <c r="G339" s="57"/>
      <c r="H339" s="57"/>
      <c r="I339" s="57"/>
      <c r="J339" s="57"/>
      <c r="K339" s="57"/>
      <c r="L339" s="57"/>
      <c r="M339" s="57"/>
      <c r="AH339" s="59"/>
    </row>
    <row r="340" spans="2:34" ht="15.75" customHeight="1">
      <c r="B340" s="57"/>
      <c r="C340" s="1"/>
      <c r="E340" s="57"/>
      <c r="F340" s="57"/>
      <c r="G340" s="57"/>
      <c r="H340" s="57"/>
      <c r="I340" s="57"/>
      <c r="J340" s="57"/>
      <c r="K340" s="57"/>
      <c r="L340" s="57"/>
      <c r="M340" s="57"/>
      <c r="AH340" s="59"/>
    </row>
    <row r="341" spans="2:34" ht="15.75" customHeight="1">
      <c r="B341" s="57"/>
      <c r="C341" s="1"/>
      <c r="E341" s="57"/>
      <c r="F341" s="57"/>
      <c r="G341" s="57"/>
      <c r="H341" s="57"/>
      <c r="I341" s="57"/>
      <c r="J341" s="57"/>
      <c r="K341" s="57"/>
      <c r="L341" s="57"/>
      <c r="M341" s="57"/>
      <c r="AH341" s="59"/>
    </row>
    <row r="342" spans="2:34" ht="15.75" customHeight="1">
      <c r="B342" s="57"/>
      <c r="C342" s="1"/>
      <c r="E342" s="57"/>
      <c r="F342" s="57"/>
      <c r="G342" s="57"/>
      <c r="H342" s="57"/>
      <c r="I342" s="57"/>
      <c r="J342" s="57"/>
      <c r="K342" s="57"/>
      <c r="L342" s="57"/>
      <c r="M342" s="57"/>
      <c r="AH342" s="59"/>
    </row>
    <row r="343" spans="2:34" ht="15.75" customHeight="1">
      <c r="B343" s="57"/>
      <c r="C343" s="1"/>
      <c r="E343" s="57"/>
      <c r="F343" s="57"/>
      <c r="G343" s="57"/>
      <c r="H343" s="57"/>
      <c r="I343" s="57"/>
      <c r="J343" s="57"/>
      <c r="K343" s="57"/>
      <c r="L343" s="57"/>
      <c r="M343" s="57"/>
      <c r="AH343" s="59"/>
    </row>
    <row r="344" spans="2:34" ht="15.75" customHeight="1">
      <c r="B344" s="57"/>
      <c r="C344" s="1"/>
      <c r="E344" s="57"/>
      <c r="F344" s="57"/>
      <c r="G344" s="57"/>
      <c r="H344" s="57"/>
      <c r="I344" s="57"/>
      <c r="J344" s="57"/>
      <c r="K344" s="57"/>
      <c r="L344" s="57"/>
      <c r="M344" s="57"/>
      <c r="AH344" s="59"/>
    </row>
    <row r="345" spans="2:34" ht="15.75" customHeight="1">
      <c r="B345" s="57"/>
      <c r="C345" s="1"/>
      <c r="E345" s="57"/>
      <c r="F345" s="57"/>
      <c r="G345" s="57"/>
      <c r="H345" s="57"/>
      <c r="I345" s="57"/>
      <c r="J345" s="57"/>
      <c r="K345" s="57"/>
      <c r="L345" s="57"/>
      <c r="M345" s="57"/>
      <c r="AH345" s="59"/>
    </row>
    <row r="346" spans="2:34" ht="15.75" customHeight="1">
      <c r="B346" s="57"/>
      <c r="C346" s="1"/>
      <c r="E346" s="57"/>
      <c r="F346" s="57"/>
      <c r="G346" s="57"/>
      <c r="H346" s="57"/>
      <c r="I346" s="57"/>
      <c r="J346" s="57"/>
      <c r="K346" s="57"/>
      <c r="L346" s="57"/>
      <c r="M346" s="57"/>
      <c r="AH346" s="59"/>
    </row>
    <row r="347" spans="2:34" ht="15.75" customHeight="1">
      <c r="B347" s="57"/>
      <c r="C347" s="1"/>
      <c r="E347" s="57"/>
      <c r="F347" s="57"/>
      <c r="G347" s="57"/>
      <c r="H347" s="57"/>
      <c r="I347" s="57"/>
      <c r="J347" s="57"/>
      <c r="K347" s="57"/>
      <c r="L347" s="57"/>
      <c r="M347" s="57"/>
      <c r="AH347" s="59"/>
    </row>
    <row r="348" spans="2:34" ht="15.75" customHeight="1">
      <c r="B348" s="57"/>
      <c r="C348" s="1"/>
      <c r="E348" s="57"/>
      <c r="F348" s="57"/>
      <c r="G348" s="57"/>
      <c r="H348" s="57"/>
      <c r="I348" s="57"/>
      <c r="J348" s="57"/>
      <c r="K348" s="57"/>
      <c r="L348" s="57"/>
      <c r="M348" s="57"/>
      <c r="AH348" s="59"/>
    </row>
    <row r="349" spans="2:34" ht="15.75" customHeight="1">
      <c r="B349" s="57"/>
      <c r="C349" s="1"/>
      <c r="E349" s="57"/>
      <c r="F349" s="57"/>
      <c r="G349" s="57"/>
      <c r="H349" s="57"/>
      <c r="I349" s="57"/>
      <c r="J349" s="57"/>
      <c r="K349" s="57"/>
      <c r="L349" s="57"/>
      <c r="M349" s="57"/>
      <c r="AH349" s="59"/>
    </row>
    <row r="350" spans="2:34" ht="15.75" customHeight="1">
      <c r="B350" s="57"/>
      <c r="C350" s="1"/>
      <c r="E350" s="57"/>
      <c r="F350" s="57"/>
      <c r="G350" s="57"/>
      <c r="H350" s="57"/>
      <c r="I350" s="57"/>
      <c r="J350" s="57"/>
      <c r="K350" s="57"/>
      <c r="L350" s="57"/>
      <c r="M350" s="57"/>
      <c r="AH350" s="59"/>
    </row>
    <row r="351" spans="2:34" ht="15.75" customHeight="1">
      <c r="B351" s="57"/>
      <c r="C351" s="1"/>
      <c r="E351" s="57"/>
      <c r="F351" s="57"/>
      <c r="G351" s="57"/>
      <c r="H351" s="57"/>
      <c r="I351" s="57"/>
      <c r="J351" s="57"/>
      <c r="K351" s="57"/>
      <c r="L351" s="57"/>
      <c r="M351" s="57"/>
      <c r="AH351" s="59"/>
    </row>
    <row r="352" spans="2:34" ht="15.75" customHeight="1">
      <c r="B352" s="57"/>
      <c r="C352" s="1"/>
      <c r="E352" s="57"/>
      <c r="F352" s="57"/>
      <c r="G352" s="57"/>
      <c r="H352" s="57"/>
      <c r="I352" s="57"/>
      <c r="J352" s="57"/>
      <c r="K352" s="57"/>
      <c r="L352" s="57"/>
      <c r="M352" s="57"/>
      <c r="AH352" s="59"/>
    </row>
    <row r="353" spans="2:34" ht="15.75" customHeight="1">
      <c r="B353" s="57"/>
      <c r="C353" s="1"/>
      <c r="E353" s="57"/>
      <c r="F353" s="57"/>
      <c r="G353" s="57"/>
      <c r="H353" s="57"/>
      <c r="I353" s="57"/>
      <c r="J353" s="57"/>
      <c r="K353" s="57"/>
      <c r="L353" s="57"/>
      <c r="M353" s="57"/>
      <c r="AH353" s="59"/>
    </row>
    <row r="354" spans="2:34" ht="15.75" customHeight="1">
      <c r="B354" s="57"/>
      <c r="C354" s="1"/>
      <c r="E354" s="57"/>
      <c r="F354" s="57"/>
      <c r="G354" s="57"/>
      <c r="H354" s="57"/>
      <c r="I354" s="57"/>
      <c r="J354" s="57"/>
      <c r="K354" s="57"/>
      <c r="L354" s="57"/>
      <c r="M354" s="57"/>
      <c r="AH354" s="59"/>
    </row>
    <row r="355" spans="2:34" ht="15.75" customHeight="1">
      <c r="B355" s="57"/>
      <c r="C355" s="1"/>
      <c r="E355" s="57"/>
      <c r="F355" s="57"/>
      <c r="G355" s="57"/>
      <c r="H355" s="57"/>
      <c r="I355" s="57"/>
      <c r="J355" s="57"/>
      <c r="K355" s="57"/>
      <c r="L355" s="57"/>
      <c r="M355" s="57"/>
      <c r="AH355" s="59"/>
    </row>
    <row r="356" spans="2:34" ht="15.75" customHeight="1">
      <c r="B356" s="57"/>
      <c r="C356" s="1"/>
      <c r="E356" s="57"/>
      <c r="F356" s="57"/>
      <c r="G356" s="57"/>
      <c r="H356" s="57"/>
      <c r="I356" s="57"/>
      <c r="J356" s="57"/>
      <c r="K356" s="57"/>
      <c r="L356" s="57"/>
      <c r="M356" s="57"/>
      <c r="AH356" s="59"/>
    </row>
    <row r="357" spans="2:34" ht="15.75" customHeight="1">
      <c r="B357" s="57"/>
      <c r="C357" s="1"/>
      <c r="E357" s="57"/>
      <c r="F357" s="57"/>
      <c r="G357" s="57"/>
      <c r="H357" s="57"/>
      <c r="I357" s="57"/>
      <c r="J357" s="57"/>
      <c r="K357" s="57"/>
      <c r="L357" s="57"/>
      <c r="M357" s="57"/>
      <c r="AH357" s="59"/>
    </row>
    <row r="358" spans="2:34" ht="15.75" customHeight="1">
      <c r="B358" s="57"/>
      <c r="C358" s="1"/>
      <c r="E358" s="57"/>
      <c r="F358" s="57"/>
      <c r="G358" s="57"/>
      <c r="H358" s="57"/>
      <c r="I358" s="57"/>
      <c r="J358" s="57"/>
      <c r="K358" s="57"/>
      <c r="L358" s="57"/>
      <c r="M358" s="57"/>
      <c r="AH358" s="59"/>
    </row>
    <row r="359" spans="2:34" ht="15.75" customHeight="1">
      <c r="B359" s="57"/>
      <c r="C359" s="1"/>
      <c r="E359" s="57"/>
      <c r="F359" s="57"/>
      <c r="G359" s="57"/>
      <c r="H359" s="57"/>
      <c r="I359" s="57"/>
      <c r="J359" s="57"/>
      <c r="K359" s="57"/>
      <c r="L359" s="57"/>
      <c r="M359" s="57"/>
      <c r="AH359" s="59"/>
    </row>
    <row r="360" spans="2:34" ht="15.75" customHeight="1">
      <c r="B360" s="57"/>
      <c r="C360" s="1"/>
      <c r="E360" s="57"/>
      <c r="F360" s="57"/>
      <c r="G360" s="57"/>
      <c r="H360" s="57"/>
      <c r="I360" s="57"/>
      <c r="J360" s="57"/>
      <c r="K360" s="57"/>
      <c r="L360" s="57"/>
      <c r="M360" s="57"/>
      <c r="AH360" s="59"/>
    </row>
    <row r="361" spans="2:34" ht="15.75" customHeight="1">
      <c r="B361" s="57"/>
      <c r="C361" s="1"/>
      <c r="E361" s="57"/>
      <c r="F361" s="57"/>
      <c r="G361" s="57"/>
      <c r="H361" s="57"/>
      <c r="I361" s="57"/>
      <c r="J361" s="57"/>
      <c r="K361" s="57"/>
      <c r="L361" s="57"/>
      <c r="M361" s="57"/>
      <c r="AH361" s="59"/>
    </row>
    <row r="362" spans="2:34" ht="15.75" customHeight="1">
      <c r="B362" s="57"/>
      <c r="C362" s="1"/>
      <c r="E362" s="57"/>
      <c r="F362" s="57"/>
      <c r="G362" s="57"/>
      <c r="H362" s="57"/>
      <c r="I362" s="57"/>
      <c r="J362" s="57"/>
      <c r="K362" s="57"/>
      <c r="L362" s="57"/>
      <c r="M362" s="57"/>
      <c r="AH362" s="59"/>
    </row>
    <row r="363" spans="2:34" ht="15.75" customHeight="1">
      <c r="B363" s="57"/>
      <c r="C363" s="1"/>
      <c r="E363" s="57"/>
      <c r="F363" s="57"/>
      <c r="G363" s="57"/>
      <c r="H363" s="57"/>
      <c r="I363" s="57"/>
      <c r="J363" s="57"/>
      <c r="K363" s="57"/>
      <c r="L363" s="57"/>
      <c r="M363" s="57"/>
      <c r="AH363" s="59"/>
    </row>
    <row r="364" spans="2:34" ht="15.75" customHeight="1">
      <c r="B364" s="57"/>
      <c r="C364" s="1"/>
      <c r="E364" s="57"/>
      <c r="F364" s="57"/>
      <c r="G364" s="57"/>
      <c r="H364" s="57"/>
      <c r="I364" s="57"/>
      <c r="J364" s="57"/>
      <c r="K364" s="57"/>
      <c r="L364" s="57"/>
      <c r="M364" s="57"/>
      <c r="AH364" s="59"/>
    </row>
    <row r="365" spans="2:34" ht="15.75" customHeight="1">
      <c r="B365" s="57"/>
      <c r="C365" s="1"/>
      <c r="E365" s="57"/>
      <c r="F365" s="57"/>
      <c r="G365" s="57"/>
      <c r="H365" s="57"/>
      <c r="I365" s="57"/>
      <c r="J365" s="57"/>
      <c r="K365" s="57"/>
      <c r="L365" s="57"/>
      <c r="M365" s="57"/>
      <c r="AH365" s="59"/>
    </row>
    <row r="366" spans="2:34" ht="15.75" customHeight="1">
      <c r="B366" s="57"/>
      <c r="C366" s="1"/>
      <c r="E366" s="57"/>
      <c r="F366" s="57"/>
      <c r="G366" s="57"/>
      <c r="H366" s="57"/>
      <c r="I366" s="57"/>
      <c r="J366" s="57"/>
      <c r="K366" s="57"/>
      <c r="L366" s="57"/>
      <c r="M366" s="57"/>
      <c r="AH366" s="59"/>
    </row>
    <row r="367" spans="2:34" ht="15.75" customHeight="1">
      <c r="B367" s="57"/>
      <c r="C367" s="1"/>
      <c r="E367" s="57"/>
      <c r="F367" s="57"/>
      <c r="G367" s="57"/>
      <c r="H367" s="57"/>
      <c r="I367" s="57"/>
      <c r="J367" s="57"/>
      <c r="K367" s="57"/>
      <c r="L367" s="57"/>
      <c r="M367" s="57"/>
      <c r="AH367" s="59"/>
    </row>
    <row r="368" spans="2:34" ht="15.75" customHeight="1">
      <c r="B368" s="57"/>
      <c r="C368" s="1"/>
      <c r="E368" s="57"/>
      <c r="F368" s="57"/>
      <c r="G368" s="57"/>
      <c r="H368" s="57"/>
      <c r="I368" s="57"/>
      <c r="J368" s="57"/>
      <c r="K368" s="57"/>
      <c r="L368" s="57"/>
      <c r="M368" s="57"/>
      <c r="AH368" s="59"/>
    </row>
    <row r="369" spans="2:34" ht="15.75" customHeight="1">
      <c r="B369" s="57"/>
      <c r="C369" s="1"/>
      <c r="E369" s="57"/>
      <c r="F369" s="57"/>
      <c r="G369" s="57"/>
      <c r="H369" s="57"/>
      <c r="I369" s="57"/>
      <c r="J369" s="57"/>
      <c r="K369" s="57"/>
      <c r="L369" s="57"/>
      <c r="M369" s="57"/>
      <c r="AH369" s="59"/>
    </row>
    <row r="370" spans="2:34" ht="15.75" customHeight="1">
      <c r="B370" s="57"/>
      <c r="C370" s="1"/>
      <c r="E370" s="57"/>
      <c r="F370" s="57"/>
      <c r="G370" s="57"/>
      <c r="H370" s="57"/>
      <c r="I370" s="57"/>
      <c r="J370" s="57"/>
      <c r="K370" s="57"/>
      <c r="L370" s="57"/>
      <c r="M370" s="57"/>
      <c r="AH370" s="59"/>
    </row>
    <row r="371" spans="2:34" ht="15.75" customHeight="1">
      <c r="B371" s="57"/>
      <c r="C371" s="1"/>
      <c r="E371" s="57"/>
      <c r="F371" s="57"/>
      <c r="G371" s="57"/>
      <c r="H371" s="57"/>
      <c r="I371" s="57"/>
      <c r="J371" s="57"/>
      <c r="K371" s="57"/>
      <c r="L371" s="57"/>
      <c r="M371" s="57"/>
      <c r="AH371" s="59"/>
    </row>
    <row r="372" spans="2:34" ht="15.75" customHeight="1">
      <c r="B372" s="57"/>
      <c r="C372" s="1"/>
      <c r="E372" s="57"/>
      <c r="F372" s="57"/>
      <c r="G372" s="57"/>
      <c r="H372" s="57"/>
      <c r="I372" s="57"/>
      <c r="J372" s="57"/>
      <c r="K372" s="57"/>
      <c r="L372" s="57"/>
      <c r="M372" s="57"/>
      <c r="AH372" s="59"/>
    </row>
    <row r="373" spans="2:34" ht="15.75" customHeight="1">
      <c r="B373" s="57"/>
      <c r="C373" s="1"/>
      <c r="E373" s="57"/>
      <c r="F373" s="57"/>
      <c r="G373" s="57"/>
      <c r="H373" s="57"/>
      <c r="I373" s="57"/>
      <c r="J373" s="57"/>
      <c r="K373" s="57"/>
      <c r="L373" s="57"/>
      <c r="M373" s="57"/>
      <c r="AH373" s="59"/>
    </row>
    <row r="374" spans="2:34" ht="15.75" customHeight="1">
      <c r="B374" s="57"/>
      <c r="C374" s="1"/>
      <c r="E374" s="57"/>
      <c r="F374" s="57"/>
      <c r="G374" s="57"/>
      <c r="H374" s="57"/>
      <c r="I374" s="57"/>
      <c r="J374" s="57"/>
      <c r="K374" s="57"/>
      <c r="L374" s="57"/>
      <c r="M374" s="57"/>
      <c r="AH374" s="59"/>
    </row>
    <row r="375" spans="2:34" ht="15.75" customHeight="1">
      <c r="B375" s="57"/>
      <c r="C375" s="1"/>
      <c r="E375" s="57"/>
      <c r="F375" s="57"/>
      <c r="G375" s="57"/>
      <c r="H375" s="57"/>
      <c r="I375" s="57"/>
      <c r="J375" s="57"/>
      <c r="K375" s="57"/>
      <c r="L375" s="57"/>
      <c r="M375" s="57"/>
      <c r="AH375" s="59"/>
    </row>
    <row r="376" spans="2:34" ht="15.75" customHeight="1">
      <c r="B376" s="57"/>
      <c r="C376" s="1"/>
      <c r="E376" s="57"/>
      <c r="F376" s="57"/>
      <c r="G376" s="57"/>
      <c r="H376" s="57"/>
      <c r="I376" s="57"/>
      <c r="J376" s="57"/>
      <c r="K376" s="57"/>
      <c r="L376" s="57"/>
      <c r="M376" s="57"/>
      <c r="AH376" s="59"/>
    </row>
    <row r="377" spans="2:34" ht="15.75" customHeight="1">
      <c r="B377" s="57"/>
      <c r="C377" s="1"/>
      <c r="E377" s="57"/>
      <c r="F377" s="57"/>
      <c r="G377" s="57"/>
      <c r="H377" s="57"/>
      <c r="I377" s="57"/>
      <c r="J377" s="57"/>
      <c r="K377" s="57"/>
      <c r="L377" s="57"/>
      <c r="M377" s="57"/>
      <c r="AH377" s="59"/>
    </row>
    <row r="378" spans="2:34" ht="15.75" customHeight="1">
      <c r="B378" s="57"/>
      <c r="C378" s="1"/>
      <c r="E378" s="57"/>
      <c r="F378" s="57"/>
      <c r="G378" s="57"/>
      <c r="H378" s="57"/>
      <c r="I378" s="57"/>
      <c r="J378" s="57"/>
      <c r="K378" s="57"/>
      <c r="L378" s="57"/>
      <c r="M378" s="57"/>
      <c r="AH378" s="59"/>
    </row>
    <row r="379" spans="2:34" ht="15.75" customHeight="1">
      <c r="B379" s="57"/>
      <c r="C379" s="1"/>
      <c r="E379" s="57"/>
      <c r="F379" s="57"/>
      <c r="G379" s="57"/>
      <c r="H379" s="57"/>
      <c r="I379" s="57"/>
      <c r="J379" s="57"/>
      <c r="K379" s="57"/>
      <c r="L379" s="57"/>
      <c r="M379" s="57"/>
      <c r="AH379" s="59"/>
    </row>
    <row r="380" spans="2:34" ht="15.75" customHeight="1">
      <c r="B380" s="57"/>
      <c r="C380" s="1"/>
      <c r="E380" s="57"/>
      <c r="F380" s="57"/>
      <c r="G380" s="57"/>
      <c r="H380" s="57"/>
      <c r="I380" s="57"/>
      <c r="J380" s="57"/>
      <c r="K380" s="57"/>
      <c r="L380" s="57"/>
      <c r="M380" s="57"/>
      <c r="AH380" s="59"/>
    </row>
    <row r="381" spans="2:34" ht="15.75" customHeight="1">
      <c r="B381" s="57"/>
      <c r="C381" s="1"/>
      <c r="E381" s="57"/>
      <c r="F381" s="57"/>
      <c r="G381" s="57"/>
      <c r="H381" s="57"/>
      <c r="I381" s="57"/>
      <c r="J381" s="57"/>
      <c r="K381" s="57"/>
      <c r="L381" s="57"/>
      <c r="M381" s="57"/>
      <c r="AH381" s="59"/>
    </row>
    <row r="382" spans="2:34" ht="15.75" customHeight="1">
      <c r="B382" s="57"/>
      <c r="C382" s="1"/>
      <c r="E382" s="57"/>
      <c r="F382" s="57"/>
      <c r="G382" s="57"/>
      <c r="H382" s="57"/>
      <c r="I382" s="57"/>
      <c r="J382" s="57"/>
      <c r="K382" s="57"/>
      <c r="L382" s="57"/>
      <c r="M382" s="57"/>
      <c r="AH382" s="59"/>
    </row>
    <row r="383" spans="2:34" ht="15.75" customHeight="1">
      <c r="B383" s="57"/>
      <c r="C383" s="1"/>
      <c r="E383" s="57"/>
      <c r="F383" s="57"/>
      <c r="G383" s="57"/>
      <c r="H383" s="57"/>
      <c r="I383" s="57"/>
      <c r="J383" s="57"/>
      <c r="K383" s="57"/>
      <c r="L383" s="57"/>
      <c r="M383" s="57"/>
      <c r="AH383" s="59"/>
    </row>
    <row r="384" spans="2:34" ht="15.75" customHeight="1">
      <c r="B384" s="57"/>
      <c r="C384" s="1"/>
      <c r="E384" s="57"/>
      <c r="F384" s="57"/>
      <c r="G384" s="57"/>
      <c r="H384" s="57"/>
      <c r="I384" s="57"/>
      <c r="J384" s="57"/>
      <c r="K384" s="57"/>
      <c r="L384" s="57"/>
      <c r="M384" s="57"/>
      <c r="AH384" s="59"/>
    </row>
    <row r="385" spans="2:34" ht="15.75" customHeight="1">
      <c r="B385" s="57"/>
      <c r="C385" s="1"/>
      <c r="E385" s="57"/>
      <c r="F385" s="57"/>
      <c r="G385" s="57"/>
      <c r="H385" s="57"/>
      <c r="I385" s="57"/>
      <c r="J385" s="57"/>
      <c r="K385" s="57"/>
      <c r="L385" s="57"/>
      <c r="M385" s="57"/>
      <c r="AH385" s="59"/>
    </row>
    <row r="386" spans="2:34" ht="15.75" customHeight="1">
      <c r="B386" s="57"/>
      <c r="C386" s="1"/>
      <c r="E386" s="57"/>
      <c r="F386" s="57"/>
      <c r="G386" s="57"/>
      <c r="H386" s="57"/>
      <c r="I386" s="57"/>
      <c r="J386" s="57"/>
      <c r="K386" s="57"/>
      <c r="L386" s="57"/>
      <c r="M386" s="57"/>
      <c r="AH386" s="59"/>
    </row>
    <row r="387" spans="2:34" ht="15.75" customHeight="1">
      <c r="B387" s="57"/>
      <c r="C387" s="1"/>
      <c r="E387" s="57"/>
      <c r="F387" s="57"/>
      <c r="G387" s="57"/>
      <c r="H387" s="57"/>
      <c r="I387" s="57"/>
      <c r="J387" s="57"/>
      <c r="K387" s="57"/>
      <c r="L387" s="57"/>
      <c r="M387" s="57"/>
      <c r="AH387" s="59"/>
    </row>
    <row r="388" spans="2:34" ht="15.75" customHeight="1">
      <c r="B388" s="57"/>
      <c r="C388" s="1"/>
      <c r="E388" s="57"/>
      <c r="F388" s="57"/>
      <c r="G388" s="57"/>
      <c r="H388" s="57"/>
      <c r="I388" s="57"/>
      <c r="J388" s="57"/>
      <c r="K388" s="57"/>
      <c r="L388" s="57"/>
      <c r="M388" s="57"/>
      <c r="AH388" s="59"/>
    </row>
    <row r="389" spans="2:34" ht="15.75" customHeight="1">
      <c r="B389" s="57"/>
      <c r="C389" s="1"/>
      <c r="E389" s="57"/>
      <c r="F389" s="57"/>
      <c r="G389" s="57"/>
      <c r="H389" s="57"/>
      <c r="I389" s="57"/>
      <c r="J389" s="57"/>
      <c r="K389" s="57"/>
      <c r="L389" s="57"/>
      <c r="M389" s="57"/>
      <c r="AH389" s="59"/>
    </row>
    <row r="390" spans="2:34" ht="15.75" customHeight="1">
      <c r="B390" s="57"/>
      <c r="C390" s="1"/>
      <c r="E390" s="57"/>
      <c r="F390" s="57"/>
      <c r="G390" s="57"/>
      <c r="H390" s="57"/>
      <c r="I390" s="57"/>
      <c r="J390" s="57"/>
      <c r="K390" s="57"/>
      <c r="L390" s="57"/>
      <c r="M390" s="57"/>
      <c r="AH390" s="59"/>
    </row>
    <row r="391" spans="2:34" ht="15.75" customHeight="1">
      <c r="B391" s="57"/>
      <c r="C391" s="1"/>
      <c r="E391" s="57"/>
      <c r="F391" s="57"/>
      <c r="G391" s="57"/>
      <c r="H391" s="57"/>
      <c r="I391" s="57"/>
      <c r="J391" s="57"/>
      <c r="K391" s="57"/>
      <c r="L391" s="57"/>
      <c r="M391" s="57"/>
      <c r="AH391" s="59"/>
    </row>
    <row r="392" spans="2:34" ht="15.75" customHeight="1">
      <c r="B392" s="57"/>
      <c r="C392" s="1"/>
      <c r="E392" s="57"/>
      <c r="F392" s="57"/>
      <c r="G392" s="57"/>
      <c r="H392" s="57"/>
      <c r="I392" s="57"/>
      <c r="J392" s="57"/>
      <c r="K392" s="57"/>
      <c r="L392" s="57"/>
      <c r="M392" s="57"/>
      <c r="AH392" s="59"/>
    </row>
    <row r="393" spans="2:34" ht="15.75" customHeight="1">
      <c r="B393" s="57"/>
      <c r="C393" s="1"/>
      <c r="E393" s="57"/>
      <c r="F393" s="57"/>
      <c r="G393" s="57"/>
      <c r="H393" s="57"/>
      <c r="I393" s="57"/>
      <c r="J393" s="57"/>
      <c r="K393" s="57"/>
      <c r="L393" s="57"/>
      <c r="M393" s="57"/>
      <c r="AH393" s="59"/>
    </row>
    <row r="394" spans="2:34" ht="15.75" customHeight="1">
      <c r="B394" s="57"/>
      <c r="C394" s="1"/>
      <c r="E394" s="57"/>
      <c r="F394" s="57"/>
      <c r="G394" s="57"/>
      <c r="H394" s="57"/>
      <c r="I394" s="57"/>
      <c r="J394" s="57"/>
      <c r="K394" s="57"/>
      <c r="L394" s="57"/>
      <c r="M394" s="57"/>
      <c r="AH394" s="59"/>
    </row>
    <row r="395" spans="2:34" ht="15.75" customHeight="1">
      <c r="B395" s="57"/>
      <c r="C395" s="1"/>
      <c r="E395" s="57"/>
      <c r="F395" s="57"/>
      <c r="G395" s="57"/>
      <c r="H395" s="57"/>
      <c r="I395" s="57"/>
      <c r="J395" s="57"/>
      <c r="K395" s="57"/>
      <c r="L395" s="57"/>
      <c r="M395" s="57"/>
      <c r="AH395" s="59"/>
    </row>
    <row r="396" spans="2:34" ht="15.75" customHeight="1">
      <c r="B396" s="57"/>
      <c r="C396" s="1"/>
      <c r="E396" s="57"/>
      <c r="F396" s="57"/>
      <c r="G396" s="57"/>
      <c r="H396" s="57"/>
      <c r="I396" s="57"/>
      <c r="J396" s="57"/>
      <c r="K396" s="57"/>
      <c r="L396" s="57"/>
      <c r="M396" s="57"/>
      <c r="AH396" s="59"/>
    </row>
    <row r="397" spans="2:34" ht="15.75" customHeight="1">
      <c r="B397" s="57"/>
      <c r="C397" s="1"/>
      <c r="E397" s="57"/>
      <c r="F397" s="57"/>
      <c r="G397" s="57"/>
      <c r="H397" s="57"/>
      <c r="I397" s="57"/>
      <c r="J397" s="57"/>
      <c r="K397" s="57"/>
      <c r="L397" s="57"/>
      <c r="M397" s="57"/>
      <c r="AH397" s="59"/>
    </row>
    <row r="398" spans="2:34" ht="15.75" customHeight="1">
      <c r="B398" s="57"/>
      <c r="C398" s="1"/>
      <c r="E398" s="57"/>
      <c r="F398" s="57"/>
      <c r="G398" s="57"/>
      <c r="H398" s="57"/>
      <c r="I398" s="57"/>
      <c r="J398" s="57"/>
      <c r="K398" s="57"/>
      <c r="L398" s="57"/>
      <c r="M398" s="57"/>
      <c r="AH398" s="59"/>
    </row>
    <row r="399" spans="2:34" ht="15.75" customHeight="1">
      <c r="B399" s="57"/>
      <c r="C399" s="1"/>
      <c r="E399" s="57"/>
      <c r="F399" s="57"/>
      <c r="G399" s="57"/>
      <c r="H399" s="57"/>
      <c r="I399" s="57"/>
      <c r="J399" s="57"/>
      <c r="K399" s="57"/>
      <c r="L399" s="57"/>
      <c r="M399" s="57"/>
      <c r="AH399" s="59"/>
    </row>
    <row r="400" spans="2:34" ht="15.75" customHeight="1">
      <c r="B400" s="57"/>
      <c r="C400" s="1"/>
      <c r="E400" s="57"/>
      <c r="F400" s="57"/>
      <c r="G400" s="57"/>
      <c r="H400" s="57"/>
      <c r="I400" s="57"/>
      <c r="J400" s="57"/>
      <c r="K400" s="57"/>
      <c r="L400" s="57"/>
      <c r="M400" s="57"/>
      <c r="AH400" s="59"/>
    </row>
    <row r="401" spans="2:34" ht="15.75" customHeight="1">
      <c r="B401" s="57"/>
      <c r="C401" s="1"/>
      <c r="E401" s="57"/>
      <c r="F401" s="57"/>
      <c r="G401" s="57"/>
      <c r="H401" s="57"/>
      <c r="I401" s="57"/>
      <c r="J401" s="57"/>
      <c r="K401" s="57"/>
      <c r="L401" s="57"/>
      <c r="M401" s="57"/>
      <c r="AH401" s="59"/>
    </row>
    <row r="402" spans="2:34" ht="15.75" customHeight="1">
      <c r="B402" s="57"/>
      <c r="C402" s="1"/>
      <c r="E402" s="57"/>
      <c r="F402" s="57"/>
      <c r="G402" s="57"/>
      <c r="H402" s="57"/>
      <c r="I402" s="57"/>
      <c r="J402" s="57"/>
      <c r="K402" s="57"/>
      <c r="L402" s="57"/>
      <c r="M402" s="57"/>
      <c r="AH402" s="59"/>
    </row>
    <row r="403" spans="2:34" ht="15.75" customHeight="1">
      <c r="B403" s="57"/>
      <c r="C403" s="1"/>
      <c r="E403" s="57"/>
      <c r="F403" s="57"/>
      <c r="G403" s="57"/>
      <c r="H403" s="57"/>
      <c r="I403" s="57"/>
      <c r="J403" s="57"/>
      <c r="K403" s="57"/>
      <c r="L403" s="57"/>
      <c r="M403" s="57"/>
      <c r="AH403" s="59"/>
    </row>
    <row r="404" spans="2:34" ht="15.75" customHeight="1">
      <c r="B404" s="57"/>
      <c r="C404" s="1"/>
      <c r="E404" s="57"/>
      <c r="F404" s="57"/>
      <c r="G404" s="57"/>
      <c r="H404" s="57"/>
      <c r="I404" s="57"/>
      <c r="J404" s="57"/>
      <c r="K404" s="57"/>
      <c r="L404" s="57"/>
      <c r="M404" s="57"/>
      <c r="AH404" s="59"/>
    </row>
    <row r="405" spans="2:34" ht="15.75" customHeight="1">
      <c r="B405" s="57"/>
      <c r="C405" s="1"/>
      <c r="E405" s="57"/>
      <c r="F405" s="57"/>
      <c r="G405" s="57"/>
      <c r="H405" s="57"/>
      <c r="I405" s="57"/>
      <c r="J405" s="57"/>
      <c r="K405" s="57"/>
      <c r="L405" s="57"/>
      <c r="M405" s="57"/>
      <c r="AH405" s="59"/>
    </row>
    <row r="406" spans="2:34" ht="15.75" customHeight="1">
      <c r="B406" s="57"/>
      <c r="C406" s="1"/>
      <c r="E406" s="57"/>
      <c r="F406" s="57"/>
      <c r="G406" s="57"/>
      <c r="H406" s="57"/>
      <c r="I406" s="57"/>
      <c r="J406" s="57"/>
      <c r="K406" s="57"/>
      <c r="L406" s="57"/>
      <c r="M406" s="57"/>
      <c r="AH406" s="59"/>
    </row>
    <row r="407" spans="2:34" ht="15.75" customHeight="1">
      <c r="B407" s="57"/>
      <c r="C407" s="1"/>
      <c r="E407" s="57"/>
      <c r="F407" s="57"/>
      <c r="G407" s="57"/>
      <c r="H407" s="57"/>
      <c r="I407" s="57"/>
      <c r="J407" s="57"/>
      <c r="K407" s="57"/>
      <c r="L407" s="57"/>
      <c r="M407" s="57"/>
      <c r="AH407" s="59"/>
    </row>
    <row r="408" spans="2:34" ht="15.75" customHeight="1">
      <c r="B408" s="57"/>
      <c r="C408" s="1"/>
      <c r="E408" s="57"/>
      <c r="F408" s="57"/>
      <c r="G408" s="57"/>
      <c r="H408" s="57"/>
      <c r="I408" s="57"/>
      <c r="J408" s="57"/>
      <c r="K408" s="57"/>
      <c r="L408" s="57"/>
      <c r="M408" s="57"/>
      <c r="AH408" s="59"/>
    </row>
    <row r="409" spans="2:34" ht="15.75" customHeight="1">
      <c r="B409" s="57"/>
      <c r="C409" s="1"/>
      <c r="E409" s="57"/>
      <c r="F409" s="57"/>
      <c r="G409" s="57"/>
      <c r="H409" s="57"/>
      <c r="I409" s="57"/>
      <c r="J409" s="57"/>
      <c r="K409" s="57"/>
      <c r="L409" s="57"/>
      <c r="M409" s="57"/>
      <c r="AH409" s="59"/>
    </row>
    <row r="410" spans="2:34" ht="15.75" customHeight="1">
      <c r="B410" s="57"/>
      <c r="C410" s="1"/>
      <c r="E410" s="57"/>
      <c r="F410" s="57"/>
      <c r="G410" s="57"/>
      <c r="H410" s="57"/>
      <c r="I410" s="57"/>
      <c r="J410" s="57"/>
      <c r="K410" s="57"/>
      <c r="L410" s="57"/>
      <c r="M410" s="57"/>
      <c r="AH410" s="59"/>
    </row>
    <row r="411" spans="2:34" ht="15.75" customHeight="1">
      <c r="B411" s="57"/>
      <c r="C411" s="1"/>
      <c r="E411" s="57"/>
      <c r="F411" s="57"/>
      <c r="G411" s="57"/>
      <c r="H411" s="57"/>
      <c r="I411" s="57"/>
      <c r="J411" s="57"/>
      <c r="K411" s="57"/>
      <c r="L411" s="57"/>
      <c r="M411" s="57"/>
      <c r="AH411" s="59"/>
    </row>
    <row r="412" spans="2:34" ht="15.75" customHeight="1">
      <c r="B412" s="57"/>
      <c r="C412" s="1"/>
      <c r="E412" s="57"/>
      <c r="F412" s="57"/>
      <c r="G412" s="57"/>
      <c r="H412" s="57"/>
      <c r="I412" s="57"/>
      <c r="J412" s="57"/>
      <c r="K412" s="57"/>
      <c r="L412" s="57"/>
      <c r="M412" s="57"/>
      <c r="AH412" s="59"/>
    </row>
    <row r="413" spans="2:34" ht="15.75" customHeight="1">
      <c r="B413" s="57"/>
      <c r="C413" s="1"/>
      <c r="E413" s="57"/>
      <c r="F413" s="57"/>
      <c r="G413" s="57"/>
      <c r="H413" s="57"/>
      <c r="I413" s="57"/>
      <c r="J413" s="57"/>
      <c r="K413" s="57"/>
      <c r="L413" s="57"/>
      <c r="M413" s="57"/>
      <c r="AH413" s="59"/>
    </row>
    <row r="414" spans="2:34" ht="15.75" customHeight="1">
      <c r="B414" s="57"/>
      <c r="C414" s="1"/>
      <c r="E414" s="57"/>
      <c r="F414" s="57"/>
      <c r="G414" s="57"/>
      <c r="H414" s="57"/>
      <c r="I414" s="57"/>
      <c r="J414" s="57"/>
      <c r="K414" s="57"/>
      <c r="L414" s="57"/>
      <c r="M414" s="57"/>
      <c r="AH414" s="59"/>
    </row>
    <row r="415" spans="2:34" ht="15.75" customHeight="1">
      <c r="B415" s="57"/>
      <c r="C415" s="1"/>
      <c r="E415" s="57"/>
      <c r="F415" s="57"/>
      <c r="G415" s="57"/>
      <c r="H415" s="57"/>
      <c r="I415" s="57"/>
      <c r="J415" s="57"/>
      <c r="K415" s="57"/>
      <c r="L415" s="57"/>
      <c r="M415" s="57"/>
      <c r="AH415" s="59"/>
    </row>
    <row r="416" spans="2:34" ht="15.75" customHeight="1">
      <c r="B416" s="57"/>
      <c r="C416" s="1"/>
      <c r="E416" s="57"/>
      <c r="F416" s="57"/>
      <c r="G416" s="57"/>
      <c r="H416" s="57"/>
      <c r="I416" s="57"/>
      <c r="J416" s="57"/>
      <c r="K416" s="57"/>
      <c r="L416" s="57"/>
      <c r="M416" s="57"/>
      <c r="AH416" s="59"/>
    </row>
    <row r="417" spans="2:34" ht="15.75" customHeight="1">
      <c r="B417" s="57"/>
      <c r="C417" s="1"/>
      <c r="E417" s="57"/>
      <c r="F417" s="57"/>
      <c r="G417" s="57"/>
      <c r="H417" s="57"/>
      <c r="I417" s="57"/>
      <c r="J417" s="57"/>
      <c r="K417" s="57"/>
      <c r="L417" s="57"/>
      <c r="M417" s="57"/>
      <c r="AH417" s="59"/>
    </row>
    <row r="418" spans="2:34" ht="15.75" customHeight="1">
      <c r="B418" s="57"/>
      <c r="C418" s="1"/>
      <c r="E418" s="57"/>
      <c r="F418" s="57"/>
      <c r="G418" s="57"/>
      <c r="H418" s="57"/>
      <c r="I418" s="57"/>
      <c r="J418" s="57"/>
      <c r="K418" s="57"/>
      <c r="L418" s="57"/>
      <c r="M418" s="57"/>
      <c r="AH418" s="59"/>
    </row>
    <row r="419" spans="2:34" ht="15.75" customHeight="1">
      <c r="B419" s="57"/>
      <c r="C419" s="1"/>
      <c r="E419" s="57"/>
      <c r="F419" s="57"/>
      <c r="G419" s="57"/>
      <c r="H419" s="57"/>
      <c r="I419" s="57"/>
      <c r="J419" s="57"/>
      <c r="K419" s="57"/>
      <c r="L419" s="57"/>
      <c r="M419" s="57"/>
      <c r="AH419" s="59"/>
    </row>
    <row r="420" spans="2:34" ht="15.75" customHeight="1">
      <c r="B420" s="57"/>
      <c r="C420" s="1"/>
      <c r="E420" s="57"/>
      <c r="F420" s="57"/>
      <c r="G420" s="57"/>
      <c r="H420" s="57"/>
      <c r="I420" s="57"/>
      <c r="J420" s="57"/>
      <c r="K420" s="57"/>
      <c r="L420" s="57"/>
      <c r="M420" s="57"/>
      <c r="AH420" s="59"/>
    </row>
    <row r="421" spans="2:34" ht="15.75" customHeight="1">
      <c r="B421" s="57"/>
      <c r="C421" s="1"/>
      <c r="E421" s="57"/>
      <c r="F421" s="57"/>
      <c r="G421" s="57"/>
      <c r="H421" s="57"/>
      <c r="I421" s="57"/>
      <c r="J421" s="57"/>
      <c r="K421" s="57"/>
      <c r="L421" s="57"/>
      <c r="M421" s="57"/>
      <c r="AH421" s="59"/>
    </row>
    <row r="422" spans="2:34" ht="15.75" customHeight="1">
      <c r="B422" s="57"/>
      <c r="C422" s="1"/>
      <c r="E422" s="57"/>
      <c r="F422" s="57"/>
      <c r="G422" s="57"/>
      <c r="H422" s="57"/>
      <c r="I422" s="57"/>
      <c r="J422" s="57"/>
      <c r="K422" s="57"/>
      <c r="L422" s="57"/>
      <c r="M422" s="57"/>
      <c r="AH422" s="59"/>
    </row>
    <row r="423" spans="2:34" ht="15.75" customHeight="1">
      <c r="B423" s="57"/>
      <c r="C423" s="1"/>
      <c r="E423" s="57"/>
      <c r="F423" s="57"/>
      <c r="G423" s="57"/>
      <c r="H423" s="57"/>
      <c r="I423" s="57"/>
      <c r="J423" s="57"/>
      <c r="K423" s="57"/>
      <c r="L423" s="57"/>
      <c r="M423" s="57"/>
      <c r="AH423" s="59"/>
    </row>
    <row r="424" spans="2:34" ht="15.75" customHeight="1">
      <c r="B424" s="57"/>
      <c r="C424" s="1"/>
      <c r="E424" s="57"/>
      <c r="F424" s="57"/>
      <c r="G424" s="57"/>
      <c r="H424" s="57"/>
      <c r="I424" s="57"/>
      <c r="J424" s="57"/>
      <c r="K424" s="57"/>
      <c r="L424" s="57"/>
      <c r="M424" s="57"/>
      <c r="AH424" s="59"/>
    </row>
    <row r="425" spans="2:34" ht="15.75" customHeight="1">
      <c r="B425" s="57"/>
      <c r="C425" s="1"/>
      <c r="E425" s="57"/>
      <c r="F425" s="57"/>
      <c r="G425" s="57"/>
      <c r="H425" s="57"/>
      <c r="I425" s="57"/>
      <c r="J425" s="57"/>
      <c r="K425" s="57"/>
      <c r="L425" s="57"/>
      <c r="M425" s="57"/>
      <c r="AH425" s="59"/>
    </row>
    <row r="426" spans="2:34" ht="15.75" customHeight="1">
      <c r="B426" s="57"/>
      <c r="C426" s="1"/>
      <c r="E426" s="57"/>
      <c r="F426" s="57"/>
      <c r="G426" s="57"/>
      <c r="H426" s="57"/>
      <c r="I426" s="57"/>
      <c r="J426" s="57"/>
      <c r="K426" s="57"/>
      <c r="L426" s="57"/>
      <c r="M426" s="57"/>
      <c r="AH426" s="59"/>
    </row>
    <row r="427" spans="2:34" ht="15.75" customHeight="1">
      <c r="B427" s="57"/>
      <c r="C427" s="1"/>
      <c r="E427" s="57"/>
      <c r="F427" s="57"/>
      <c r="G427" s="57"/>
      <c r="H427" s="57"/>
      <c r="I427" s="57"/>
      <c r="J427" s="57"/>
      <c r="K427" s="57"/>
      <c r="L427" s="57"/>
      <c r="M427" s="57"/>
      <c r="AH427" s="59"/>
    </row>
    <row r="428" spans="2:34" ht="15.75" customHeight="1">
      <c r="B428" s="57"/>
      <c r="C428" s="1"/>
      <c r="E428" s="57"/>
      <c r="F428" s="57"/>
      <c r="G428" s="57"/>
      <c r="H428" s="57"/>
      <c r="I428" s="57"/>
      <c r="J428" s="57"/>
      <c r="K428" s="57"/>
      <c r="L428" s="57"/>
      <c r="M428" s="57"/>
      <c r="AH428" s="59"/>
    </row>
    <row r="429" spans="2:34" ht="15.75" customHeight="1">
      <c r="B429" s="57"/>
      <c r="C429" s="1"/>
      <c r="E429" s="57"/>
      <c r="F429" s="57"/>
      <c r="G429" s="57"/>
      <c r="H429" s="57"/>
      <c r="I429" s="57"/>
      <c r="J429" s="57"/>
      <c r="K429" s="57"/>
      <c r="L429" s="57"/>
      <c r="M429" s="57"/>
      <c r="AH429" s="59"/>
    </row>
    <row r="430" spans="2:34" ht="15.75" customHeight="1">
      <c r="B430" s="57"/>
      <c r="C430" s="1"/>
      <c r="E430" s="57"/>
      <c r="F430" s="57"/>
      <c r="G430" s="57"/>
      <c r="H430" s="57"/>
      <c r="I430" s="57"/>
      <c r="J430" s="57"/>
      <c r="K430" s="57"/>
      <c r="L430" s="57"/>
      <c r="M430" s="57"/>
      <c r="AH430" s="59"/>
    </row>
    <row r="431" spans="2:34" ht="15.75" customHeight="1">
      <c r="B431" s="57"/>
      <c r="C431" s="1"/>
      <c r="E431" s="57"/>
      <c r="F431" s="57"/>
      <c r="G431" s="57"/>
      <c r="H431" s="57"/>
      <c r="I431" s="57"/>
      <c r="J431" s="57"/>
      <c r="K431" s="57"/>
      <c r="L431" s="57"/>
      <c r="M431" s="57"/>
      <c r="AH431" s="59"/>
    </row>
    <row r="432" spans="2:34" ht="15.75" customHeight="1">
      <c r="B432" s="57"/>
      <c r="C432" s="1"/>
      <c r="E432" s="57"/>
      <c r="F432" s="57"/>
      <c r="G432" s="57"/>
      <c r="H432" s="57"/>
      <c r="I432" s="57"/>
      <c r="J432" s="57"/>
      <c r="K432" s="57"/>
      <c r="L432" s="57"/>
      <c r="M432" s="57"/>
      <c r="AH432" s="59"/>
    </row>
    <row r="433" spans="2:34" ht="15.75" customHeight="1">
      <c r="B433" s="57"/>
      <c r="C433" s="1"/>
      <c r="E433" s="57"/>
      <c r="F433" s="57"/>
      <c r="G433" s="57"/>
      <c r="H433" s="57"/>
      <c r="I433" s="57"/>
      <c r="J433" s="57"/>
      <c r="K433" s="57"/>
      <c r="L433" s="57"/>
      <c r="M433" s="57"/>
      <c r="AH433" s="59"/>
    </row>
    <row r="434" spans="2:34" ht="15.75" customHeight="1">
      <c r="B434" s="57"/>
      <c r="C434" s="1"/>
      <c r="E434" s="57"/>
      <c r="F434" s="57"/>
      <c r="G434" s="57"/>
      <c r="H434" s="57"/>
      <c r="I434" s="57"/>
      <c r="J434" s="57"/>
      <c r="K434" s="57"/>
      <c r="L434" s="57"/>
      <c r="M434" s="57"/>
      <c r="AH434" s="59"/>
    </row>
    <row r="435" spans="2:34" ht="15.75" customHeight="1">
      <c r="B435" s="57"/>
      <c r="C435" s="1"/>
      <c r="E435" s="57"/>
      <c r="F435" s="57"/>
      <c r="G435" s="57"/>
      <c r="H435" s="57"/>
      <c r="I435" s="57"/>
      <c r="J435" s="57"/>
      <c r="K435" s="57"/>
      <c r="L435" s="57"/>
      <c r="M435" s="57"/>
      <c r="AH435" s="59"/>
    </row>
    <row r="436" spans="2:34" ht="15.75" customHeight="1">
      <c r="B436" s="57"/>
      <c r="C436" s="1"/>
      <c r="E436" s="57"/>
      <c r="F436" s="57"/>
      <c r="G436" s="57"/>
      <c r="H436" s="57"/>
      <c r="I436" s="57"/>
      <c r="J436" s="57"/>
      <c r="K436" s="57"/>
      <c r="L436" s="57"/>
      <c r="M436" s="57"/>
      <c r="AH436" s="59"/>
    </row>
    <row r="437" spans="2:34" ht="15.75" customHeight="1">
      <c r="B437" s="57"/>
      <c r="C437" s="1"/>
      <c r="E437" s="57"/>
      <c r="F437" s="57"/>
      <c r="G437" s="57"/>
      <c r="H437" s="57"/>
      <c r="I437" s="57"/>
      <c r="J437" s="57"/>
      <c r="K437" s="57"/>
      <c r="L437" s="57"/>
      <c r="M437" s="57"/>
      <c r="AH437" s="59"/>
    </row>
    <row r="438" spans="2:34" ht="15.75" customHeight="1">
      <c r="B438" s="57"/>
      <c r="C438" s="1"/>
      <c r="E438" s="57"/>
      <c r="F438" s="57"/>
      <c r="G438" s="57"/>
      <c r="H438" s="57"/>
      <c r="I438" s="57"/>
      <c r="J438" s="57"/>
      <c r="K438" s="57"/>
      <c r="L438" s="57"/>
      <c r="M438" s="57"/>
      <c r="AH438" s="59"/>
    </row>
    <row r="439" spans="2:34" ht="15.75" customHeight="1">
      <c r="B439" s="57"/>
      <c r="C439" s="1"/>
      <c r="E439" s="57"/>
      <c r="F439" s="57"/>
      <c r="G439" s="57"/>
      <c r="H439" s="57"/>
      <c r="I439" s="57"/>
      <c r="J439" s="57"/>
      <c r="K439" s="57"/>
      <c r="L439" s="57"/>
      <c r="M439" s="57"/>
      <c r="AH439" s="59"/>
    </row>
    <row r="440" spans="2:34" ht="15.75" customHeight="1">
      <c r="B440" s="57"/>
      <c r="C440" s="1"/>
      <c r="E440" s="57"/>
      <c r="F440" s="57"/>
      <c r="G440" s="57"/>
      <c r="H440" s="57"/>
      <c r="I440" s="57"/>
      <c r="J440" s="57"/>
      <c r="K440" s="57"/>
      <c r="L440" s="57"/>
      <c r="M440" s="57"/>
      <c r="AH440" s="59"/>
    </row>
    <row r="441" spans="2:34" ht="15.75" customHeight="1">
      <c r="B441" s="57"/>
      <c r="C441" s="1"/>
      <c r="E441" s="57"/>
      <c r="F441" s="57"/>
      <c r="G441" s="57"/>
      <c r="H441" s="57"/>
      <c r="I441" s="57"/>
      <c r="J441" s="57"/>
      <c r="K441" s="57"/>
      <c r="L441" s="57"/>
      <c r="M441" s="57"/>
      <c r="AH441" s="59"/>
    </row>
    <row r="442" spans="2:34" ht="15.75" customHeight="1">
      <c r="B442" s="57"/>
      <c r="C442" s="1"/>
      <c r="E442" s="57"/>
      <c r="F442" s="57"/>
      <c r="G442" s="57"/>
      <c r="H442" s="57"/>
      <c r="I442" s="57"/>
      <c r="J442" s="57"/>
      <c r="K442" s="57"/>
      <c r="L442" s="57"/>
      <c r="M442" s="57"/>
      <c r="AH442" s="59"/>
    </row>
    <row r="443" spans="2:34" ht="15.75" customHeight="1">
      <c r="B443" s="57"/>
      <c r="C443" s="1"/>
      <c r="E443" s="57"/>
      <c r="F443" s="57"/>
      <c r="G443" s="57"/>
      <c r="H443" s="57"/>
      <c r="I443" s="57"/>
      <c r="J443" s="57"/>
      <c r="K443" s="57"/>
      <c r="L443" s="57"/>
      <c r="M443" s="57"/>
      <c r="AH443" s="59"/>
    </row>
    <row r="444" spans="2:34" ht="15.75" customHeight="1">
      <c r="B444" s="57"/>
      <c r="C444" s="1"/>
      <c r="E444" s="57"/>
      <c r="F444" s="57"/>
      <c r="G444" s="57"/>
      <c r="H444" s="57"/>
      <c r="I444" s="57"/>
      <c r="J444" s="57"/>
      <c r="K444" s="57"/>
      <c r="L444" s="57"/>
      <c r="M444" s="57"/>
      <c r="AH444" s="59"/>
    </row>
    <row r="445" spans="2:34" ht="15.75" customHeight="1">
      <c r="B445" s="57"/>
      <c r="C445" s="1"/>
      <c r="E445" s="57"/>
      <c r="F445" s="57"/>
      <c r="G445" s="57"/>
      <c r="H445" s="57"/>
      <c r="I445" s="57"/>
      <c r="J445" s="57"/>
      <c r="K445" s="57"/>
      <c r="L445" s="57"/>
      <c r="M445" s="57"/>
      <c r="AH445" s="59"/>
    </row>
    <row r="446" spans="2:34" ht="15.75" customHeight="1">
      <c r="B446" s="57"/>
      <c r="C446" s="1"/>
      <c r="E446" s="57"/>
      <c r="F446" s="57"/>
      <c r="G446" s="57"/>
      <c r="H446" s="57"/>
      <c r="I446" s="57"/>
      <c r="J446" s="57"/>
      <c r="K446" s="57"/>
      <c r="L446" s="57"/>
      <c r="M446" s="57"/>
      <c r="AH446" s="59"/>
    </row>
    <row r="447" spans="2:34" ht="15.75" customHeight="1">
      <c r="B447" s="57"/>
      <c r="C447" s="1"/>
      <c r="E447" s="57"/>
      <c r="F447" s="57"/>
      <c r="G447" s="57"/>
      <c r="H447" s="57"/>
      <c r="I447" s="57"/>
      <c r="J447" s="57"/>
      <c r="K447" s="57"/>
      <c r="L447" s="57"/>
      <c r="M447" s="57"/>
      <c r="AH447" s="59"/>
    </row>
    <row r="448" spans="2:34" ht="15.75" customHeight="1">
      <c r="B448" s="57"/>
      <c r="C448" s="1"/>
      <c r="E448" s="57"/>
      <c r="F448" s="57"/>
      <c r="G448" s="57"/>
      <c r="H448" s="57"/>
      <c r="I448" s="57"/>
      <c r="J448" s="57"/>
      <c r="K448" s="57"/>
      <c r="L448" s="57"/>
      <c r="M448" s="57"/>
      <c r="AH448" s="59"/>
    </row>
    <row r="449" spans="2:34" ht="15.75" customHeight="1">
      <c r="B449" s="57"/>
      <c r="C449" s="1"/>
      <c r="E449" s="57"/>
      <c r="F449" s="57"/>
      <c r="G449" s="57"/>
      <c r="H449" s="57"/>
      <c r="I449" s="57"/>
      <c r="J449" s="57"/>
      <c r="K449" s="57"/>
      <c r="L449" s="57"/>
      <c r="M449" s="57"/>
      <c r="AH449" s="59"/>
    </row>
    <row r="450" spans="2:34" ht="15.75" customHeight="1">
      <c r="B450" s="57"/>
      <c r="C450" s="1"/>
      <c r="E450" s="57"/>
      <c r="F450" s="57"/>
      <c r="G450" s="57"/>
      <c r="H450" s="57"/>
      <c r="I450" s="57"/>
      <c r="J450" s="57"/>
      <c r="K450" s="57"/>
      <c r="L450" s="57"/>
      <c r="M450" s="57"/>
      <c r="AH450" s="59"/>
    </row>
    <row r="451" spans="2:34" ht="15.75" customHeight="1">
      <c r="B451" s="57"/>
      <c r="C451" s="1"/>
      <c r="E451" s="57"/>
      <c r="F451" s="57"/>
      <c r="G451" s="57"/>
      <c r="H451" s="57"/>
      <c r="I451" s="57"/>
      <c r="J451" s="57"/>
      <c r="K451" s="57"/>
      <c r="L451" s="57"/>
      <c r="M451" s="57"/>
      <c r="AH451" s="59"/>
    </row>
    <row r="452" spans="2:34" ht="15.75" customHeight="1">
      <c r="B452" s="57"/>
      <c r="C452" s="1"/>
      <c r="E452" s="57"/>
      <c r="F452" s="57"/>
      <c r="G452" s="57"/>
      <c r="H452" s="57"/>
      <c r="I452" s="57"/>
      <c r="J452" s="57"/>
      <c r="K452" s="57"/>
      <c r="L452" s="57"/>
      <c r="M452" s="57"/>
      <c r="AH452" s="59"/>
    </row>
    <row r="453" spans="2:34" ht="15.75" customHeight="1">
      <c r="B453" s="57"/>
      <c r="C453" s="1"/>
      <c r="E453" s="57"/>
      <c r="F453" s="57"/>
      <c r="G453" s="57"/>
      <c r="H453" s="57"/>
      <c r="I453" s="57"/>
      <c r="J453" s="57"/>
      <c r="K453" s="57"/>
      <c r="L453" s="57"/>
      <c r="M453" s="57"/>
      <c r="AH453" s="59"/>
    </row>
    <row r="454" spans="2:34" ht="15.75" customHeight="1">
      <c r="B454" s="57"/>
      <c r="C454" s="1"/>
      <c r="E454" s="57"/>
      <c r="F454" s="57"/>
      <c r="G454" s="57"/>
      <c r="H454" s="57"/>
      <c r="I454" s="57"/>
      <c r="J454" s="57"/>
      <c r="K454" s="57"/>
      <c r="L454" s="57"/>
      <c r="M454" s="57"/>
      <c r="AH454" s="59"/>
    </row>
    <row r="455" spans="2:34" ht="15.75" customHeight="1">
      <c r="B455" s="57"/>
      <c r="C455" s="1"/>
      <c r="E455" s="57"/>
      <c r="F455" s="57"/>
      <c r="G455" s="57"/>
      <c r="H455" s="57"/>
      <c r="I455" s="57"/>
      <c r="J455" s="57"/>
      <c r="K455" s="57"/>
      <c r="L455" s="57"/>
      <c r="M455" s="57"/>
      <c r="AH455" s="59"/>
    </row>
    <row r="456" spans="2:34" ht="15.75" customHeight="1">
      <c r="B456" s="57"/>
      <c r="C456" s="1"/>
      <c r="E456" s="57"/>
      <c r="F456" s="57"/>
      <c r="G456" s="57"/>
      <c r="H456" s="57"/>
      <c r="I456" s="57"/>
      <c r="J456" s="57"/>
      <c r="K456" s="57"/>
      <c r="L456" s="57"/>
      <c r="M456" s="57"/>
      <c r="AH456" s="59"/>
    </row>
    <row r="457" spans="2:34" ht="15.75" customHeight="1">
      <c r="B457" s="57"/>
      <c r="C457" s="1"/>
      <c r="E457" s="57"/>
      <c r="F457" s="57"/>
      <c r="G457" s="57"/>
      <c r="H457" s="57"/>
      <c r="I457" s="57"/>
      <c r="J457" s="57"/>
      <c r="K457" s="57"/>
      <c r="L457" s="57"/>
      <c r="M457" s="57"/>
      <c r="AH457" s="59"/>
    </row>
    <row r="458" spans="2:34" ht="15.75" customHeight="1">
      <c r="B458" s="57"/>
      <c r="C458" s="1"/>
      <c r="E458" s="57"/>
      <c r="F458" s="57"/>
      <c r="G458" s="57"/>
      <c r="H458" s="57"/>
      <c r="I458" s="57"/>
      <c r="J458" s="57"/>
      <c r="K458" s="57"/>
      <c r="L458" s="57"/>
      <c r="M458" s="57"/>
      <c r="AH458" s="59"/>
    </row>
    <row r="459" spans="2:34" ht="15.75" customHeight="1">
      <c r="B459" s="57"/>
      <c r="C459" s="1"/>
      <c r="E459" s="57"/>
      <c r="F459" s="57"/>
      <c r="G459" s="57"/>
      <c r="H459" s="57"/>
      <c r="I459" s="57"/>
      <c r="J459" s="57"/>
      <c r="K459" s="57"/>
      <c r="L459" s="57"/>
      <c r="M459" s="57"/>
      <c r="AH459" s="59"/>
    </row>
    <row r="460" spans="2:34" ht="15.75" customHeight="1">
      <c r="B460" s="57"/>
      <c r="C460" s="1"/>
      <c r="E460" s="57"/>
      <c r="F460" s="57"/>
      <c r="G460" s="57"/>
      <c r="H460" s="57"/>
      <c r="I460" s="57"/>
      <c r="J460" s="57"/>
      <c r="K460" s="57"/>
      <c r="L460" s="57"/>
      <c r="M460" s="57"/>
      <c r="AH460" s="59"/>
    </row>
    <row r="461" spans="2:34" ht="15.75" customHeight="1">
      <c r="B461" s="57"/>
      <c r="C461" s="1"/>
      <c r="E461" s="57"/>
      <c r="F461" s="57"/>
      <c r="G461" s="57"/>
      <c r="H461" s="57"/>
      <c r="I461" s="57"/>
      <c r="J461" s="57"/>
      <c r="K461" s="57"/>
      <c r="L461" s="57"/>
      <c r="M461" s="57"/>
      <c r="AH461" s="59"/>
    </row>
    <row r="462" spans="2:34" ht="15.75" customHeight="1">
      <c r="B462" s="57"/>
      <c r="C462" s="1"/>
      <c r="E462" s="57"/>
      <c r="F462" s="57"/>
      <c r="G462" s="57"/>
      <c r="H462" s="57"/>
      <c r="I462" s="57"/>
      <c r="J462" s="57"/>
      <c r="K462" s="57"/>
      <c r="L462" s="57"/>
      <c r="M462" s="57"/>
      <c r="AH462" s="59"/>
    </row>
    <row r="463" spans="2:34" ht="15.75" customHeight="1">
      <c r="B463" s="57"/>
      <c r="C463" s="1"/>
      <c r="E463" s="57"/>
      <c r="F463" s="57"/>
      <c r="G463" s="57"/>
      <c r="H463" s="57"/>
      <c r="I463" s="57"/>
      <c r="J463" s="57"/>
      <c r="K463" s="57"/>
      <c r="L463" s="57"/>
      <c r="M463" s="57"/>
      <c r="AH463" s="59"/>
    </row>
    <row r="464" spans="2:34" ht="15.75" customHeight="1">
      <c r="B464" s="57"/>
      <c r="C464" s="1"/>
      <c r="E464" s="57"/>
      <c r="F464" s="57"/>
      <c r="G464" s="57"/>
      <c r="H464" s="57"/>
      <c r="I464" s="57"/>
      <c r="J464" s="57"/>
      <c r="K464" s="57"/>
      <c r="L464" s="57"/>
      <c r="M464" s="57"/>
      <c r="AH464" s="59"/>
    </row>
    <row r="465" spans="2:34" ht="15.75" customHeight="1">
      <c r="B465" s="57"/>
      <c r="C465" s="1"/>
      <c r="E465" s="57"/>
      <c r="F465" s="57"/>
      <c r="G465" s="57"/>
      <c r="H465" s="57"/>
      <c r="I465" s="57"/>
      <c r="J465" s="57"/>
      <c r="K465" s="57"/>
      <c r="L465" s="57"/>
      <c r="M465" s="57"/>
      <c r="AH465" s="59"/>
    </row>
    <row r="466" spans="2:34" ht="15.75" customHeight="1">
      <c r="B466" s="57"/>
      <c r="C466" s="1"/>
      <c r="E466" s="57"/>
      <c r="F466" s="57"/>
      <c r="G466" s="57"/>
      <c r="H466" s="57"/>
      <c r="I466" s="57"/>
      <c r="J466" s="57"/>
      <c r="K466" s="57"/>
      <c r="L466" s="57"/>
      <c r="M466" s="57"/>
      <c r="AH466" s="59"/>
    </row>
    <row r="467" spans="2:34" ht="15.75" customHeight="1">
      <c r="B467" s="57"/>
      <c r="C467" s="1"/>
      <c r="E467" s="57"/>
      <c r="F467" s="57"/>
      <c r="G467" s="57"/>
      <c r="H467" s="57"/>
      <c r="I467" s="57"/>
      <c r="J467" s="57"/>
      <c r="K467" s="57"/>
      <c r="L467" s="57"/>
      <c r="M467" s="57"/>
      <c r="AH467" s="59"/>
    </row>
    <row r="468" spans="2:34" ht="15.75" customHeight="1">
      <c r="B468" s="57"/>
      <c r="C468" s="1"/>
      <c r="E468" s="57"/>
      <c r="F468" s="57"/>
      <c r="G468" s="57"/>
      <c r="H468" s="57"/>
      <c r="I468" s="57"/>
      <c r="J468" s="57"/>
      <c r="K468" s="57"/>
      <c r="L468" s="57"/>
      <c r="M468" s="57"/>
      <c r="AH468" s="59"/>
    </row>
    <row r="469" spans="2:34" ht="15.75" customHeight="1">
      <c r="B469" s="57"/>
      <c r="C469" s="1"/>
      <c r="E469" s="57"/>
      <c r="F469" s="57"/>
      <c r="G469" s="57"/>
      <c r="H469" s="57"/>
      <c r="I469" s="57"/>
      <c r="J469" s="57"/>
      <c r="K469" s="57"/>
      <c r="L469" s="57"/>
      <c r="M469" s="57"/>
      <c r="AH469" s="59"/>
    </row>
    <row r="470" spans="2:34" ht="15.75" customHeight="1">
      <c r="B470" s="57"/>
      <c r="C470" s="1"/>
      <c r="E470" s="57"/>
      <c r="F470" s="57"/>
      <c r="G470" s="57"/>
      <c r="H470" s="57"/>
      <c r="I470" s="57"/>
      <c r="J470" s="57"/>
      <c r="K470" s="57"/>
      <c r="L470" s="57"/>
      <c r="M470" s="57"/>
      <c r="AH470" s="59"/>
    </row>
    <row r="471" spans="2:34" ht="15.75" customHeight="1">
      <c r="B471" s="57"/>
      <c r="C471" s="1"/>
      <c r="E471" s="57"/>
      <c r="F471" s="57"/>
      <c r="G471" s="57"/>
      <c r="H471" s="57"/>
      <c r="I471" s="57"/>
      <c r="J471" s="57"/>
      <c r="K471" s="57"/>
      <c r="L471" s="57"/>
      <c r="M471" s="57"/>
      <c r="AH471" s="59"/>
    </row>
    <row r="472" spans="2:34" ht="15.75" customHeight="1">
      <c r="B472" s="57"/>
      <c r="C472" s="1"/>
      <c r="E472" s="57"/>
      <c r="F472" s="57"/>
      <c r="G472" s="57"/>
      <c r="H472" s="57"/>
      <c r="I472" s="57"/>
      <c r="J472" s="57"/>
      <c r="K472" s="57"/>
      <c r="L472" s="57"/>
      <c r="M472" s="57"/>
      <c r="AH472" s="59"/>
    </row>
    <row r="473" spans="2:34" ht="15.75" customHeight="1">
      <c r="B473" s="57"/>
      <c r="C473" s="1"/>
      <c r="E473" s="57"/>
      <c r="F473" s="57"/>
      <c r="G473" s="57"/>
      <c r="H473" s="57"/>
      <c r="I473" s="57"/>
      <c r="J473" s="57"/>
      <c r="K473" s="57"/>
      <c r="L473" s="57"/>
      <c r="M473" s="57"/>
      <c r="AH473" s="59"/>
    </row>
    <row r="474" spans="2:34" ht="15.75" customHeight="1">
      <c r="B474" s="57"/>
      <c r="C474" s="1"/>
      <c r="E474" s="57"/>
      <c r="F474" s="57"/>
      <c r="G474" s="57"/>
      <c r="H474" s="57"/>
      <c r="I474" s="57"/>
      <c r="J474" s="57"/>
      <c r="K474" s="57"/>
      <c r="L474" s="57"/>
      <c r="M474" s="57"/>
      <c r="AH474" s="59"/>
    </row>
    <row r="475" spans="2:34" ht="15.75" customHeight="1">
      <c r="B475" s="57"/>
      <c r="C475" s="1"/>
      <c r="E475" s="57"/>
      <c r="F475" s="57"/>
      <c r="G475" s="57"/>
      <c r="H475" s="57"/>
      <c r="I475" s="57"/>
      <c r="J475" s="57"/>
      <c r="K475" s="57"/>
      <c r="L475" s="57"/>
      <c r="M475" s="57"/>
      <c r="AH475" s="59"/>
    </row>
    <row r="476" spans="2:34" ht="15.75" customHeight="1">
      <c r="B476" s="57"/>
      <c r="C476" s="1"/>
      <c r="E476" s="57"/>
      <c r="F476" s="57"/>
      <c r="G476" s="57"/>
      <c r="H476" s="57"/>
      <c r="I476" s="57"/>
      <c r="J476" s="57"/>
      <c r="K476" s="57"/>
      <c r="L476" s="57"/>
      <c r="M476" s="57"/>
      <c r="AH476" s="59"/>
    </row>
    <row r="477" spans="2:34" ht="15.75" customHeight="1">
      <c r="B477" s="57"/>
      <c r="C477" s="1"/>
      <c r="E477" s="57"/>
      <c r="F477" s="57"/>
      <c r="G477" s="57"/>
      <c r="H477" s="57"/>
      <c r="I477" s="57"/>
      <c r="J477" s="57"/>
      <c r="K477" s="57"/>
      <c r="L477" s="57"/>
      <c r="M477" s="57"/>
      <c r="AH477" s="59"/>
    </row>
    <row r="478" spans="2:34" ht="15.75" customHeight="1">
      <c r="B478" s="57"/>
      <c r="C478" s="1"/>
      <c r="E478" s="57"/>
      <c r="F478" s="57"/>
      <c r="G478" s="57"/>
      <c r="H478" s="57"/>
      <c r="I478" s="57"/>
      <c r="J478" s="57"/>
      <c r="K478" s="57"/>
      <c r="L478" s="57"/>
      <c r="M478" s="57"/>
      <c r="AH478" s="59"/>
    </row>
    <row r="479" spans="2:34" ht="15.75" customHeight="1">
      <c r="B479" s="57"/>
      <c r="C479" s="1"/>
      <c r="E479" s="57"/>
      <c r="F479" s="57"/>
      <c r="G479" s="57"/>
      <c r="H479" s="57"/>
      <c r="I479" s="57"/>
      <c r="J479" s="57"/>
      <c r="K479" s="57"/>
      <c r="L479" s="57"/>
      <c r="M479" s="57"/>
      <c r="AH479" s="59"/>
    </row>
    <row r="480" spans="2:34" ht="15.75" customHeight="1">
      <c r="B480" s="57"/>
      <c r="C480" s="1"/>
      <c r="E480" s="57"/>
      <c r="F480" s="57"/>
      <c r="G480" s="57"/>
      <c r="H480" s="57"/>
      <c r="I480" s="57"/>
      <c r="J480" s="57"/>
      <c r="K480" s="57"/>
      <c r="L480" s="57"/>
      <c r="M480" s="57"/>
      <c r="AH480" s="59"/>
    </row>
    <row r="481" spans="2:34" ht="15.75" customHeight="1">
      <c r="B481" s="57"/>
      <c r="C481" s="1"/>
      <c r="E481" s="57"/>
      <c r="F481" s="57"/>
      <c r="G481" s="57"/>
      <c r="H481" s="57"/>
      <c r="I481" s="57"/>
      <c r="J481" s="57"/>
      <c r="K481" s="57"/>
      <c r="L481" s="57"/>
      <c r="M481" s="57"/>
      <c r="AH481" s="59"/>
    </row>
    <row r="482" spans="2:34" ht="15.75" customHeight="1">
      <c r="B482" s="57"/>
      <c r="C482" s="1"/>
      <c r="E482" s="57"/>
      <c r="F482" s="57"/>
      <c r="G482" s="57"/>
      <c r="H482" s="57"/>
      <c r="I482" s="57"/>
      <c r="J482" s="57"/>
      <c r="K482" s="57"/>
      <c r="L482" s="57"/>
      <c r="M482" s="57"/>
      <c r="AH482" s="59"/>
    </row>
    <row r="483" spans="2:34" ht="15.75" customHeight="1">
      <c r="B483" s="57"/>
      <c r="C483" s="1"/>
      <c r="E483" s="57"/>
      <c r="F483" s="57"/>
      <c r="G483" s="57"/>
      <c r="H483" s="57"/>
      <c r="I483" s="57"/>
      <c r="J483" s="57"/>
      <c r="K483" s="57"/>
      <c r="L483" s="57"/>
      <c r="M483" s="57"/>
      <c r="AH483" s="59"/>
    </row>
    <row r="484" spans="2:34" ht="15.75" customHeight="1">
      <c r="B484" s="57"/>
      <c r="C484" s="1"/>
      <c r="E484" s="57"/>
      <c r="F484" s="57"/>
      <c r="G484" s="57"/>
      <c r="H484" s="57"/>
      <c r="I484" s="57"/>
      <c r="J484" s="57"/>
      <c r="K484" s="57"/>
      <c r="L484" s="57"/>
      <c r="M484" s="57"/>
      <c r="AH484" s="59"/>
    </row>
    <row r="485" spans="2:34" ht="15.75" customHeight="1">
      <c r="B485" s="57"/>
      <c r="C485" s="1"/>
      <c r="E485" s="57"/>
      <c r="F485" s="57"/>
      <c r="G485" s="57"/>
      <c r="H485" s="57"/>
      <c r="I485" s="57"/>
      <c r="J485" s="57"/>
      <c r="K485" s="57"/>
      <c r="L485" s="57"/>
      <c r="M485" s="57"/>
      <c r="AH485" s="59"/>
    </row>
    <row r="486" spans="2:34" ht="15.75" customHeight="1">
      <c r="B486" s="57"/>
      <c r="C486" s="1"/>
      <c r="E486" s="57"/>
      <c r="F486" s="57"/>
      <c r="G486" s="57"/>
      <c r="H486" s="57"/>
      <c r="I486" s="57"/>
      <c r="J486" s="57"/>
      <c r="K486" s="57"/>
      <c r="L486" s="57"/>
      <c r="M486" s="57"/>
      <c r="AH486" s="59"/>
    </row>
    <row r="487" spans="2:34" ht="15.75" customHeight="1">
      <c r="B487" s="57"/>
      <c r="C487" s="1"/>
      <c r="E487" s="57"/>
      <c r="F487" s="57"/>
      <c r="G487" s="57"/>
      <c r="H487" s="57"/>
      <c r="I487" s="57"/>
      <c r="J487" s="57"/>
      <c r="K487" s="57"/>
      <c r="L487" s="57"/>
      <c r="M487" s="57"/>
      <c r="AH487" s="59"/>
    </row>
    <row r="488" spans="2:34" ht="15.75" customHeight="1">
      <c r="B488" s="57"/>
      <c r="C488" s="1"/>
      <c r="E488" s="57"/>
      <c r="F488" s="57"/>
      <c r="G488" s="57"/>
      <c r="H488" s="57"/>
      <c r="I488" s="57"/>
      <c r="J488" s="57"/>
      <c r="K488" s="57"/>
      <c r="L488" s="57"/>
      <c r="M488" s="57"/>
      <c r="AH488" s="59"/>
    </row>
    <row r="489" spans="2:34" ht="15.75" customHeight="1">
      <c r="B489" s="57"/>
      <c r="C489" s="1"/>
      <c r="E489" s="57"/>
      <c r="F489" s="57"/>
      <c r="G489" s="57"/>
      <c r="H489" s="57"/>
      <c r="I489" s="57"/>
      <c r="J489" s="57"/>
      <c r="K489" s="57"/>
      <c r="L489" s="57"/>
      <c r="M489" s="57"/>
      <c r="AH489" s="59"/>
    </row>
    <row r="490" spans="2:34" ht="15.75" customHeight="1">
      <c r="B490" s="57"/>
      <c r="C490" s="1"/>
      <c r="E490" s="57"/>
      <c r="F490" s="57"/>
      <c r="G490" s="57"/>
      <c r="H490" s="57"/>
      <c r="I490" s="57"/>
      <c r="J490" s="57"/>
      <c r="K490" s="57"/>
      <c r="L490" s="57"/>
      <c r="M490" s="57"/>
      <c r="AH490" s="59"/>
    </row>
    <row r="491" spans="2:34" ht="15.75" customHeight="1">
      <c r="B491" s="57"/>
      <c r="C491" s="1"/>
      <c r="E491" s="57"/>
      <c r="F491" s="57"/>
      <c r="G491" s="57"/>
      <c r="H491" s="57"/>
      <c r="I491" s="57"/>
      <c r="J491" s="57"/>
      <c r="K491" s="57"/>
      <c r="L491" s="57"/>
      <c r="M491" s="57"/>
      <c r="AH491" s="59"/>
    </row>
    <row r="492" spans="2:34" ht="15.75" customHeight="1">
      <c r="B492" s="57"/>
      <c r="C492" s="1"/>
      <c r="E492" s="57"/>
      <c r="F492" s="57"/>
      <c r="G492" s="57"/>
      <c r="H492" s="57"/>
      <c r="I492" s="57"/>
      <c r="J492" s="57"/>
      <c r="K492" s="57"/>
      <c r="L492" s="57"/>
      <c r="M492" s="57"/>
      <c r="AH492" s="59"/>
    </row>
    <row r="493" spans="2:34" ht="15.75" customHeight="1">
      <c r="B493" s="57"/>
      <c r="C493" s="1"/>
      <c r="E493" s="57"/>
      <c r="F493" s="57"/>
      <c r="G493" s="57"/>
      <c r="H493" s="57"/>
      <c r="I493" s="57"/>
      <c r="J493" s="57"/>
      <c r="K493" s="57"/>
      <c r="L493" s="57"/>
      <c r="M493" s="57"/>
      <c r="AH493" s="59"/>
    </row>
    <row r="494" spans="2:34" ht="15.75" customHeight="1">
      <c r="B494" s="57"/>
      <c r="C494" s="1"/>
      <c r="E494" s="57"/>
      <c r="F494" s="57"/>
      <c r="G494" s="57"/>
      <c r="H494" s="57"/>
      <c r="I494" s="57"/>
      <c r="J494" s="57"/>
      <c r="K494" s="57"/>
      <c r="L494" s="57"/>
      <c r="M494" s="57"/>
      <c r="AH494" s="59"/>
    </row>
    <row r="495" spans="2:34" ht="15.75" customHeight="1">
      <c r="B495" s="57"/>
      <c r="C495" s="1"/>
      <c r="E495" s="57"/>
      <c r="F495" s="57"/>
      <c r="G495" s="57"/>
      <c r="H495" s="57"/>
      <c r="I495" s="57"/>
      <c r="J495" s="57"/>
      <c r="K495" s="57"/>
      <c r="L495" s="57"/>
      <c r="M495" s="57"/>
      <c r="AH495" s="59"/>
    </row>
    <row r="496" spans="2:34" ht="15.75" customHeight="1">
      <c r="B496" s="57"/>
      <c r="C496" s="1"/>
      <c r="E496" s="57"/>
      <c r="F496" s="57"/>
      <c r="G496" s="57"/>
      <c r="H496" s="57"/>
      <c r="I496" s="57"/>
      <c r="J496" s="57"/>
      <c r="K496" s="57"/>
      <c r="L496" s="57"/>
      <c r="M496" s="57"/>
      <c r="AH496" s="59"/>
    </row>
    <row r="497" spans="2:34" ht="15.75" customHeight="1">
      <c r="B497" s="57"/>
      <c r="C497" s="1"/>
      <c r="E497" s="57"/>
      <c r="F497" s="57"/>
      <c r="G497" s="57"/>
      <c r="H497" s="57"/>
      <c r="I497" s="57"/>
      <c r="J497" s="57"/>
      <c r="K497" s="57"/>
      <c r="L497" s="57"/>
      <c r="M497" s="57"/>
      <c r="AH497" s="59"/>
    </row>
    <row r="498" spans="2:34" ht="15.75" customHeight="1">
      <c r="B498" s="57"/>
      <c r="C498" s="1"/>
      <c r="E498" s="57"/>
      <c r="F498" s="57"/>
      <c r="G498" s="57"/>
      <c r="H498" s="57"/>
      <c r="I498" s="57"/>
      <c r="J498" s="57"/>
      <c r="K498" s="57"/>
      <c r="L498" s="57"/>
      <c r="M498" s="57"/>
      <c r="AH498" s="59"/>
    </row>
    <row r="499" spans="2:34" ht="15.75" customHeight="1">
      <c r="B499" s="57"/>
      <c r="C499" s="1"/>
      <c r="E499" s="57"/>
      <c r="F499" s="57"/>
      <c r="G499" s="57"/>
      <c r="H499" s="57"/>
      <c r="I499" s="57"/>
      <c r="J499" s="57"/>
      <c r="K499" s="57"/>
      <c r="L499" s="57"/>
      <c r="M499" s="57"/>
      <c r="AH499" s="59"/>
    </row>
    <row r="500" spans="2:34" ht="15.75" customHeight="1">
      <c r="B500" s="57"/>
      <c r="C500" s="1"/>
      <c r="E500" s="57"/>
      <c r="F500" s="57"/>
      <c r="G500" s="57"/>
      <c r="H500" s="57"/>
      <c r="I500" s="57"/>
      <c r="J500" s="57"/>
      <c r="K500" s="57"/>
      <c r="L500" s="57"/>
      <c r="M500" s="57"/>
      <c r="AH500" s="59"/>
    </row>
    <row r="501" spans="2:34" ht="15.75" customHeight="1">
      <c r="B501" s="57"/>
      <c r="C501" s="1"/>
      <c r="E501" s="57"/>
      <c r="F501" s="57"/>
      <c r="G501" s="57"/>
      <c r="H501" s="57"/>
      <c r="I501" s="57"/>
      <c r="J501" s="57"/>
      <c r="K501" s="57"/>
      <c r="L501" s="57"/>
      <c r="M501" s="57"/>
      <c r="AH501" s="59"/>
    </row>
    <row r="502" spans="2:34" ht="15.75" customHeight="1">
      <c r="B502" s="57"/>
      <c r="C502" s="1"/>
      <c r="E502" s="57"/>
      <c r="F502" s="57"/>
      <c r="G502" s="57"/>
      <c r="H502" s="57"/>
      <c r="I502" s="57"/>
      <c r="J502" s="57"/>
      <c r="K502" s="57"/>
      <c r="L502" s="57"/>
      <c r="M502" s="57"/>
      <c r="AH502" s="59"/>
    </row>
    <row r="503" spans="2:34" ht="15.75" customHeight="1">
      <c r="B503" s="57"/>
      <c r="C503" s="1"/>
      <c r="E503" s="57"/>
      <c r="F503" s="57"/>
      <c r="G503" s="57"/>
      <c r="H503" s="57"/>
      <c r="I503" s="57"/>
      <c r="J503" s="57"/>
      <c r="K503" s="57"/>
      <c r="L503" s="57"/>
      <c r="M503" s="57"/>
      <c r="AH503" s="59"/>
    </row>
    <row r="504" spans="2:34" ht="15.75" customHeight="1">
      <c r="B504" s="57"/>
      <c r="C504" s="1"/>
      <c r="E504" s="57"/>
      <c r="F504" s="57"/>
      <c r="G504" s="57"/>
      <c r="H504" s="57"/>
      <c r="I504" s="57"/>
      <c r="J504" s="57"/>
      <c r="K504" s="57"/>
      <c r="L504" s="57"/>
      <c r="M504" s="57"/>
      <c r="AH504" s="59"/>
    </row>
    <row r="505" spans="2:34" ht="15.75" customHeight="1">
      <c r="B505" s="57"/>
      <c r="C505" s="1"/>
      <c r="E505" s="57"/>
      <c r="F505" s="57"/>
      <c r="G505" s="57"/>
      <c r="H505" s="57"/>
      <c r="I505" s="57"/>
      <c r="J505" s="57"/>
      <c r="K505" s="57"/>
      <c r="L505" s="57"/>
      <c r="M505" s="57"/>
      <c r="AH505" s="59"/>
    </row>
    <row r="506" spans="2:34" ht="15.75" customHeight="1">
      <c r="B506" s="57"/>
      <c r="C506" s="1"/>
      <c r="E506" s="57"/>
      <c r="F506" s="57"/>
      <c r="G506" s="57"/>
      <c r="H506" s="57"/>
      <c r="I506" s="57"/>
      <c r="J506" s="57"/>
      <c r="K506" s="57"/>
      <c r="L506" s="57"/>
      <c r="M506" s="57"/>
      <c r="AH506" s="59"/>
    </row>
    <row r="507" spans="2:34" ht="15.75" customHeight="1">
      <c r="B507" s="57"/>
      <c r="C507" s="1"/>
      <c r="E507" s="57"/>
      <c r="F507" s="57"/>
      <c r="G507" s="57"/>
      <c r="H507" s="57"/>
      <c r="I507" s="57"/>
      <c r="J507" s="57"/>
      <c r="K507" s="57"/>
      <c r="L507" s="57"/>
      <c r="M507" s="57"/>
      <c r="AH507" s="59"/>
    </row>
    <row r="508" spans="2:34" ht="15.75" customHeight="1">
      <c r="B508" s="57"/>
      <c r="C508" s="1"/>
      <c r="E508" s="57"/>
      <c r="F508" s="57"/>
      <c r="G508" s="57"/>
      <c r="H508" s="57"/>
      <c r="I508" s="57"/>
      <c r="J508" s="57"/>
      <c r="K508" s="57"/>
      <c r="L508" s="57"/>
      <c r="M508" s="57"/>
      <c r="AH508" s="59"/>
    </row>
    <row r="509" spans="2:34" ht="15.75" customHeight="1">
      <c r="B509" s="57"/>
      <c r="C509" s="1"/>
      <c r="E509" s="57"/>
      <c r="F509" s="57"/>
      <c r="G509" s="57"/>
      <c r="H509" s="57"/>
      <c r="I509" s="57"/>
      <c r="J509" s="57"/>
      <c r="K509" s="57"/>
      <c r="L509" s="57"/>
      <c r="M509" s="57"/>
      <c r="AH509" s="59"/>
    </row>
    <row r="510" spans="2:34" ht="15.75" customHeight="1">
      <c r="B510" s="57"/>
      <c r="C510" s="1"/>
      <c r="E510" s="57"/>
      <c r="F510" s="57"/>
      <c r="G510" s="57"/>
      <c r="H510" s="57"/>
      <c r="I510" s="57"/>
      <c r="J510" s="57"/>
      <c r="K510" s="57"/>
      <c r="L510" s="57"/>
      <c r="M510" s="57"/>
      <c r="AH510" s="59"/>
    </row>
    <row r="511" spans="2:34" ht="15.75" customHeight="1">
      <c r="B511" s="57"/>
      <c r="C511" s="1"/>
      <c r="E511" s="57"/>
      <c r="F511" s="57"/>
      <c r="G511" s="57"/>
      <c r="H511" s="57"/>
      <c r="I511" s="57"/>
      <c r="J511" s="57"/>
      <c r="K511" s="57"/>
      <c r="L511" s="57"/>
      <c r="M511" s="57"/>
      <c r="AH511" s="59"/>
    </row>
    <row r="512" spans="2:34" ht="15.75" customHeight="1">
      <c r="B512" s="57"/>
      <c r="C512" s="1"/>
      <c r="E512" s="57"/>
      <c r="F512" s="57"/>
      <c r="G512" s="57"/>
      <c r="H512" s="57"/>
      <c r="I512" s="57"/>
      <c r="J512" s="57"/>
      <c r="K512" s="57"/>
      <c r="L512" s="57"/>
      <c r="M512" s="57"/>
      <c r="AH512" s="59"/>
    </row>
    <row r="513" spans="2:34" ht="15.75" customHeight="1">
      <c r="B513" s="57"/>
      <c r="C513" s="1"/>
      <c r="E513" s="57"/>
      <c r="F513" s="57"/>
      <c r="G513" s="57"/>
      <c r="H513" s="57"/>
      <c r="I513" s="57"/>
      <c r="J513" s="57"/>
      <c r="K513" s="57"/>
      <c r="L513" s="57"/>
      <c r="M513" s="57"/>
      <c r="AH513" s="59"/>
    </row>
    <row r="514" spans="2:34" ht="15.75" customHeight="1">
      <c r="B514" s="57"/>
      <c r="C514" s="1"/>
      <c r="E514" s="57"/>
      <c r="F514" s="57"/>
      <c r="G514" s="57"/>
      <c r="H514" s="57"/>
      <c r="I514" s="57"/>
      <c r="J514" s="57"/>
      <c r="K514" s="57"/>
      <c r="L514" s="57"/>
      <c r="M514" s="57"/>
      <c r="AH514" s="59"/>
    </row>
    <row r="515" spans="2:34" ht="15.75" customHeight="1">
      <c r="B515" s="57"/>
      <c r="C515" s="1"/>
      <c r="E515" s="57"/>
      <c r="F515" s="57"/>
      <c r="G515" s="57"/>
      <c r="H515" s="57"/>
      <c r="I515" s="57"/>
      <c r="J515" s="57"/>
      <c r="K515" s="57"/>
      <c r="L515" s="57"/>
      <c r="M515" s="57"/>
      <c r="AH515" s="59"/>
    </row>
    <row r="516" spans="2:34" ht="15.75" customHeight="1">
      <c r="B516" s="57"/>
      <c r="C516" s="1"/>
      <c r="E516" s="57"/>
      <c r="F516" s="57"/>
      <c r="G516" s="57"/>
      <c r="H516" s="57"/>
      <c r="I516" s="57"/>
      <c r="J516" s="57"/>
      <c r="K516" s="57"/>
      <c r="L516" s="57"/>
      <c r="M516" s="57"/>
      <c r="AH516" s="59"/>
    </row>
    <row r="517" spans="2:34" ht="15.75" customHeight="1">
      <c r="B517" s="57"/>
      <c r="C517" s="1"/>
      <c r="E517" s="57"/>
      <c r="F517" s="57"/>
      <c r="G517" s="57"/>
      <c r="H517" s="57"/>
      <c r="I517" s="57"/>
      <c r="J517" s="57"/>
      <c r="K517" s="57"/>
      <c r="L517" s="57"/>
      <c r="M517" s="57"/>
      <c r="AH517" s="59"/>
    </row>
    <row r="518" spans="2:34" ht="15.75" customHeight="1">
      <c r="B518" s="57"/>
      <c r="C518" s="1"/>
      <c r="E518" s="57"/>
      <c r="F518" s="57"/>
      <c r="G518" s="57"/>
      <c r="H518" s="57"/>
      <c r="I518" s="57"/>
      <c r="J518" s="57"/>
      <c r="K518" s="57"/>
      <c r="L518" s="57"/>
      <c r="M518" s="57"/>
      <c r="AH518" s="59"/>
    </row>
    <row r="519" spans="2:34" ht="15.75" customHeight="1">
      <c r="B519" s="57"/>
      <c r="C519" s="1"/>
      <c r="E519" s="57"/>
      <c r="F519" s="57"/>
      <c r="G519" s="57"/>
      <c r="H519" s="57"/>
      <c r="I519" s="57"/>
      <c r="J519" s="57"/>
      <c r="K519" s="57"/>
      <c r="L519" s="57"/>
      <c r="M519" s="57"/>
      <c r="AH519" s="59"/>
    </row>
    <row r="520" spans="2:34" ht="15.75" customHeight="1">
      <c r="B520" s="57"/>
      <c r="C520" s="1"/>
      <c r="E520" s="57"/>
      <c r="F520" s="57"/>
      <c r="G520" s="57"/>
      <c r="H520" s="57"/>
      <c r="I520" s="57"/>
      <c r="J520" s="57"/>
      <c r="K520" s="57"/>
      <c r="L520" s="57"/>
      <c r="M520" s="57"/>
      <c r="AH520" s="59"/>
    </row>
    <row r="521" spans="2:34" ht="15.75" customHeight="1">
      <c r="B521" s="57"/>
      <c r="C521" s="1"/>
      <c r="E521" s="57"/>
      <c r="F521" s="57"/>
      <c r="G521" s="57"/>
      <c r="H521" s="57"/>
      <c r="I521" s="57"/>
      <c r="J521" s="57"/>
      <c r="K521" s="57"/>
      <c r="L521" s="57"/>
      <c r="M521" s="57"/>
      <c r="AH521" s="59"/>
    </row>
    <row r="522" spans="2:34" ht="15.75" customHeight="1">
      <c r="B522" s="57"/>
      <c r="C522" s="1"/>
      <c r="E522" s="57"/>
      <c r="F522" s="57"/>
      <c r="G522" s="57"/>
      <c r="H522" s="57"/>
      <c r="I522" s="57"/>
      <c r="J522" s="57"/>
      <c r="K522" s="57"/>
      <c r="L522" s="57"/>
      <c r="M522" s="57"/>
      <c r="AH522" s="59"/>
    </row>
    <row r="523" spans="2:34" ht="15.75" customHeight="1">
      <c r="B523" s="57"/>
      <c r="C523" s="1"/>
      <c r="E523" s="57"/>
      <c r="F523" s="57"/>
      <c r="G523" s="57"/>
      <c r="H523" s="57"/>
      <c r="I523" s="57"/>
      <c r="J523" s="57"/>
      <c r="K523" s="57"/>
      <c r="L523" s="57"/>
      <c r="M523" s="57"/>
      <c r="AH523" s="59"/>
    </row>
    <row r="524" spans="2:34" ht="15.75" customHeight="1">
      <c r="B524" s="57"/>
      <c r="C524" s="1"/>
      <c r="E524" s="57"/>
      <c r="F524" s="57"/>
      <c r="G524" s="57"/>
      <c r="H524" s="57"/>
      <c r="I524" s="57"/>
      <c r="J524" s="57"/>
      <c r="K524" s="57"/>
      <c r="L524" s="57"/>
      <c r="M524" s="57"/>
      <c r="AH524" s="59"/>
    </row>
    <row r="525" spans="2:34" ht="15.75" customHeight="1">
      <c r="B525" s="57"/>
      <c r="C525" s="1"/>
      <c r="E525" s="57"/>
      <c r="F525" s="57"/>
      <c r="G525" s="57"/>
      <c r="H525" s="57"/>
      <c r="I525" s="57"/>
      <c r="J525" s="57"/>
      <c r="K525" s="57"/>
      <c r="L525" s="57"/>
      <c r="M525" s="57"/>
      <c r="AH525" s="59"/>
    </row>
    <row r="526" spans="2:34" ht="15.75" customHeight="1">
      <c r="B526" s="57"/>
      <c r="C526" s="1"/>
      <c r="E526" s="57"/>
      <c r="F526" s="57"/>
      <c r="G526" s="57"/>
      <c r="H526" s="57"/>
      <c r="I526" s="57"/>
      <c r="J526" s="57"/>
      <c r="K526" s="57"/>
      <c r="L526" s="57"/>
      <c r="M526" s="57"/>
      <c r="AH526" s="59"/>
    </row>
    <row r="527" spans="2:34" ht="15.75" customHeight="1">
      <c r="B527" s="57"/>
      <c r="C527" s="1"/>
      <c r="E527" s="57"/>
      <c r="F527" s="57"/>
      <c r="G527" s="57"/>
      <c r="H527" s="57"/>
      <c r="I527" s="57"/>
      <c r="J527" s="57"/>
      <c r="K527" s="57"/>
      <c r="L527" s="57"/>
      <c r="M527" s="57"/>
      <c r="AH527" s="59"/>
    </row>
    <row r="528" spans="2:34" ht="15.75" customHeight="1">
      <c r="B528" s="57"/>
      <c r="C528" s="1"/>
      <c r="E528" s="57"/>
      <c r="F528" s="57"/>
      <c r="G528" s="57"/>
      <c r="H528" s="57"/>
      <c r="I528" s="57"/>
      <c r="J528" s="57"/>
      <c r="K528" s="57"/>
      <c r="L528" s="57"/>
      <c r="M528" s="57"/>
      <c r="AH528" s="59"/>
    </row>
    <row r="529" spans="2:34" ht="15.75" customHeight="1">
      <c r="B529" s="57"/>
      <c r="C529" s="1"/>
      <c r="E529" s="57"/>
      <c r="F529" s="57"/>
      <c r="G529" s="57"/>
      <c r="H529" s="57"/>
      <c r="I529" s="57"/>
      <c r="J529" s="57"/>
      <c r="K529" s="57"/>
      <c r="L529" s="57"/>
      <c r="M529" s="57"/>
      <c r="AH529" s="59"/>
    </row>
    <row r="530" spans="2:34" ht="15.75" customHeight="1">
      <c r="B530" s="57"/>
      <c r="C530" s="1"/>
      <c r="E530" s="57"/>
      <c r="F530" s="57"/>
      <c r="G530" s="57"/>
      <c r="H530" s="57"/>
      <c r="I530" s="57"/>
      <c r="J530" s="57"/>
      <c r="K530" s="57"/>
      <c r="L530" s="57"/>
      <c r="M530" s="57"/>
      <c r="AH530" s="59"/>
    </row>
    <row r="531" spans="2:34" ht="15.75" customHeight="1">
      <c r="B531" s="57"/>
      <c r="C531" s="1"/>
      <c r="E531" s="57"/>
      <c r="F531" s="57"/>
      <c r="G531" s="57"/>
      <c r="H531" s="57"/>
      <c r="I531" s="57"/>
      <c r="J531" s="57"/>
      <c r="K531" s="57"/>
      <c r="L531" s="57"/>
      <c r="M531" s="57"/>
      <c r="AH531" s="59"/>
    </row>
    <row r="532" spans="2:34" ht="15.75" customHeight="1">
      <c r="B532" s="57"/>
      <c r="C532" s="1"/>
      <c r="E532" s="57"/>
      <c r="F532" s="57"/>
      <c r="G532" s="57"/>
      <c r="H532" s="57"/>
      <c r="I532" s="57"/>
      <c r="J532" s="57"/>
      <c r="K532" s="57"/>
      <c r="L532" s="57"/>
      <c r="M532" s="57"/>
      <c r="AH532" s="59"/>
    </row>
    <row r="533" spans="2:34" ht="15.75" customHeight="1">
      <c r="B533" s="57"/>
      <c r="C533" s="1"/>
      <c r="E533" s="57"/>
      <c r="F533" s="57"/>
      <c r="G533" s="57"/>
      <c r="H533" s="57"/>
      <c r="I533" s="57"/>
      <c r="J533" s="57"/>
      <c r="K533" s="57"/>
      <c r="L533" s="57"/>
      <c r="M533" s="57"/>
      <c r="AH533" s="59"/>
    </row>
    <row r="534" spans="2:34" ht="15.75" customHeight="1">
      <c r="B534" s="57"/>
      <c r="C534" s="1"/>
      <c r="E534" s="57"/>
      <c r="F534" s="57"/>
      <c r="G534" s="57"/>
      <c r="H534" s="57"/>
      <c r="I534" s="57"/>
      <c r="J534" s="57"/>
      <c r="K534" s="57"/>
      <c r="L534" s="57"/>
      <c r="M534" s="57"/>
      <c r="AH534" s="59"/>
    </row>
    <row r="535" spans="2:34" ht="15.75" customHeight="1">
      <c r="B535" s="57"/>
      <c r="C535" s="1"/>
      <c r="E535" s="57"/>
      <c r="F535" s="57"/>
      <c r="G535" s="57"/>
      <c r="H535" s="57"/>
      <c r="I535" s="57"/>
      <c r="J535" s="57"/>
      <c r="K535" s="57"/>
      <c r="L535" s="57"/>
      <c r="M535" s="57"/>
      <c r="AH535" s="59"/>
    </row>
    <row r="536" spans="2:34" ht="15.75" customHeight="1">
      <c r="B536" s="57"/>
      <c r="C536" s="1"/>
      <c r="E536" s="57"/>
      <c r="F536" s="57"/>
      <c r="G536" s="57"/>
      <c r="H536" s="57"/>
      <c r="I536" s="57"/>
      <c r="J536" s="57"/>
      <c r="K536" s="57"/>
      <c r="L536" s="57"/>
      <c r="M536" s="57"/>
      <c r="AH536" s="59"/>
    </row>
    <row r="537" spans="2:34" ht="15.75" customHeight="1">
      <c r="B537" s="57"/>
      <c r="C537" s="1"/>
      <c r="E537" s="57"/>
      <c r="F537" s="57"/>
      <c r="G537" s="57"/>
      <c r="H537" s="57"/>
      <c r="I537" s="57"/>
      <c r="J537" s="57"/>
      <c r="K537" s="57"/>
      <c r="L537" s="57"/>
      <c r="M537" s="57"/>
      <c r="AH537" s="59"/>
    </row>
    <row r="538" spans="2:34" ht="15.75" customHeight="1">
      <c r="B538" s="57"/>
      <c r="C538" s="1"/>
      <c r="E538" s="57"/>
      <c r="F538" s="57"/>
      <c r="G538" s="57"/>
      <c r="H538" s="57"/>
      <c r="I538" s="57"/>
      <c r="J538" s="57"/>
      <c r="K538" s="57"/>
      <c r="L538" s="57"/>
      <c r="M538" s="57"/>
      <c r="AH538" s="59"/>
    </row>
    <row r="539" spans="2:34" ht="15.75" customHeight="1">
      <c r="B539" s="57"/>
      <c r="C539" s="1"/>
      <c r="E539" s="57"/>
      <c r="F539" s="57"/>
      <c r="G539" s="57"/>
      <c r="H539" s="57"/>
      <c r="I539" s="57"/>
      <c r="J539" s="57"/>
      <c r="K539" s="57"/>
      <c r="L539" s="57"/>
      <c r="M539" s="57"/>
      <c r="AH539" s="59"/>
    </row>
    <row r="540" spans="2:34" ht="15.75" customHeight="1">
      <c r="B540" s="57"/>
      <c r="C540" s="1"/>
      <c r="E540" s="57"/>
      <c r="F540" s="57"/>
      <c r="G540" s="57"/>
      <c r="H540" s="57"/>
      <c r="I540" s="57"/>
      <c r="J540" s="57"/>
      <c r="K540" s="57"/>
      <c r="L540" s="57"/>
      <c r="M540" s="57"/>
      <c r="AH540" s="59"/>
    </row>
    <row r="541" spans="2:34" ht="15.75" customHeight="1">
      <c r="B541" s="57"/>
      <c r="C541" s="1"/>
      <c r="E541" s="57"/>
      <c r="F541" s="57"/>
      <c r="G541" s="57"/>
      <c r="H541" s="57"/>
      <c r="I541" s="57"/>
      <c r="J541" s="57"/>
      <c r="K541" s="57"/>
      <c r="L541" s="57"/>
      <c r="M541" s="57"/>
      <c r="AH541" s="59"/>
    </row>
    <row r="542" spans="2:34" ht="15.75" customHeight="1">
      <c r="B542" s="57"/>
      <c r="C542" s="1"/>
      <c r="E542" s="57"/>
      <c r="F542" s="57"/>
      <c r="G542" s="57"/>
      <c r="H542" s="57"/>
      <c r="I542" s="57"/>
      <c r="J542" s="57"/>
      <c r="K542" s="57"/>
      <c r="L542" s="57"/>
      <c r="M542" s="57"/>
      <c r="AH542" s="59"/>
    </row>
    <row r="543" spans="2:34" ht="15.75" customHeight="1">
      <c r="B543" s="57"/>
      <c r="C543" s="1"/>
      <c r="E543" s="57"/>
      <c r="F543" s="57"/>
      <c r="G543" s="57"/>
      <c r="H543" s="57"/>
      <c r="I543" s="57"/>
      <c r="J543" s="57"/>
      <c r="K543" s="57"/>
      <c r="L543" s="57"/>
      <c r="M543" s="57"/>
      <c r="AH543" s="59"/>
    </row>
    <row r="544" spans="2:34" ht="15.75" customHeight="1">
      <c r="B544" s="57"/>
      <c r="C544" s="1"/>
      <c r="E544" s="57"/>
      <c r="F544" s="57"/>
      <c r="G544" s="57"/>
      <c r="H544" s="57"/>
      <c r="I544" s="57"/>
      <c r="J544" s="57"/>
      <c r="K544" s="57"/>
      <c r="L544" s="57"/>
      <c r="M544" s="57"/>
      <c r="AH544" s="59"/>
    </row>
    <row r="545" spans="2:34" ht="15.75" customHeight="1">
      <c r="B545" s="57"/>
      <c r="C545" s="1"/>
      <c r="E545" s="57"/>
      <c r="F545" s="57"/>
      <c r="G545" s="57"/>
      <c r="H545" s="57"/>
      <c r="I545" s="57"/>
      <c r="J545" s="57"/>
      <c r="K545" s="57"/>
      <c r="L545" s="57"/>
      <c r="M545" s="57"/>
      <c r="AH545" s="59"/>
    </row>
    <row r="546" spans="2:34" ht="15.75" customHeight="1">
      <c r="B546" s="57"/>
      <c r="C546" s="1"/>
      <c r="E546" s="57"/>
      <c r="F546" s="57"/>
      <c r="G546" s="57"/>
      <c r="H546" s="57"/>
      <c r="I546" s="57"/>
      <c r="J546" s="57"/>
      <c r="K546" s="57"/>
      <c r="L546" s="57"/>
      <c r="M546" s="57"/>
      <c r="AH546" s="59"/>
    </row>
    <row r="547" spans="2:34" ht="15.75" customHeight="1">
      <c r="B547" s="57"/>
      <c r="C547" s="1"/>
      <c r="E547" s="57"/>
      <c r="F547" s="57"/>
      <c r="G547" s="57"/>
      <c r="H547" s="57"/>
      <c r="I547" s="57"/>
      <c r="J547" s="57"/>
      <c r="K547" s="57"/>
      <c r="L547" s="57"/>
      <c r="M547" s="57"/>
      <c r="AH547" s="59"/>
    </row>
    <row r="548" spans="2:34" ht="15.75" customHeight="1">
      <c r="B548" s="57"/>
      <c r="C548" s="1"/>
      <c r="E548" s="57"/>
      <c r="F548" s="57"/>
      <c r="G548" s="57"/>
      <c r="H548" s="57"/>
      <c r="I548" s="57"/>
      <c r="J548" s="57"/>
      <c r="K548" s="57"/>
      <c r="L548" s="57"/>
      <c r="M548" s="57"/>
      <c r="AH548" s="59"/>
    </row>
    <row r="549" spans="2:34" ht="15.75" customHeight="1">
      <c r="B549" s="57"/>
      <c r="C549" s="1"/>
      <c r="E549" s="57"/>
      <c r="F549" s="57"/>
      <c r="G549" s="57"/>
      <c r="H549" s="57"/>
      <c r="I549" s="57"/>
      <c r="J549" s="57"/>
      <c r="K549" s="57"/>
      <c r="L549" s="57"/>
      <c r="M549" s="57"/>
      <c r="AH549" s="59"/>
    </row>
    <row r="550" spans="2:34" ht="15.75" customHeight="1">
      <c r="B550" s="57"/>
      <c r="C550" s="1"/>
      <c r="E550" s="57"/>
      <c r="F550" s="57"/>
      <c r="G550" s="57"/>
      <c r="H550" s="57"/>
      <c r="I550" s="57"/>
      <c r="J550" s="57"/>
      <c r="K550" s="57"/>
      <c r="L550" s="57"/>
      <c r="M550" s="57"/>
      <c r="AH550" s="59"/>
    </row>
    <row r="551" spans="2:34" ht="15.75" customHeight="1">
      <c r="B551" s="57"/>
      <c r="C551" s="1"/>
      <c r="E551" s="57"/>
      <c r="F551" s="57"/>
      <c r="G551" s="57"/>
      <c r="H551" s="57"/>
      <c r="I551" s="57"/>
      <c r="J551" s="57"/>
      <c r="K551" s="57"/>
      <c r="L551" s="57"/>
      <c r="M551" s="57"/>
      <c r="AH551" s="59"/>
    </row>
    <row r="552" spans="2:34" ht="15.75" customHeight="1">
      <c r="B552" s="57"/>
      <c r="C552" s="1"/>
      <c r="E552" s="57"/>
      <c r="F552" s="57"/>
      <c r="G552" s="57"/>
      <c r="H552" s="57"/>
      <c r="I552" s="57"/>
      <c r="J552" s="57"/>
      <c r="K552" s="57"/>
      <c r="L552" s="57"/>
      <c r="M552" s="57"/>
      <c r="AH552" s="59"/>
    </row>
    <row r="553" spans="2:34" ht="15.75" customHeight="1">
      <c r="B553" s="57"/>
      <c r="C553" s="1"/>
      <c r="E553" s="57"/>
      <c r="F553" s="57"/>
      <c r="G553" s="57"/>
      <c r="H553" s="57"/>
      <c r="I553" s="57"/>
      <c r="J553" s="57"/>
      <c r="K553" s="57"/>
      <c r="L553" s="57"/>
      <c r="M553" s="57"/>
      <c r="AH553" s="59"/>
    </row>
    <row r="554" spans="2:34" ht="15.75" customHeight="1">
      <c r="B554" s="57"/>
      <c r="C554" s="1"/>
      <c r="E554" s="57"/>
      <c r="F554" s="57"/>
      <c r="G554" s="57"/>
      <c r="H554" s="57"/>
      <c r="I554" s="57"/>
      <c r="J554" s="57"/>
      <c r="K554" s="57"/>
      <c r="L554" s="57"/>
      <c r="M554" s="57"/>
      <c r="AH554" s="59"/>
    </row>
    <row r="555" spans="2:34" ht="15.75" customHeight="1">
      <c r="B555" s="57"/>
      <c r="C555" s="1"/>
      <c r="E555" s="57"/>
      <c r="F555" s="57"/>
      <c r="G555" s="57"/>
      <c r="H555" s="57"/>
      <c r="I555" s="57"/>
      <c r="J555" s="57"/>
      <c r="K555" s="57"/>
      <c r="L555" s="57"/>
      <c r="M555" s="57"/>
      <c r="AH555" s="59"/>
    </row>
    <row r="556" spans="2:34" ht="15.75" customHeight="1">
      <c r="B556" s="57"/>
      <c r="C556" s="1"/>
      <c r="E556" s="57"/>
      <c r="F556" s="57"/>
      <c r="G556" s="57"/>
      <c r="H556" s="57"/>
      <c r="I556" s="57"/>
      <c r="J556" s="57"/>
      <c r="K556" s="57"/>
      <c r="L556" s="57"/>
      <c r="M556" s="57"/>
      <c r="AH556" s="59"/>
    </row>
    <row r="557" spans="2:34" ht="15.75" customHeight="1">
      <c r="B557" s="57"/>
      <c r="C557" s="1"/>
      <c r="E557" s="57"/>
      <c r="F557" s="57"/>
      <c r="G557" s="57"/>
      <c r="H557" s="57"/>
      <c r="I557" s="57"/>
      <c r="J557" s="57"/>
      <c r="K557" s="57"/>
      <c r="L557" s="57"/>
      <c r="M557" s="57"/>
      <c r="AH557" s="59"/>
    </row>
    <row r="558" spans="2:34" ht="15.75" customHeight="1">
      <c r="B558" s="57"/>
      <c r="C558" s="1"/>
      <c r="E558" s="57"/>
      <c r="F558" s="57"/>
      <c r="G558" s="57"/>
      <c r="H558" s="57"/>
      <c r="I558" s="57"/>
      <c r="J558" s="57"/>
      <c r="K558" s="57"/>
      <c r="L558" s="57"/>
      <c r="M558" s="57"/>
      <c r="AH558" s="59"/>
    </row>
    <row r="559" spans="2:34" ht="15.75" customHeight="1">
      <c r="B559" s="57"/>
      <c r="C559" s="1"/>
      <c r="E559" s="57"/>
      <c r="F559" s="57"/>
      <c r="G559" s="57"/>
      <c r="H559" s="57"/>
      <c r="I559" s="57"/>
      <c r="J559" s="57"/>
      <c r="K559" s="57"/>
      <c r="L559" s="57"/>
      <c r="M559" s="57"/>
      <c r="AH559" s="59"/>
    </row>
    <row r="560" spans="2:34" ht="15.75" customHeight="1">
      <c r="B560" s="57"/>
      <c r="C560" s="1"/>
      <c r="E560" s="57"/>
      <c r="F560" s="57"/>
      <c r="G560" s="57"/>
      <c r="H560" s="57"/>
      <c r="I560" s="57"/>
      <c r="J560" s="57"/>
      <c r="K560" s="57"/>
      <c r="L560" s="57"/>
      <c r="M560" s="57"/>
      <c r="AH560" s="59"/>
    </row>
    <row r="561" spans="2:34" ht="15.75" customHeight="1">
      <c r="B561" s="57"/>
      <c r="C561" s="1"/>
      <c r="E561" s="57"/>
      <c r="F561" s="57"/>
      <c r="G561" s="57"/>
      <c r="H561" s="57"/>
      <c r="I561" s="57"/>
      <c r="J561" s="57"/>
      <c r="K561" s="57"/>
      <c r="L561" s="57"/>
      <c r="M561" s="57"/>
      <c r="AH561" s="59"/>
    </row>
    <row r="562" spans="2:34" ht="15.75" customHeight="1">
      <c r="B562" s="57"/>
      <c r="C562" s="1"/>
      <c r="E562" s="57"/>
      <c r="F562" s="57"/>
      <c r="G562" s="57"/>
      <c r="H562" s="57"/>
      <c r="I562" s="57"/>
      <c r="J562" s="57"/>
      <c r="K562" s="57"/>
      <c r="L562" s="57"/>
      <c r="M562" s="57"/>
      <c r="AH562" s="59"/>
    </row>
    <row r="563" spans="2:34" ht="15.75" customHeight="1">
      <c r="B563" s="57"/>
      <c r="C563" s="1"/>
      <c r="E563" s="57"/>
      <c r="F563" s="57"/>
      <c r="G563" s="57"/>
      <c r="H563" s="57"/>
      <c r="I563" s="57"/>
      <c r="J563" s="57"/>
      <c r="K563" s="57"/>
      <c r="L563" s="57"/>
      <c r="M563" s="57"/>
      <c r="AH563" s="59"/>
    </row>
    <row r="564" spans="2:34" ht="15.75" customHeight="1">
      <c r="B564" s="57"/>
      <c r="C564" s="1"/>
      <c r="E564" s="57"/>
      <c r="F564" s="57"/>
      <c r="G564" s="57"/>
      <c r="H564" s="57"/>
      <c r="I564" s="57"/>
      <c r="J564" s="57"/>
      <c r="K564" s="57"/>
      <c r="L564" s="57"/>
      <c r="M564" s="57"/>
      <c r="AH564" s="59"/>
    </row>
    <row r="565" spans="2:34" ht="15.75" customHeight="1">
      <c r="B565" s="57"/>
      <c r="C565" s="1"/>
      <c r="E565" s="57"/>
      <c r="F565" s="57"/>
      <c r="G565" s="57"/>
      <c r="H565" s="57"/>
      <c r="I565" s="57"/>
      <c r="J565" s="57"/>
      <c r="K565" s="57"/>
      <c r="L565" s="57"/>
      <c r="M565" s="57"/>
      <c r="AH565" s="59"/>
    </row>
    <row r="566" spans="2:34" ht="15.75" customHeight="1">
      <c r="B566" s="57"/>
      <c r="C566" s="1"/>
      <c r="E566" s="57"/>
      <c r="F566" s="57"/>
      <c r="G566" s="57"/>
      <c r="H566" s="57"/>
      <c r="I566" s="57"/>
      <c r="J566" s="57"/>
      <c r="K566" s="57"/>
      <c r="L566" s="57"/>
      <c r="M566" s="57"/>
      <c r="AH566" s="59"/>
    </row>
    <row r="567" spans="2:34" ht="15.75" customHeight="1">
      <c r="B567" s="57"/>
      <c r="C567" s="1"/>
      <c r="E567" s="57"/>
      <c r="F567" s="57"/>
      <c r="G567" s="57"/>
      <c r="H567" s="57"/>
      <c r="I567" s="57"/>
      <c r="J567" s="57"/>
      <c r="K567" s="57"/>
      <c r="L567" s="57"/>
      <c r="M567" s="57"/>
      <c r="AH567" s="59"/>
    </row>
    <row r="568" spans="2:34" ht="15.75" customHeight="1">
      <c r="B568" s="57"/>
      <c r="C568" s="1"/>
      <c r="E568" s="57"/>
      <c r="F568" s="57"/>
      <c r="G568" s="57"/>
      <c r="H568" s="57"/>
      <c r="I568" s="57"/>
      <c r="J568" s="57"/>
      <c r="K568" s="57"/>
      <c r="L568" s="57"/>
      <c r="M568" s="57"/>
      <c r="AH568" s="59"/>
    </row>
    <row r="569" spans="2:34" ht="15.75" customHeight="1">
      <c r="B569" s="57"/>
      <c r="C569" s="1"/>
      <c r="E569" s="57"/>
      <c r="F569" s="57"/>
      <c r="G569" s="57"/>
      <c r="H569" s="57"/>
      <c r="I569" s="57"/>
      <c r="J569" s="57"/>
      <c r="K569" s="57"/>
      <c r="L569" s="57"/>
      <c r="M569" s="57"/>
      <c r="AH569" s="59"/>
    </row>
    <row r="570" spans="2:34" ht="15.75" customHeight="1">
      <c r="B570" s="57"/>
      <c r="C570" s="1"/>
      <c r="E570" s="57"/>
      <c r="F570" s="57"/>
      <c r="G570" s="57"/>
      <c r="H570" s="57"/>
      <c r="I570" s="57"/>
      <c r="J570" s="57"/>
      <c r="K570" s="57"/>
      <c r="L570" s="57"/>
      <c r="M570" s="57"/>
      <c r="AH570" s="59"/>
    </row>
    <row r="571" spans="2:34" ht="15.75" customHeight="1">
      <c r="B571" s="57"/>
      <c r="C571" s="1"/>
      <c r="E571" s="57"/>
      <c r="F571" s="57"/>
      <c r="G571" s="57"/>
      <c r="H571" s="57"/>
      <c r="I571" s="57"/>
      <c r="J571" s="57"/>
      <c r="K571" s="57"/>
      <c r="L571" s="57"/>
      <c r="M571" s="57"/>
      <c r="AH571" s="59"/>
    </row>
    <row r="572" spans="2:34" ht="15.75" customHeight="1">
      <c r="B572" s="57"/>
      <c r="C572" s="1"/>
      <c r="E572" s="57"/>
      <c r="F572" s="57"/>
      <c r="G572" s="57"/>
      <c r="H572" s="57"/>
      <c r="I572" s="57"/>
      <c r="J572" s="57"/>
      <c r="K572" s="57"/>
      <c r="L572" s="57"/>
      <c r="M572" s="57"/>
      <c r="AH572" s="59"/>
    </row>
    <row r="573" spans="2:34" ht="15.75" customHeight="1">
      <c r="B573" s="57"/>
      <c r="C573" s="1"/>
      <c r="E573" s="57"/>
      <c r="F573" s="57"/>
      <c r="G573" s="57"/>
      <c r="H573" s="57"/>
      <c r="I573" s="57"/>
      <c r="J573" s="57"/>
      <c r="K573" s="57"/>
      <c r="L573" s="57"/>
      <c r="M573" s="57"/>
      <c r="AH573" s="59"/>
    </row>
    <row r="574" spans="2:34" ht="15.75" customHeight="1">
      <c r="B574" s="57"/>
      <c r="C574" s="1"/>
      <c r="E574" s="57"/>
      <c r="F574" s="57"/>
      <c r="G574" s="57"/>
      <c r="H574" s="57"/>
      <c r="I574" s="57"/>
      <c r="J574" s="57"/>
      <c r="K574" s="57"/>
      <c r="L574" s="57"/>
      <c r="M574" s="57"/>
      <c r="AH574" s="59"/>
    </row>
    <row r="575" spans="2:34" ht="15.75" customHeight="1">
      <c r="B575" s="57"/>
      <c r="C575" s="1"/>
      <c r="E575" s="57"/>
      <c r="F575" s="57"/>
      <c r="G575" s="57"/>
      <c r="H575" s="57"/>
      <c r="I575" s="57"/>
      <c r="J575" s="57"/>
      <c r="K575" s="57"/>
      <c r="L575" s="57"/>
      <c r="M575" s="57"/>
      <c r="AH575" s="59"/>
    </row>
    <row r="576" spans="2:34" ht="15.75" customHeight="1">
      <c r="B576" s="57"/>
      <c r="C576" s="1"/>
      <c r="E576" s="57"/>
      <c r="F576" s="57"/>
      <c r="G576" s="57"/>
      <c r="H576" s="57"/>
      <c r="I576" s="57"/>
      <c r="J576" s="57"/>
      <c r="K576" s="57"/>
      <c r="L576" s="57"/>
      <c r="M576" s="57"/>
      <c r="AH576" s="59"/>
    </row>
    <row r="577" spans="2:34" ht="15.75" customHeight="1">
      <c r="B577" s="57"/>
      <c r="C577" s="1"/>
      <c r="E577" s="57"/>
      <c r="F577" s="57"/>
      <c r="G577" s="57"/>
      <c r="H577" s="57"/>
      <c r="I577" s="57"/>
      <c r="J577" s="57"/>
      <c r="K577" s="57"/>
      <c r="L577" s="57"/>
      <c r="M577" s="57"/>
      <c r="AH577" s="59"/>
    </row>
    <row r="578" spans="2:34" ht="15.75" customHeight="1">
      <c r="B578" s="57"/>
      <c r="C578" s="1"/>
      <c r="E578" s="57"/>
      <c r="F578" s="57"/>
      <c r="G578" s="57"/>
      <c r="H578" s="57"/>
      <c r="I578" s="57"/>
      <c r="J578" s="57"/>
      <c r="K578" s="57"/>
      <c r="L578" s="57"/>
      <c r="M578" s="57"/>
      <c r="AH578" s="59"/>
    </row>
    <row r="579" spans="2:34" ht="15.75" customHeight="1">
      <c r="B579" s="57"/>
      <c r="C579" s="1"/>
      <c r="E579" s="57"/>
      <c r="F579" s="57"/>
      <c r="G579" s="57"/>
      <c r="H579" s="57"/>
      <c r="I579" s="57"/>
      <c r="J579" s="57"/>
      <c r="K579" s="57"/>
      <c r="L579" s="57"/>
      <c r="M579" s="57"/>
      <c r="AH579" s="59"/>
    </row>
    <row r="580" spans="2:34" ht="15.75" customHeight="1">
      <c r="B580" s="57"/>
      <c r="C580" s="1"/>
      <c r="E580" s="57"/>
      <c r="F580" s="57"/>
      <c r="G580" s="57"/>
      <c r="H580" s="57"/>
      <c r="I580" s="57"/>
      <c r="J580" s="57"/>
      <c r="K580" s="57"/>
      <c r="L580" s="57"/>
      <c r="M580" s="57"/>
      <c r="AH580" s="59"/>
    </row>
    <row r="581" spans="2:34" ht="15.75" customHeight="1">
      <c r="B581" s="57"/>
      <c r="C581" s="1"/>
      <c r="E581" s="57"/>
      <c r="F581" s="57"/>
      <c r="G581" s="57"/>
      <c r="H581" s="57"/>
      <c r="I581" s="57"/>
      <c r="J581" s="57"/>
      <c r="K581" s="57"/>
      <c r="L581" s="57"/>
      <c r="M581" s="57"/>
      <c r="AH581" s="59"/>
    </row>
    <row r="582" spans="2:34" ht="15.75" customHeight="1">
      <c r="B582" s="57"/>
      <c r="C582" s="1"/>
      <c r="E582" s="57"/>
      <c r="F582" s="57"/>
      <c r="G582" s="57"/>
      <c r="H582" s="57"/>
      <c r="I582" s="57"/>
      <c r="J582" s="57"/>
      <c r="K582" s="57"/>
      <c r="L582" s="57"/>
      <c r="M582" s="57"/>
      <c r="AH582" s="59"/>
    </row>
    <row r="583" spans="2:34" ht="15.75" customHeight="1">
      <c r="B583" s="57"/>
      <c r="C583" s="1"/>
      <c r="E583" s="57"/>
      <c r="F583" s="57"/>
      <c r="G583" s="57"/>
      <c r="H583" s="57"/>
      <c r="I583" s="57"/>
      <c r="J583" s="57"/>
      <c r="K583" s="57"/>
      <c r="L583" s="57"/>
      <c r="M583" s="57"/>
      <c r="AH583" s="59"/>
    </row>
    <row r="584" spans="2:34" ht="15.75" customHeight="1">
      <c r="B584" s="57"/>
      <c r="C584" s="1"/>
      <c r="E584" s="57"/>
      <c r="F584" s="57"/>
      <c r="G584" s="57"/>
      <c r="H584" s="57"/>
      <c r="I584" s="57"/>
      <c r="J584" s="57"/>
      <c r="K584" s="57"/>
      <c r="L584" s="57"/>
      <c r="M584" s="57"/>
      <c r="AH584" s="59"/>
    </row>
    <row r="585" spans="2:34" ht="15.75" customHeight="1">
      <c r="B585" s="57"/>
      <c r="C585" s="1"/>
      <c r="E585" s="57"/>
      <c r="F585" s="57"/>
      <c r="G585" s="57"/>
      <c r="H585" s="57"/>
      <c r="I585" s="57"/>
      <c r="J585" s="57"/>
      <c r="K585" s="57"/>
      <c r="L585" s="57"/>
      <c r="M585" s="57"/>
      <c r="AH585" s="59"/>
    </row>
    <row r="586" spans="2:34" ht="15.75" customHeight="1">
      <c r="B586" s="57"/>
      <c r="C586" s="1"/>
      <c r="E586" s="57"/>
      <c r="F586" s="57"/>
      <c r="G586" s="57"/>
      <c r="H586" s="57"/>
      <c r="I586" s="57"/>
      <c r="J586" s="57"/>
      <c r="K586" s="57"/>
      <c r="L586" s="57"/>
      <c r="M586" s="57"/>
      <c r="AH586" s="59"/>
    </row>
    <row r="587" spans="2:34" ht="15.75" customHeight="1">
      <c r="B587" s="57"/>
      <c r="C587" s="1"/>
      <c r="E587" s="57"/>
      <c r="F587" s="57"/>
      <c r="G587" s="57"/>
      <c r="H587" s="57"/>
      <c r="I587" s="57"/>
      <c r="J587" s="57"/>
      <c r="K587" s="57"/>
      <c r="L587" s="57"/>
      <c r="M587" s="57"/>
      <c r="AH587" s="59"/>
    </row>
    <row r="588" spans="2:34" ht="15.75" customHeight="1">
      <c r="B588" s="57"/>
      <c r="C588" s="1"/>
      <c r="E588" s="57"/>
      <c r="F588" s="57"/>
      <c r="G588" s="57"/>
      <c r="H588" s="57"/>
      <c r="I588" s="57"/>
      <c r="J588" s="57"/>
      <c r="K588" s="57"/>
      <c r="L588" s="57"/>
      <c r="M588" s="57"/>
      <c r="AH588" s="59"/>
    </row>
    <row r="589" spans="2:34" ht="15.75" customHeight="1">
      <c r="B589" s="57"/>
      <c r="C589" s="1"/>
      <c r="E589" s="57"/>
      <c r="F589" s="57"/>
      <c r="G589" s="57"/>
      <c r="H589" s="57"/>
      <c r="I589" s="57"/>
      <c r="J589" s="57"/>
      <c r="K589" s="57"/>
      <c r="L589" s="57"/>
      <c r="M589" s="57"/>
      <c r="AH589" s="59"/>
    </row>
    <row r="590" spans="2:34" ht="15.75" customHeight="1">
      <c r="B590" s="57"/>
      <c r="C590" s="1"/>
      <c r="E590" s="57"/>
      <c r="F590" s="57"/>
      <c r="G590" s="57"/>
      <c r="H590" s="57"/>
      <c r="I590" s="57"/>
      <c r="J590" s="57"/>
      <c r="K590" s="57"/>
      <c r="L590" s="57"/>
      <c r="M590" s="57"/>
      <c r="AH590" s="59"/>
    </row>
    <row r="591" spans="2:34" ht="15.75" customHeight="1">
      <c r="B591" s="57"/>
      <c r="C591" s="1"/>
      <c r="E591" s="57"/>
      <c r="F591" s="57"/>
      <c r="G591" s="57"/>
      <c r="H591" s="57"/>
      <c r="I591" s="57"/>
      <c r="J591" s="57"/>
      <c r="K591" s="57"/>
      <c r="L591" s="57"/>
      <c r="M591" s="57"/>
      <c r="AH591" s="59"/>
    </row>
    <row r="592" spans="2:34" ht="15.75" customHeight="1">
      <c r="B592" s="57"/>
      <c r="C592" s="1"/>
      <c r="E592" s="57"/>
      <c r="F592" s="57"/>
      <c r="G592" s="57"/>
      <c r="H592" s="57"/>
      <c r="I592" s="57"/>
      <c r="J592" s="57"/>
      <c r="K592" s="57"/>
      <c r="L592" s="57"/>
      <c r="M592" s="57"/>
      <c r="AH592" s="59"/>
    </row>
    <row r="593" spans="2:34" ht="15.75" customHeight="1">
      <c r="B593" s="57"/>
      <c r="C593" s="1"/>
      <c r="E593" s="57"/>
      <c r="F593" s="57"/>
      <c r="G593" s="57"/>
      <c r="H593" s="57"/>
      <c r="I593" s="57"/>
      <c r="J593" s="57"/>
      <c r="K593" s="57"/>
      <c r="L593" s="57"/>
      <c r="M593" s="57"/>
      <c r="AH593" s="59"/>
    </row>
    <row r="594" spans="2:34" ht="15.75" customHeight="1">
      <c r="B594" s="57"/>
      <c r="C594" s="1"/>
      <c r="E594" s="57"/>
      <c r="F594" s="57"/>
      <c r="G594" s="57"/>
      <c r="H594" s="57"/>
      <c r="I594" s="57"/>
      <c r="J594" s="57"/>
      <c r="K594" s="57"/>
      <c r="L594" s="57"/>
      <c r="M594" s="57"/>
      <c r="AH594" s="59"/>
    </row>
    <row r="595" spans="2:34" ht="15.75" customHeight="1">
      <c r="B595" s="57"/>
      <c r="C595" s="1"/>
      <c r="E595" s="57"/>
      <c r="F595" s="57"/>
      <c r="G595" s="57"/>
      <c r="H595" s="57"/>
      <c r="I595" s="57"/>
      <c r="J595" s="57"/>
      <c r="K595" s="57"/>
      <c r="L595" s="57"/>
      <c r="M595" s="57"/>
      <c r="AH595" s="59"/>
    </row>
    <row r="596" spans="2:34" ht="15.75" customHeight="1">
      <c r="B596" s="57"/>
      <c r="C596" s="1"/>
      <c r="E596" s="57"/>
      <c r="F596" s="57"/>
      <c r="G596" s="57"/>
      <c r="H596" s="57"/>
      <c r="I596" s="57"/>
      <c r="J596" s="57"/>
      <c r="K596" s="57"/>
      <c r="L596" s="57"/>
      <c r="M596" s="57"/>
      <c r="AH596" s="59"/>
    </row>
    <row r="597" spans="2:34" ht="15.75" customHeight="1">
      <c r="B597" s="57"/>
      <c r="C597" s="1"/>
      <c r="E597" s="57"/>
      <c r="F597" s="57"/>
      <c r="G597" s="57"/>
      <c r="H597" s="57"/>
      <c r="I597" s="57"/>
      <c r="J597" s="57"/>
      <c r="K597" s="57"/>
      <c r="L597" s="57"/>
      <c r="M597" s="57"/>
      <c r="AH597" s="59"/>
    </row>
    <row r="598" spans="2:34" ht="15.75" customHeight="1">
      <c r="B598" s="57"/>
      <c r="C598" s="1"/>
      <c r="E598" s="57"/>
      <c r="F598" s="57"/>
      <c r="G598" s="57"/>
      <c r="H598" s="57"/>
      <c r="I598" s="57"/>
      <c r="J598" s="57"/>
      <c r="K598" s="57"/>
      <c r="L598" s="57"/>
      <c r="M598" s="57"/>
      <c r="AH598" s="59"/>
    </row>
    <row r="599" spans="2:34" ht="15.75" customHeight="1">
      <c r="B599" s="57"/>
      <c r="C599" s="1"/>
      <c r="E599" s="57"/>
      <c r="F599" s="57"/>
      <c r="G599" s="57"/>
      <c r="H599" s="57"/>
      <c r="I599" s="57"/>
      <c r="J599" s="57"/>
      <c r="K599" s="57"/>
      <c r="L599" s="57"/>
      <c r="M599" s="57"/>
      <c r="AH599" s="59"/>
    </row>
    <row r="600" spans="2:34" ht="15.75" customHeight="1">
      <c r="B600" s="57"/>
      <c r="C600" s="1"/>
      <c r="E600" s="57"/>
      <c r="F600" s="57"/>
      <c r="G600" s="57"/>
      <c r="H600" s="57"/>
      <c r="I600" s="57"/>
      <c r="J600" s="57"/>
      <c r="K600" s="57"/>
      <c r="L600" s="57"/>
      <c r="M600" s="57"/>
      <c r="AH600" s="59"/>
    </row>
    <row r="601" spans="2:34" ht="15.75" customHeight="1">
      <c r="B601" s="57"/>
      <c r="C601" s="1"/>
      <c r="E601" s="57"/>
      <c r="F601" s="57"/>
      <c r="G601" s="57"/>
      <c r="H601" s="57"/>
      <c r="I601" s="57"/>
      <c r="J601" s="57"/>
      <c r="K601" s="57"/>
      <c r="L601" s="57"/>
      <c r="M601" s="57"/>
      <c r="AH601" s="59"/>
    </row>
    <row r="602" spans="2:34" ht="15.75" customHeight="1">
      <c r="B602" s="57"/>
      <c r="C602" s="1"/>
      <c r="E602" s="57"/>
      <c r="F602" s="57"/>
      <c r="G602" s="57"/>
      <c r="H602" s="57"/>
      <c r="I602" s="57"/>
      <c r="J602" s="57"/>
      <c r="K602" s="57"/>
      <c r="L602" s="57"/>
      <c r="M602" s="57"/>
      <c r="AH602" s="59"/>
    </row>
    <row r="603" spans="2:34" ht="15.75" customHeight="1">
      <c r="B603" s="57"/>
      <c r="C603" s="1"/>
      <c r="E603" s="57"/>
      <c r="F603" s="57"/>
      <c r="G603" s="57"/>
      <c r="H603" s="57"/>
      <c r="I603" s="57"/>
      <c r="J603" s="57"/>
      <c r="K603" s="57"/>
      <c r="L603" s="57"/>
      <c r="M603" s="57"/>
      <c r="AH603" s="59"/>
    </row>
    <row r="604" spans="2:34" ht="15.75" customHeight="1">
      <c r="B604" s="57"/>
      <c r="C604" s="1"/>
      <c r="E604" s="57"/>
      <c r="F604" s="57"/>
      <c r="G604" s="57"/>
      <c r="H604" s="57"/>
      <c r="I604" s="57"/>
      <c r="J604" s="57"/>
      <c r="K604" s="57"/>
      <c r="L604" s="57"/>
      <c r="M604" s="57"/>
      <c r="AH604" s="59"/>
    </row>
    <row r="605" spans="2:34" ht="15.75" customHeight="1">
      <c r="B605" s="57"/>
      <c r="C605" s="1"/>
      <c r="E605" s="57"/>
      <c r="F605" s="57"/>
      <c r="G605" s="57"/>
      <c r="H605" s="57"/>
      <c r="I605" s="57"/>
      <c r="J605" s="57"/>
      <c r="K605" s="57"/>
      <c r="L605" s="57"/>
      <c r="M605" s="57"/>
      <c r="AH605" s="59"/>
    </row>
    <row r="606" spans="2:34" ht="15.75" customHeight="1">
      <c r="B606" s="57"/>
      <c r="C606" s="1"/>
      <c r="E606" s="57"/>
      <c r="F606" s="57"/>
      <c r="G606" s="57"/>
      <c r="H606" s="57"/>
      <c r="I606" s="57"/>
      <c r="J606" s="57"/>
      <c r="K606" s="57"/>
      <c r="L606" s="57"/>
      <c r="M606" s="57"/>
      <c r="AH606" s="59"/>
    </row>
    <row r="607" spans="2:34" ht="15.75" customHeight="1">
      <c r="B607" s="57"/>
      <c r="C607" s="1"/>
      <c r="E607" s="57"/>
      <c r="F607" s="57"/>
      <c r="G607" s="57"/>
      <c r="H607" s="57"/>
      <c r="I607" s="57"/>
      <c r="J607" s="57"/>
      <c r="K607" s="57"/>
      <c r="L607" s="57"/>
      <c r="M607" s="57"/>
      <c r="AH607" s="59"/>
    </row>
    <row r="608" spans="2:34" ht="15.75" customHeight="1">
      <c r="B608" s="57"/>
      <c r="C608" s="1"/>
      <c r="E608" s="57"/>
      <c r="F608" s="57"/>
      <c r="G608" s="57"/>
      <c r="H608" s="57"/>
      <c r="I608" s="57"/>
      <c r="J608" s="57"/>
      <c r="K608" s="57"/>
      <c r="L608" s="57"/>
      <c r="M608" s="57"/>
      <c r="AH608" s="59"/>
    </row>
    <row r="609" spans="2:34" ht="15.75" customHeight="1">
      <c r="B609" s="57"/>
      <c r="C609" s="1"/>
      <c r="E609" s="57"/>
      <c r="F609" s="57"/>
      <c r="G609" s="57"/>
      <c r="H609" s="57"/>
      <c r="I609" s="57"/>
      <c r="J609" s="57"/>
      <c r="K609" s="57"/>
      <c r="L609" s="57"/>
      <c r="M609" s="57"/>
      <c r="AH609" s="59"/>
    </row>
    <row r="610" spans="2:34" ht="15.75" customHeight="1">
      <c r="B610" s="57"/>
      <c r="C610" s="1"/>
      <c r="E610" s="57"/>
      <c r="F610" s="57"/>
      <c r="G610" s="57"/>
      <c r="H610" s="57"/>
      <c r="I610" s="57"/>
      <c r="J610" s="57"/>
      <c r="K610" s="57"/>
      <c r="L610" s="57"/>
      <c r="M610" s="57"/>
      <c r="AH610" s="59"/>
    </row>
    <row r="611" spans="2:34" ht="15.75" customHeight="1">
      <c r="B611" s="57"/>
      <c r="C611" s="1"/>
      <c r="E611" s="57"/>
      <c r="F611" s="57"/>
      <c r="G611" s="57"/>
      <c r="H611" s="57"/>
      <c r="I611" s="57"/>
      <c r="J611" s="57"/>
      <c r="K611" s="57"/>
      <c r="L611" s="57"/>
      <c r="M611" s="57"/>
      <c r="AH611" s="59"/>
    </row>
    <row r="612" spans="2:34" ht="15.75" customHeight="1">
      <c r="B612" s="57"/>
      <c r="C612" s="1"/>
      <c r="E612" s="57"/>
      <c r="F612" s="57"/>
      <c r="G612" s="57"/>
      <c r="H612" s="57"/>
      <c r="I612" s="57"/>
      <c r="J612" s="57"/>
      <c r="K612" s="57"/>
      <c r="L612" s="57"/>
      <c r="M612" s="57"/>
      <c r="AH612" s="59"/>
    </row>
    <row r="613" spans="2:34" ht="15.75" customHeight="1">
      <c r="B613" s="57"/>
      <c r="C613" s="1"/>
      <c r="E613" s="57"/>
      <c r="F613" s="57"/>
      <c r="G613" s="57"/>
      <c r="H613" s="57"/>
      <c r="I613" s="57"/>
      <c r="J613" s="57"/>
      <c r="K613" s="57"/>
      <c r="L613" s="57"/>
      <c r="M613" s="57"/>
      <c r="AH613" s="59"/>
    </row>
    <row r="614" spans="2:34" ht="15.75" customHeight="1">
      <c r="B614" s="57"/>
      <c r="C614" s="1"/>
      <c r="E614" s="57"/>
      <c r="F614" s="57"/>
      <c r="G614" s="57"/>
      <c r="H614" s="57"/>
      <c r="I614" s="57"/>
      <c r="J614" s="57"/>
      <c r="K614" s="57"/>
      <c r="L614" s="57"/>
      <c r="M614" s="57"/>
      <c r="AH614" s="59"/>
    </row>
    <row r="615" spans="2:34" ht="15.75" customHeight="1">
      <c r="B615" s="57"/>
      <c r="C615" s="1"/>
      <c r="E615" s="57"/>
      <c r="F615" s="57"/>
      <c r="G615" s="57"/>
      <c r="H615" s="57"/>
      <c r="I615" s="57"/>
      <c r="J615" s="57"/>
      <c r="K615" s="57"/>
      <c r="L615" s="57"/>
      <c r="M615" s="57"/>
      <c r="AH615" s="59"/>
    </row>
    <row r="616" spans="2:34" ht="15.75" customHeight="1">
      <c r="B616" s="57"/>
      <c r="C616" s="1"/>
      <c r="E616" s="57"/>
      <c r="F616" s="57"/>
      <c r="G616" s="57"/>
      <c r="H616" s="57"/>
      <c r="I616" s="57"/>
      <c r="J616" s="57"/>
      <c r="K616" s="57"/>
      <c r="L616" s="57"/>
      <c r="M616" s="57"/>
      <c r="AH616" s="59"/>
    </row>
    <row r="617" spans="2:34" ht="15.75" customHeight="1">
      <c r="B617" s="57"/>
      <c r="C617" s="1"/>
      <c r="E617" s="57"/>
      <c r="F617" s="57"/>
      <c r="G617" s="57"/>
      <c r="H617" s="57"/>
      <c r="I617" s="57"/>
      <c r="J617" s="57"/>
      <c r="K617" s="57"/>
      <c r="L617" s="57"/>
      <c r="M617" s="57"/>
      <c r="AH617" s="59"/>
    </row>
    <row r="618" spans="2:34" ht="15.75" customHeight="1">
      <c r="B618" s="57"/>
      <c r="C618" s="1"/>
      <c r="E618" s="57"/>
      <c r="F618" s="57"/>
      <c r="G618" s="57"/>
      <c r="H618" s="57"/>
      <c r="I618" s="57"/>
      <c r="J618" s="57"/>
      <c r="K618" s="57"/>
      <c r="L618" s="57"/>
      <c r="M618" s="57"/>
      <c r="AH618" s="59"/>
    </row>
    <row r="619" spans="2:34" ht="15.75" customHeight="1">
      <c r="B619" s="57"/>
      <c r="C619" s="1"/>
      <c r="E619" s="57"/>
      <c r="F619" s="57"/>
      <c r="G619" s="57"/>
      <c r="H619" s="57"/>
      <c r="I619" s="57"/>
      <c r="J619" s="57"/>
      <c r="K619" s="57"/>
      <c r="L619" s="57"/>
      <c r="M619" s="57"/>
      <c r="AH619" s="59"/>
    </row>
    <row r="620" spans="2:34" ht="15.75" customHeight="1">
      <c r="B620" s="57"/>
      <c r="C620" s="1"/>
      <c r="E620" s="57"/>
      <c r="F620" s="57"/>
      <c r="G620" s="57"/>
      <c r="H620" s="57"/>
      <c r="I620" s="57"/>
      <c r="J620" s="57"/>
      <c r="K620" s="57"/>
      <c r="L620" s="57"/>
      <c r="M620" s="57"/>
      <c r="AH620" s="59"/>
    </row>
    <row r="621" spans="2:34" ht="15.75" customHeight="1">
      <c r="B621" s="57"/>
      <c r="C621" s="1"/>
      <c r="E621" s="57"/>
      <c r="F621" s="57"/>
      <c r="G621" s="57"/>
      <c r="H621" s="57"/>
      <c r="I621" s="57"/>
      <c r="J621" s="57"/>
      <c r="K621" s="57"/>
      <c r="L621" s="57"/>
      <c r="M621" s="57"/>
      <c r="AH621" s="59"/>
    </row>
    <row r="622" spans="2:34" ht="15.75" customHeight="1">
      <c r="B622" s="57"/>
      <c r="C622" s="1"/>
      <c r="E622" s="57"/>
      <c r="F622" s="57"/>
      <c r="G622" s="57"/>
      <c r="H622" s="57"/>
      <c r="I622" s="57"/>
      <c r="J622" s="57"/>
      <c r="K622" s="57"/>
      <c r="L622" s="57"/>
      <c r="M622" s="57"/>
      <c r="AH622" s="59"/>
    </row>
    <row r="623" spans="2:34" ht="15.75" customHeight="1">
      <c r="B623" s="57"/>
      <c r="C623" s="1"/>
      <c r="E623" s="57"/>
      <c r="F623" s="57"/>
      <c r="G623" s="57"/>
      <c r="H623" s="57"/>
      <c r="I623" s="57"/>
      <c r="J623" s="57"/>
      <c r="K623" s="57"/>
      <c r="L623" s="57"/>
      <c r="M623" s="57"/>
      <c r="AH623" s="59"/>
    </row>
    <row r="624" spans="2:34" ht="15.75" customHeight="1">
      <c r="B624" s="57"/>
      <c r="C624" s="1"/>
      <c r="E624" s="57"/>
      <c r="F624" s="57"/>
      <c r="G624" s="57"/>
      <c r="H624" s="57"/>
      <c r="I624" s="57"/>
      <c r="J624" s="57"/>
      <c r="K624" s="57"/>
      <c r="L624" s="57"/>
      <c r="M624" s="57"/>
      <c r="AH624" s="59"/>
    </row>
    <row r="625" spans="2:34" ht="15.75" customHeight="1">
      <c r="B625" s="57"/>
      <c r="C625" s="1"/>
      <c r="E625" s="57"/>
      <c r="F625" s="57"/>
      <c r="G625" s="57"/>
      <c r="H625" s="57"/>
      <c r="I625" s="57"/>
      <c r="J625" s="57"/>
      <c r="K625" s="57"/>
      <c r="L625" s="57"/>
      <c r="M625" s="57"/>
      <c r="AH625" s="59"/>
    </row>
    <row r="626" spans="2:34" ht="15.75" customHeight="1">
      <c r="B626" s="57"/>
      <c r="C626" s="1"/>
      <c r="E626" s="57"/>
      <c r="F626" s="57"/>
      <c r="G626" s="57"/>
      <c r="H626" s="57"/>
      <c r="I626" s="57"/>
      <c r="J626" s="57"/>
      <c r="K626" s="57"/>
      <c r="L626" s="57"/>
      <c r="M626" s="57"/>
      <c r="AH626" s="59"/>
    </row>
    <row r="627" spans="2:34" ht="15.75" customHeight="1">
      <c r="B627" s="57"/>
      <c r="C627" s="1"/>
      <c r="E627" s="57"/>
      <c r="F627" s="57"/>
      <c r="G627" s="57"/>
      <c r="H627" s="57"/>
      <c r="I627" s="57"/>
      <c r="J627" s="57"/>
      <c r="K627" s="57"/>
      <c r="L627" s="57"/>
      <c r="M627" s="57"/>
      <c r="AH627" s="59"/>
    </row>
    <row r="628" spans="2:34" ht="15.75" customHeight="1">
      <c r="B628" s="57"/>
      <c r="C628" s="1"/>
      <c r="E628" s="57"/>
      <c r="F628" s="57"/>
      <c r="G628" s="57"/>
      <c r="H628" s="57"/>
      <c r="I628" s="57"/>
      <c r="J628" s="57"/>
      <c r="K628" s="57"/>
      <c r="L628" s="57"/>
      <c r="M628" s="57"/>
      <c r="AH628" s="59"/>
    </row>
    <row r="629" spans="2:34" ht="15.75" customHeight="1">
      <c r="B629" s="57"/>
      <c r="C629" s="1"/>
      <c r="E629" s="57"/>
      <c r="F629" s="57"/>
      <c r="G629" s="57"/>
      <c r="H629" s="57"/>
      <c r="I629" s="57"/>
      <c r="J629" s="57"/>
      <c r="K629" s="57"/>
      <c r="L629" s="57"/>
      <c r="M629" s="57"/>
      <c r="AH629" s="59"/>
    </row>
    <row r="630" spans="2:34" ht="15.75" customHeight="1">
      <c r="B630" s="57"/>
      <c r="C630" s="1"/>
      <c r="E630" s="57"/>
      <c r="F630" s="57"/>
      <c r="G630" s="57"/>
      <c r="H630" s="57"/>
      <c r="I630" s="57"/>
      <c r="J630" s="57"/>
      <c r="K630" s="57"/>
      <c r="L630" s="57"/>
      <c r="M630" s="57"/>
      <c r="AH630" s="59"/>
    </row>
    <row r="631" spans="2:34" ht="15.75" customHeight="1">
      <c r="B631" s="57"/>
      <c r="C631" s="1"/>
      <c r="E631" s="57"/>
      <c r="F631" s="57"/>
      <c r="G631" s="57"/>
      <c r="H631" s="57"/>
      <c r="I631" s="57"/>
      <c r="J631" s="57"/>
      <c r="K631" s="57"/>
      <c r="L631" s="57"/>
      <c r="M631" s="57"/>
      <c r="AH631" s="59"/>
    </row>
    <row r="632" spans="2:34" ht="15.75" customHeight="1">
      <c r="B632" s="57"/>
      <c r="C632" s="1"/>
      <c r="E632" s="57"/>
      <c r="F632" s="57"/>
      <c r="G632" s="57"/>
      <c r="H632" s="57"/>
      <c r="I632" s="57"/>
      <c r="J632" s="57"/>
      <c r="K632" s="57"/>
      <c r="L632" s="57"/>
      <c r="M632" s="57"/>
      <c r="AH632" s="59"/>
    </row>
    <row r="633" spans="2:34" ht="15.75" customHeight="1">
      <c r="B633" s="57"/>
      <c r="C633" s="1"/>
      <c r="E633" s="57"/>
      <c r="F633" s="57"/>
      <c r="G633" s="57"/>
      <c r="H633" s="57"/>
      <c r="I633" s="57"/>
      <c r="J633" s="57"/>
      <c r="K633" s="57"/>
      <c r="L633" s="57"/>
      <c r="M633" s="57"/>
      <c r="AH633" s="59"/>
    </row>
    <row r="634" spans="2:34" ht="15.75" customHeight="1">
      <c r="B634" s="57"/>
      <c r="C634" s="1"/>
      <c r="E634" s="57"/>
      <c r="F634" s="57"/>
      <c r="G634" s="57"/>
      <c r="H634" s="57"/>
      <c r="I634" s="57"/>
      <c r="J634" s="57"/>
      <c r="K634" s="57"/>
      <c r="L634" s="57"/>
      <c r="M634" s="57"/>
      <c r="AH634" s="59"/>
    </row>
    <row r="635" spans="2:34" ht="15.75" customHeight="1">
      <c r="B635" s="57"/>
      <c r="C635" s="1"/>
      <c r="E635" s="57"/>
      <c r="F635" s="57"/>
      <c r="G635" s="57"/>
      <c r="H635" s="57"/>
      <c r="I635" s="57"/>
      <c r="J635" s="57"/>
      <c r="K635" s="57"/>
      <c r="L635" s="57"/>
      <c r="M635" s="57"/>
      <c r="AH635" s="59"/>
    </row>
    <row r="636" spans="2:34" ht="15.75" customHeight="1">
      <c r="B636" s="57"/>
      <c r="C636" s="1"/>
      <c r="E636" s="57"/>
      <c r="F636" s="57"/>
      <c r="G636" s="57"/>
      <c r="H636" s="57"/>
      <c r="I636" s="57"/>
      <c r="J636" s="57"/>
      <c r="K636" s="57"/>
      <c r="L636" s="57"/>
      <c r="M636" s="57"/>
      <c r="AH636" s="59"/>
    </row>
    <row r="637" spans="2:34" ht="15.75" customHeight="1">
      <c r="B637" s="57"/>
      <c r="C637" s="1"/>
      <c r="E637" s="57"/>
      <c r="F637" s="57"/>
      <c r="G637" s="57"/>
      <c r="H637" s="57"/>
      <c r="I637" s="57"/>
      <c r="J637" s="57"/>
      <c r="K637" s="57"/>
      <c r="L637" s="57"/>
      <c r="M637" s="57"/>
      <c r="AH637" s="59"/>
    </row>
    <row r="638" spans="2:34" ht="15.75" customHeight="1">
      <c r="B638" s="57"/>
      <c r="C638" s="1"/>
      <c r="E638" s="57"/>
      <c r="F638" s="57"/>
      <c r="G638" s="57"/>
      <c r="H638" s="57"/>
      <c r="I638" s="57"/>
      <c r="J638" s="57"/>
      <c r="K638" s="57"/>
      <c r="L638" s="57"/>
      <c r="M638" s="57"/>
      <c r="AH638" s="59"/>
    </row>
    <row r="639" spans="2:34" ht="15.75" customHeight="1">
      <c r="B639" s="57"/>
      <c r="C639" s="1"/>
      <c r="E639" s="57"/>
      <c r="F639" s="57"/>
      <c r="G639" s="57"/>
      <c r="H639" s="57"/>
      <c r="I639" s="57"/>
      <c r="J639" s="57"/>
      <c r="K639" s="57"/>
      <c r="L639" s="57"/>
      <c r="M639" s="57"/>
      <c r="AH639" s="59"/>
    </row>
    <row r="640" spans="2:34" ht="15.75" customHeight="1">
      <c r="B640" s="57"/>
      <c r="C640" s="1"/>
      <c r="E640" s="57"/>
      <c r="F640" s="57"/>
      <c r="G640" s="57"/>
      <c r="H640" s="57"/>
      <c r="I640" s="57"/>
      <c r="J640" s="57"/>
      <c r="K640" s="57"/>
      <c r="L640" s="57"/>
      <c r="M640" s="57"/>
      <c r="AH640" s="59"/>
    </row>
    <row r="641" spans="2:34" ht="15.75" customHeight="1">
      <c r="B641" s="57"/>
      <c r="C641" s="1"/>
      <c r="E641" s="57"/>
      <c r="F641" s="57"/>
      <c r="G641" s="57"/>
      <c r="H641" s="57"/>
      <c r="I641" s="57"/>
      <c r="J641" s="57"/>
      <c r="K641" s="57"/>
      <c r="L641" s="57"/>
      <c r="M641" s="57"/>
      <c r="AH641" s="59"/>
    </row>
    <row r="642" spans="2:34" ht="15.75" customHeight="1">
      <c r="B642" s="57"/>
      <c r="C642" s="1"/>
      <c r="E642" s="57"/>
      <c r="F642" s="57"/>
      <c r="G642" s="57"/>
      <c r="H642" s="57"/>
      <c r="I642" s="57"/>
      <c r="J642" s="57"/>
      <c r="K642" s="57"/>
      <c r="L642" s="57"/>
      <c r="M642" s="57"/>
      <c r="AH642" s="59"/>
    </row>
    <row r="643" spans="2:34" ht="15.75" customHeight="1">
      <c r="B643" s="57"/>
      <c r="C643" s="1"/>
      <c r="E643" s="57"/>
      <c r="F643" s="57"/>
      <c r="G643" s="57"/>
      <c r="H643" s="57"/>
      <c r="I643" s="57"/>
      <c r="J643" s="57"/>
      <c r="K643" s="57"/>
      <c r="L643" s="57"/>
      <c r="M643" s="57"/>
      <c r="AH643" s="59"/>
    </row>
    <row r="644" spans="2:34" ht="15.75" customHeight="1">
      <c r="B644" s="57"/>
      <c r="C644" s="1"/>
      <c r="E644" s="57"/>
      <c r="F644" s="57"/>
      <c r="G644" s="57"/>
      <c r="H644" s="57"/>
      <c r="I644" s="57"/>
      <c r="J644" s="57"/>
      <c r="K644" s="57"/>
      <c r="L644" s="57"/>
      <c r="M644" s="57"/>
      <c r="AH644" s="59"/>
    </row>
    <row r="645" spans="2:34" ht="15.75" customHeight="1">
      <c r="B645" s="57"/>
      <c r="C645" s="1"/>
      <c r="E645" s="57"/>
      <c r="F645" s="57"/>
      <c r="G645" s="57"/>
      <c r="H645" s="57"/>
      <c r="I645" s="57"/>
      <c r="J645" s="57"/>
      <c r="K645" s="57"/>
      <c r="L645" s="57"/>
      <c r="M645" s="57"/>
      <c r="AH645" s="59"/>
    </row>
    <row r="646" spans="2:34" ht="15.75" customHeight="1">
      <c r="B646" s="57"/>
      <c r="C646" s="1"/>
      <c r="E646" s="57"/>
      <c r="F646" s="57"/>
      <c r="G646" s="57"/>
      <c r="H646" s="57"/>
      <c r="I646" s="57"/>
      <c r="J646" s="57"/>
      <c r="K646" s="57"/>
      <c r="L646" s="57"/>
      <c r="M646" s="57"/>
      <c r="AH646" s="59"/>
    </row>
    <row r="647" spans="2:34" ht="15.75" customHeight="1">
      <c r="B647" s="57"/>
      <c r="C647" s="1"/>
      <c r="E647" s="57"/>
      <c r="F647" s="57"/>
      <c r="G647" s="57"/>
      <c r="H647" s="57"/>
      <c r="I647" s="57"/>
      <c r="J647" s="57"/>
      <c r="K647" s="57"/>
      <c r="L647" s="57"/>
      <c r="M647" s="57"/>
      <c r="AH647" s="59"/>
    </row>
    <row r="648" spans="2:34" ht="15.75" customHeight="1">
      <c r="B648" s="57"/>
      <c r="C648" s="1"/>
      <c r="E648" s="57"/>
      <c r="F648" s="57"/>
      <c r="G648" s="57"/>
      <c r="H648" s="57"/>
      <c r="I648" s="57"/>
      <c r="J648" s="57"/>
      <c r="K648" s="57"/>
      <c r="L648" s="57"/>
      <c r="M648" s="57"/>
      <c r="AH648" s="59"/>
    </row>
    <row r="649" spans="2:34" ht="15.75" customHeight="1">
      <c r="B649" s="57"/>
      <c r="C649" s="1"/>
      <c r="E649" s="57"/>
      <c r="F649" s="57"/>
      <c r="G649" s="57"/>
      <c r="H649" s="57"/>
      <c r="I649" s="57"/>
      <c r="J649" s="57"/>
      <c r="K649" s="57"/>
      <c r="L649" s="57"/>
      <c r="M649" s="57"/>
      <c r="AH649" s="59"/>
    </row>
    <row r="650" spans="2:34" ht="15.75" customHeight="1">
      <c r="B650" s="57"/>
      <c r="C650" s="1"/>
      <c r="E650" s="57"/>
      <c r="F650" s="57"/>
      <c r="G650" s="57"/>
      <c r="H650" s="57"/>
      <c r="I650" s="57"/>
      <c r="J650" s="57"/>
      <c r="K650" s="57"/>
      <c r="L650" s="57"/>
      <c r="M650" s="57"/>
      <c r="AH650" s="59"/>
    </row>
    <row r="651" spans="2:34" ht="15.75" customHeight="1">
      <c r="B651" s="57"/>
      <c r="C651" s="1"/>
      <c r="E651" s="57"/>
      <c r="F651" s="57"/>
      <c r="G651" s="57"/>
      <c r="H651" s="57"/>
      <c r="I651" s="57"/>
      <c r="J651" s="57"/>
      <c r="K651" s="57"/>
      <c r="L651" s="57"/>
      <c r="M651" s="57"/>
      <c r="AH651" s="59"/>
    </row>
    <row r="652" spans="2:34" ht="15.75" customHeight="1">
      <c r="B652" s="57"/>
      <c r="C652" s="1"/>
      <c r="E652" s="57"/>
      <c r="F652" s="57"/>
      <c r="G652" s="57"/>
      <c r="H652" s="57"/>
      <c r="I652" s="57"/>
      <c r="J652" s="57"/>
      <c r="K652" s="57"/>
      <c r="L652" s="57"/>
      <c r="M652" s="57"/>
      <c r="AH652" s="59"/>
    </row>
    <row r="653" spans="2:34" ht="15.75" customHeight="1">
      <c r="B653" s="57"/>
      <c r="C653" s="1"/>
      <c r="E653" s="57"/>
      <c r="F653" s="57"/>
      <c r="G653" s="57"/>
      <c r="H653" s="57"/>
      <c r="I653" s="57"/>
      <c r="J653" s="57"/>
      <c r="K653" s="57"/>
      <c r="L653" s="57"/>
      <c r="M653" s="57"/>
      <c r="AH653" s="59"/>
    </row>
    <row r="654" spans="2:34" ht="15.75" customHeight="1">
      <c r="B654" s="57"/>
      <c r="C654" s="1"/>
      <c r="E654" s="57"/>
      <c r="F654" s="57"/>
      <c r="G654" s="57"/>
      <c r="H654" s="57"/>
      <c r="I654" s="57"/>
      <c r="J654" s="57"/>
      <c r="K654" s="57"/>
      <c r="L654" s="57"/>
      <c r="M654" s="57"/>
      <c r="AH654" s="59"/>
    </row>
    <row r="655" spans="2:34" ht="15.75" customHeight="1">
      <c r="B655" s="57"/>
      <c r="C655" s="1"/>
      <c r="E655" s="57"/>
      <c r="F655" s="57"/>
      <c r="G655" s="57"/>
      <c r="H655" s="57"/>
      <c r="I655" s="57"/>
      <c r="J655" s="57"/>
      <c r="K655" s="57"/>
      <c r="L655" s="57"/>
      <c r="M655" s="57"/>
      <c r="AH655" s="59"/>
    </row>
    <row r="656" spans="2:34" ht="15.75" customHeight="1">
      <c r="B656" s="57"/>
      <c r="C656" s="1"/>
      <c r="E656" s="57"/>
      <c r="F656" s="57"/>
      <c r="G656" s="57"/>
      <c r="H656" s="57"/>
      <c r="I656" s="57"/>
      <c r="J656" s="57"/>
      <c r="K656" s="57"/>
      <c r="L656" s="57"/>
      <c r="M656" s="57"/>
      <c r="AH656" s="59"/>
    </row>
    <row r="657" spans="2:34" ht="15.75" customHeight="1">
      <c r="B657" s="57"/>
      <c r="C657" s="1"/>
      <c r="E657" s="57"/>
      <c r="F657" s="57"/>
      <c r="G657" s="57"/>
      <c r="H657" s="57"/>
      <c r="I657" s="57"/>
      <c r="J657" s="57"/>
      <c r="K657" s="57"/>
      <c r="L657" s="57"/>
      <c r="M657" s="57"/>
      <c r="AH657" s="59"/>
    </row>
    <row r="658" spans="2:34" ht="15.75" customHeight="1">
      <c r="B658" s="57"/>
      <c r="C658" s="1"/>
      <c r="E658" s="57"/>
      <c r="F658" s="57"/>
      <c r="G658" s="57"/>
      <c r="H658" s="57"/>
      <c r="I658" s="57"/>
      <c r="J658" s="57"/>
      <c r="K658" s="57"/>
      <c r="L658" s="57"/>
      <c r="M658" s="57"/>
      <c r="AH658" s="59"/>
    </row>
    <row r="659" spans="2:34" ht="15.75" customHeight="1">
      <c r="B659" s="57"/>
      <c r="C659" s="1"/>
      <c r="E659" s="57"/>
      <c r="F659" s="57"/>
      <c r="G659" s="57"/>
      <c r="H659" s="57"/>
      <c r="I659" s="57"/>
      <c r="J659" s="57"/>
      <c r="K659" s="57"/>
      <c r="L659" s="57"/>
      <c r="M659" s="57"/>
      <c r="AH659" s="59"/>
    </row>
    <row r="660" spans="2:34" ht="15.75" customHeight="1">
      <c r="B660" s="57"/>
      <c r="C660" s="1"/>
      <c r="E660" s="57"/>
      <c r="F660" s="57"/>
      <c r="G660" s="57"/>
      <c r="H660" s="57"/>
      <c r="I660" s="57"/>
      <c r="J660" s="57"/>
      <c r="K660" s="57"/>
      <c r="L660" s="57"/>
      <c r="M660" s="57"/>
      <c r="AH660" s="59"/>
    </row>
    <row r="661" spans="2:34" ht="15.75" customHeight="1">
      <c r="B661" s="57"/>
      <c r="C661" s="1"/>
      <c r="E661" s="57"/>
      <c r="F661" s="57"/>
      <c r="G661" s="57"/>
      <c r="H661" s="57"/>
      <c r="I661" s="57"/>
      <c r="J661" s="57"/>
      <c r="K661" s="57"/>
      <c r="L661" s="57"/>
      <c r="M661" s="57"/>
      <c r="AH661" s="59"/>
    </row>
    <row r="662" spans="2:34" ht="15.75" customHeight="1">
      <c r="B662" s="57"/>
      <c r="C662" s="1"/>
      <c r="E662" s="57"/>
      <c r="F662" s="57"/>
      <c r="G662" s="57"/>
      <c r="H662" s="57"/>
      <c r="I662" s="57"/>
      <c r="J662" s="57"/>
      <c r="K662" s="57"/>
      <c r="L662" s="57"/>
      <c r="M662" s="57"/>
      <c r="AH662" s="59"/>
    </row>
    <row r="663" spans="2:34" ht="15.75" customHeight="1">
      <c r="B663" s="57"/>
      <c r="C663" s="1"/>
      <c r="E663" s="57"/>
      <c r="F663" s="57"/>
      <c r="G663" s="57"/>
      <c r="H663" s="57"/>
      <c r="I663" s="57"/>
      <c r="J663" s="57"/>
      <c r="K663" s="57"/>
      <c r="L663" s="57"/>
      <c r="M663" s="57"/>
      <c r="AH663" s="59"/>
    </row>
    <row r="664" spans="2:34" ht="15.75" customHeight="1">
      <c r="B664" s="57"/>
      <c r="C664" s="1"/>
      <c r="E664" s="57"/>
      <c r="F664" s="57"/>
      <c r="G664" s="57"/>
      <c r="H664" s="57"/>
      <c r="I664" s="57"/>
      <c r="J664" s="57"/>
      <c r="K664" s="57"/>
      <c r="L664" s="57"/>
      <c r="M664" s="57"/>
      <c r="AH664" s="59"/>
    </row>
    <row r="665" spans="2:34" ht="15.75" customHeight="1">
      <c r="B665" s="57"/>
      <c r="C665" s="1"/>
      <c r="E665" s="57"/>
      <c r="F665" s="57"/>
      <c r="G665" s="57"/>
      <c r="H665" s="57"/>
      <c r="I665" s="57"/>
      <c r="J665" s="57"/>
      <c r="K665" s="57"/>
      <c r="L665" s="57"/>
      <c r="M665" s="57"/>
      <c r="AH665" s="59"/>
    </row>
    <row r="666" spans="2:34" ht="15.75" customHeight="1">
      <c r="B666" s="57"/>
      <c r="C666" s="1"/>
      <c r="E666" s="57"/>
      <c r="F666" s="57"/>
      <c r="G666" s="57"/>
      <c r="H666" s="57"/>
      <c r="I666" s="57"/>
      <c r="J666" s="57"/>
      <c r="K666" s="57"/>
      <c r="L666" s="57"/>
      <c r="M666" s="57"/>
      <c r="AH666" s="59"/>
    </row>
    <row r="667" spans="2:34" ht="15.75" customHeight="1">
      <c r="B667" s="57"/>
      <c r="C667" s="1"/>
      <c r="E667" s="57"/>
      <c r="F667" s="57"/>
      <c r="G667" s="57"/>
      <c r="H667" s="57"/>
      <c r="I667" s="57"/>
      <c r="J667" s="57"/>
      <c r="K667" s="57"/>
      <c r="L667" s="57"/>
      <c r="M667" s="57"/>
      <c r="AH667" s="59"/>
    </row>
    <row r="668" spans="2:34" ht="15.75" customHeight="1">
      <c r="B668" s="57"/>
      <c r="C668" s="1"/>
      <c r="E668" s="57"/>
      <c r="F668" s="57"/>
      <c r="G668" s="57"/>
      <c r="H668" s="57"/>
      <c r="I668" s="57"/>
      <c r="J668" s="57"/>
      <c r="K668" s="57"/>
      <c r="L668" s="57"/>
      <c r="M668" s="57"/>
      <c r="AH668" s="59"/>
    </row>
    <row r="669" spans="2:34" ht="15.75" customHeight="1">
      <c r="B669" s="57"/>
      <c r="C669" s="1"/>
      <c r="E669" s="57"/>
      <c r="F669" s="57"/>
      <c r="G669" s="57"/>
      <c r="H669" s="57"/>
      <c r="I669" s="57"/>
      <c r="J669" s="57"/>
      <c r="K669" s="57"/>
      <c r="L669" s="57"/>
      <c r="M669" s="57"/>
      <c r="AH669" s="59"/>
    </row>
    <row r="670" spans="2:34" ht="15.75" customHeight="1">
      <c r="B670" s="57"/>
      <c r="C670" s="1"/>
      <c r="E670" s="57"/>
      <c r="F670" s="57"/>
      <c r="G670" s="57"/>
      <c r="H670" s="57"/>
      <c r="I670" s="57"/>
      <c r="J670" s="57"/>
      <c r="K670" s="57"/>
      <c r="L670" s="57"/>
      <c r="M670" s="57"/>
      <c r="AH670" s="59"/>
    </row>
    <row r="671" spans="2:34" ht="15.75" customHeight="1">
      <c r="B671" s="57"/>
      <c r="C671" s="1"/>
      <c r="E671" s="57"/>
      <c r="F671" s="57"/>
      <c r="G671" s="57"/>
      <c r="H671" s="57"/>
      <c r="I671" s="57"/>
      <c r="J671" s="57"/>
      <c r="K671" s="57"/>
      <c r="L671" s="57"/>
      <c r="M671" s="57"/>
      <c r="AH671" s="59"/>
    </row>
    <row r="672" spans="2:34" ht="15.75" customHeight="1">
      <c r="B672" s="57"/>
      <c r="C672" s="1"/>
      <c r="E672" s="57"/>
      <c r="F672" s="57"/>
      <c r="G672" s="57"/>
      <c r="H672" s="57"/>
      <c r="I672" s="57"/>
      <c r="J672" s="57"/>
      <c r="K672" s="57"/>
      <c r="L672" s="57"/>
      <c r="M672" s="57"/>
      <c r="AH672" s="59"/>
    </row>
    <row r="673" spans="2:34" ht="15.75" customHeight="1">
      <c r="B673" s="57"/>
      <c r="C673" s="1"/>
      <c r="E673" s="57"/>
      <c r="F673" s="57"/>
      <c r="G673" s="57"/>
      <c r="H673" s="57"/>
      <c r="I673" s="57"/>
      <c r="J673" s="57"/>
      <c r="K673" s="57"/>
      <c r="L673" s="57"/>
      <c r="M673" s="57"/>
      <c r="AH673" s="59"/>
    </row>
    <row r="674" spans="2:34" ht="15.75" customHeight="1">
      <c r="B674" s="57"/>
      <c r="C674" s="1"/>
      <c r="E674" s="57"/>
      <c r="F674" s="57"/>
      <c r="G674" s="57"/>
      <c r="H674" s="57"/>
      <c r="I674" s="57"/>
      <c r="J674" s="57"/>
      <c r="K674" s="57"/>
      <c r="L674" s="57"/>
      <c r="M674" s="57"/>
      <c r="AH674" s="59"/>
    </row>
    <row r="675" spans="2:34" ht="15.75" customHeight="1">
      <c r="B675" s="57"/>
      <c r="C675" s="1"/>
      <c r="E675" s="57"/>
      <c r="F675" s="57"/>
      <c r="G675" s="57"/>
      <c r="H675" s="57"/>
      <c r="I675" s="57"/>
      <c r="J675" s="57"/>
      <c r="K675" s="57"/>
      <c r="L675" s="57"/>
      <c r="M675" s="57"/>
      <c r="AH675" s="59"/>
    </row>
    <row r="676" spans="2:34" ht="15.75" customHeight="1">
      <c r="B676" s="57"/>
      <c r="C676" s="1"/>
      <c r="E676" s="57"/>
      <c r="F676" s="57"/>
      <c r="G676" s="57"/>
      <c r="H676" s="57"/>
      <c r="I676" s="57"/>
      <c r="J676" s="57"/>
      <c r="K676" s="57"/>
      <c r="L676" s="57"/>
      <c r="M676" s="57"/>
      <c r="AH676" s="59"/>
    </row>
    <row r="677" spans="2:34" ht="15.75" customHeight="1">
      <c r="B677" s="57"/>
      <c r="C677" s="1"/>
      <c r="E677" s="57"/>
      <c r="F677" s="57"/>
      <c r="G677" s="57"/>
      <c r="H677" s="57"/>
      <c r="I677" s="57"/>
      <c r="J677" s="57"/>
      <c r="K677" s="57"/>
      <c r="L677" s="57"/>
      <c r="M677" s="57"/>
      <c r="AH677" s="59"/>
    </row>
    <row r="678" spans="2:34" ht="15.75" customHeight="1">
      <c r="B678" s="57"/>
      <c r="C678" s="1"/>
      <c r="E678" s="57"/>
      <c r="F678" s="57"/>
      <c r="G678" s="57"/>
      <c r="H678" s="57"/>
      <c r="I678" s="57"/>
      <c r="J678" s="57"/>
      <c r="K678" s="57"/>
      <c r="L678" s="57"/>
      <c r="M678" s="57"/>
      <c r="AH678" s="59"/>
    </row>
    <row r="679" spans="2:34" ht="15.75" customHeight="1">
      <c r="B679" s="57"/>
      <c r="C679" s="1"/>
      <c r="E679" s="57"/>
      <c r="F679" s="57"/>
      <c r="G679" s="57"/>
      <c r="H679" s="57"/>
      <c r="I679" s="57"/>
      <c r="J679" s="57"/>
      <c r="K679" s="57"/>
      <c r="L679" s="57"/>
      <c r="M679" s="57"/>
      <c r="AH679" s="59"/>
    </row>
    <row r="680" spans="2:34" ht="15.75" customHeight="1">
      <c r="B680" s="57"/>
      <c r="C680" s="1"/>
      <c r="E680" s="57"/>
      <c r="F680" s="57"/>
      <c r="G680" s="57"/>
      <c r="H680" s="57"/>
      <c r="I680" s="57"/>
      <c r="J680" s="57"/>
      <c r="K680" s="57"/>
      <c r="L680" s="57"/>
      <c r="M680" s="57"/>
      <c r="AH680" s="59"/>
    </row>
    <row r="681" spans="2:34" ht="15.75" customHeight="1">
      <c r="B681" s="57"/>
      <c r="C681" s="1"/>
      <c r="E681" s="57"/>
      <c r="F681" s="57"/>
      <c r="G681" s="57"/>
      <c r="H681" s="57"/>
      <c r="I681" s="57"/>
      <c r="J681" s="57"/>
      <c r="K681" s="57"/>
      <c r="L681" s="57"/>
      <c r="M681" s="57"/>
      <c r="AH681" s="59"/>
    </row>
    <row r="682" spans="2:34" ht="15.75" customHeight="1">
      <c r="B682" s="57"/>
      <c r="C682" s="1"/>
      <c r="E682" s="57"/>
      <c r="F682" s="57"/>
      <c r="G682" s="57"/>
      <c r="H682" s="57"/>
      <c r="I682" s="57"/>
      <c r="J682" s="57"/>
      <c r="K682" s="57"/>
      <c r="L682" s="57"/>
      <c r="M682" s="57"/>
      <c r="AH682" s="59"/>
    </row>
    <row r="683" spans="2:34" ht="15.75" customHeight="1">
      <c r="B683" s="57"/>
      <c r="C683" s="1"/>
      <c r="E683" s="57"/>
      <c r="F683" s="57"/>
      <c r="G683" s="57"/>
      <c r="H683" s="57"/>
      <c r="I683" s="57"/>
      <c r="J683" s="57"/>
      <c r="K683" s="57"/>
      <c r="L683" s="57"/>
      <c r="M683" s="57"/>
      <c r="AH683" s="59"/>
    </row>
    <row r="684" spans="2:34" ht="15.75" customHeight="1">
      <c r="B684" s="57"/>
      <c r="C684" s="1"/>
      <c r="E684" s="57"/>
      <c r="F684" s="57"/>
      <c r="G684" s="57"/>
      <c r="H684" s="57"/>
      <c r="I684" s="57"/>
      <c r="J684" s="57"/>
      <c r="K684" s="57"/>
      <c r="L684" s="57"/>
      <c r="M684" s="57"/>
      <c r="AH684" s="59"/>
    </row>
    <row r="685" spans="2:34" ht="15.75" customHeight="1">
      <c r="B685" s="57"/>
      <c r="C685" s="1"/>
      <c r="E685" s="57"/>
      <c r="F685" s="57"/>
      <c r="G685" s="57"/>
      <c r="H685" s="57"/>
      <c r="I685" s="57"/>
      <c r="J685" s="57"/>
      <c r="K685" s="57"/>
      <c r="L685" s="57"/>
      <c r="M685" s="57"/>
      <c r="AH685" s="59"/>
    </row>
    <row r="686" spans="2:34" ht="15.75" customHeight="1">
      <c r="B686" s="57"/>
      <c r="C686" s="1"/>
      <c r="E686" s="57"/>
      <c r="F686" s="57"/>
      <c r="G686" s="57"/>
      <c r="H686" s="57"/>
      <c r="I686" s="57"/>
      <c r="J686" s="57"/>
      <c r="K686" s="57"/>
      <c r="L686" s="57"/>
      <c r="M686" s="57"/>
      <c r="AH686" s="59"/>
    </row>
    <row r="687" spans="2:34" ht="15.75" customHeight="1">
      <c r="B687" s="57"/>
      <c r="C687" s="1"/>
      <c r="E687" s="57"/>
      <c r="F687" s="57"/>
      <c r="G687" s="57"/>
      <c r="H687" s="57"/>
      <c r="I687" s="57"/>
      <c r="J687" s="57"/>
      <c r="K687" s="57"/>
      <c r="L687" s="57"/>
      <c r="M687" s="57"/>
      <c r="AH687" s="59"/>
    </row>
    <row r="688" spans="2:34" ht="15.75" customHeight="1">
      <c r="B688" s="57"/>
      <c r="C688" s="1"/>
      <c r="E688" s="57"/>
      <c r="F688" s="57"/>
      <c r="G688" s="57"/>
      <c r="H688" s="57"/>
      <c r="I688" s="57"/>
      <c r="J688" s="57"/>
      <c r="K688" s="57"/>
      <c r="L688" s="57"/>
      <c r="M688" s="57"/>
      <c r="AH688" s="59"/>
    </row>
    <row r="689" spans="2:34" ht="15.75" customHeight="1">
      <c r="B689" s="57"/>
      <c r="C689" s="1"/>
      <c r="E689" s="57"/>
      <c r="F689" s="57"/>
      <c r="G689" s="57"/>
      <c r="H689" s="57"/>
      <c r="I689" s="57"/>
      <c r="J689" s="57"/>
      <c r="K689" s="57"/>
      <c r="L689" s="57"/>
      <c r="M689" s="57"/>
      <c r="AH689" s="59"/>
    </row>
    <row r="690" spans="2:34" ht="15.75" customHeight="1">
      <c r="B690" s="57"/>
      <c r="C690" s="1"/>
      <c r="E690" s="57"/>
      <c r="F690" s="57"/>
      <c r="G690" s="57"/>
      <c r="H690" s="57"/>
      <c r="I690" s="57"/>
      <c r="J690" s="57"/>
      <c r="K690" s="57"/>
      <c r="L690" s="57"/>
      <c r="M690" s="57"/>
      <c r="AH690" s="59"/>
    </row>
    <row r="691" spans="2:34" ht="15.75" customHeight="1">
      <c r="B691" s="57"/>
      <c r="C691" s="1"/>
      <c r="E691" s="57"/>
      <c r="F691" s="57"/>
      <c r="G691" s="57"/>
      <c r="H691" s="57"/>
      <c r="I691" s="57"/>
      <c r="J691" s="57"/>
      <c r="K691" s="57"/>
      <c r="L691" s="57"/>
      <c r="M691" s="57"/>
      <c r="AH691" s="59"/>
    </row>
    <row r="692" spans="2:34" ht="15.75" customHeight="1">
      <c r="B692" s="57"/>
      <c r="C692" s="1"/>
      <c r="E692" s="57"/>
      <c r="F692" s="57"/>
      <c r="G692" s="57"/>
      <c r="H692" s="57"/>
      <c r="I692" s="57"/>
      <c r="J692" s="57"/>
      <c r="K692" s="57"/>
      <c r="L692" s="57"/>
      <c r="M692" s="57"/>
      <c r="AH692" s="59"/>
    </row>
    <row r="693" spans="2:34" ht="15.75" customHeight="1">
      <c r="B693" s="57"/>
      <c r="C693" s="1"/>
      <c r="E693" s="57"/>
      <c r="F693" s="57"/>
      <c r="G693" s="57"/>
      <c r="H693" s="57"/>
      <c r="I693" s="57"/>
      <c r="J693" s="57"/>
      <c r="K693" s="57"/>
      <c r="L693" s="57"/>
      <c r="M693" s="57"/>
      <c r="AH693" s="59"/>
    </row>
    <row r="694" spans="2:34" ht="15.75" customHeight="1">
      <c r="B694" s="57"/>
      <c r="C694" s="1"/>
      <c r="E694" s="57"/>
      <c r="F694" s="57"/>
      <c r="G694" s="57"/>
      <c r="H694" s="57"/>
      <c r="I694" s="57"/>
      <c r="J694" s="57"/>
      <c r="K694" s="57"/>
      <c r="L694" s="57"/>
      <c r="M694" s="57"/>
      <c r="AH694" s="59"/>
    </row>
    <row r="695" spans="2:34" ht="15.75" customHeight="1">
      <c r="B695" s="57"/>
      <c r="C695" s="1"/>
      <c r="E695" s="57"/>
      <c r="F695" s="57"/>
      <c r="G695" s="57"/>
      <c r="H695" s="57"/>
      <c r="I695" s="57"/>
      <c r="J695" s="57"/>
      <c r="K695" s="57"/>
      <c r="L695" s="57"/>
      <c r="M695" s="57"/>
      <c r="AH695" s="59"/>
    </row>
    <row r="696" spans="2:34" ht="15.75" customHeight="1">
      <c r="B696" s="57"/>
      <c r="C696" s="1"/>
      <c r="E696" s="57"/>
      <c r="F696" s="57"/>
      <c r="G696" s="57"/>
      <c r="H696" s="57"/>
      <c r="I696" s="57"/>
      <c r="J696" s="57"/>
      <c r="K696" s="57"/>
      <c r="L696" s="57"/>
      <c r="M696" s="57"/>
      <c r="AH696" s="59"/>
    </row>
    <row r="697" spans="2:34" ht="15.75" customHeight="1">
      <c r="B697" s="57"/>
      <c r="C697" s="1"/>
      <c r="E697" s="57"/>
      <c r="F697" s="57"/>
      <c r="G697" s="57"/>
      <c r="H697" s="57"/>
      <c r="I697" s="57"/>
      <c r="J697" s="57"/>
      <c r="K697" s="57"/>
      <c r="L697" s="57"/>
      <c r="M697" s="57"/>
      <c r="AH697" s="59"/>
    </row>
    <row r="698" spans="2:34" ht="15.75" customHeight="1">
      <c r="B698" s="57"/>
      <c r="C698" s="1"/>
      <c r="E698" s="57"/>
      <c r="F698" s="57"/>
      <c r="G698" s="57"/>
      <c r="H698" s="57"/>
      <c r="I698" s="57"/>
      <c r="J698" s="57"/>
      <c r="K698" s="57"/>
      <c r="L698" s="57"/>
      <c r="M698" s="57"/>
      <c r="AH698" s="59"/>
    </row>
    <row r="699" spans="2:34" ht="15.75" customHeight="1">
      <c r="B699" s="57"/>
      <c r="C699" s="1"/>
      <c r="E699" s="57"/>
      <c r="F699" s="57"/>
      <c r="G699" s="57"/>
      <c r="H699" s="57"/>
      <c r="I699" s="57"/>
      <c r="J699" s="57"/>
      <c r="K699" s="57"/>
      <c r="L699" s="57"/>
      <c r="M699" s="57"/>
      <c r="AH699" s="59"/>
    </row>
    <row r="700" spans="2:34" ht="15.75" customHeight="1">
      <c r="B700" s="57"/>
      <c r="C700" s="1"/>
      <c r="E700" s="57"/>
      <c r="F700" s="57"/>
      <c r="G700" s="57"/>
      <c r="H700" s="57"/>
      <c r="I700" s="57"/>
      <c r="J700" s="57"/>
      <c r="K700" s="57"/>
      <c r="L700" s="57"/>
      <c r="M700" s="57"/>
      <c r="AH700" s="59"/>
    </row>
    <row r="701" spans="2:34" ht="15.75" customHeight="1">
      <c r="B701" s="57"/>
      <c r="C701" s="1"/>
      <c r="E701" s="57"/>
      <c r="F701" s="57"/>
      <c r="G701" s="57"/>
      <c r="H701" s="57"/>
      <c r="I701" s="57"/>
      <c r="J701" s="57"/>
      <c r="K701" s="57"/>
      <c r="L701" s="57"/>
      <c r="M701" s="57"/>
      <c r="AH701" s="59"/>
    </row>
    <row r="702" spans="2:34" ht="15.75" customHeight="1">
      <c r="B702" s="57"/>
      <c r="C702" s="1"/>
      <c r="E702" s="57"/>
      <c r="F702" s="57"/>
      <c r="G702" s="57"/>
      <c r="H702" s="57"/>
      <c r="I702" s="57"/>
      <c r="J702" s="57"/>
      <c r="K702" s="57"/>
      <c r="L702" s="57"/>
      <c r="M702" s="57"/>
      <c r="AH702" s="59"/>
    </row>
    <row r="703" spans="2:34" ht="15.75" customHeight="1">
      <c r="B703" s="57"/>
      <c r="C703" s="1"/>
      <c r="E703" s="57"/>
      <c r="F703" s="57"/>
      <c r="G703" s="57"/>
      <c r="H703" s="57"/>
      <c r="I703" s="57"/>
      <c r="J703" s="57"/>
      <c r="K703" s="57"/>
      <c r="L703" s="57"/>
      <c r="M703" s="57"/>
      <c r="AH703" s="59"/>
    </row>
    <row r="704" spans="2:34" ht="15.75" customHeight="1">
      <c r="B704" s="57"/>
      <c r="C704" s="1"/>
      <c r="E704" s="57"/>
      <c r="F704" s="57"/>
      <c r="G704" s="57"/>
      <c r="H704" s="57"/>
      <c r="I704" s="57"/>
      <c r="J704" s="57"/>
      <c r="K704" s="57"/>
      <c r="L704" s="57"/>
      <c r="M704" s="57"/>
      <c r="AH704" s="59"/>
    </row>
    <row r="705" spans="2:34" ht="15.75" customHeight="1">
      <c r="B705" s="57"/>
      <c r="C705" s="1"/>
      <c r="E705" s="57"/>
      <c r="F705" s="57"/>
      <c r="G705" s="57"/>
      <c r="H705" s="57"/>
      <c r="I705" s="57"/>
      <c r="J705" s="57"/>
      <c r="K705" s="57"/>
      <c r="L705" s="57"/>
      <c r="M705" s="57"/>
      <c r="AH705" s="59"/>
    </row>
    <row r="706" spans="2:34" ht="15.75" customHeight="1">
      <c r="B706" s="57"/>
      <c r="C706" s="1"/>
      <c r="E706" s="57"/>
      <c r="F706" s="57"/>
      <c r="G706" s="57"/>
      <c r="H706" s="57"/>
      <c r="I706" s="57"/>
      <c r="J706" s="57"/>
      <c r="K706" s="57"/>
      <c r="L706" s="57"/>
      <c r="M706" s="57"/>
      <c r="AH706" s="59"/>
    </row>
    <row r="707" spans="2:34" ht="15.75" customHeight="1">
      <c r="B707" s="57"/>
      <c r="C707" s="1"/>
      <c r="E707" s="57"/>
      <c r="F707" s="57"/>
      <c r="G707" s="57"/>
      <c r="H707" s="57"/>
      <c r="I707" s="57"/>
      <c r="J707" s="57"/>
      <c r="K707" s="57"/>
      <c r="L707" s="57"/>
      <c r="M707" s="57"/>
      <c r="AH707" s="59"/>
    </row>
    <row r="708" spans="2:34" ht="15.75" customHeight="1">
      <c r="B708" s="57"/>
      <c r="C708" s="1"/>
      <c r="E708" s="57"/>
      <c r="F708" s="57"/>
      <c r="G708" s="57"/>
      <c r="H708" s="57"/>
      <c r="I708" s="57"/>
      <c r="J708" s="57"/>
      <c r="K708" s="57"/>
      <c r="L708" s="57"/>
      <c r="M708" s="57"/>
      <c r="AH708" s="59"/>
    </row>
    <row r="709" spans="2:34" ht="15.75" customHeight="1">
      <c r="B709" s="57"/>
      <c r="C709" s="1"/>
      <c r="E709" s="57"/>
      <c r="F709" s="57"/>
      <c r="G709" s="57"/>
      <c r="H709" s="57"/>
      <c r="I709" s="57"/>
      <c r="J709" s="57"/>
      <c r="K709" s="57"/>
      <c r="L709" s="57"/>
      <c r="M709" s="57"/>
      <c r="AH709" s="59"/>
    </row>
    <row r="710" spans="2:34" ht="15.75" customHeight="1">
      <c r="B710" s="57"/>
      <c r="C710" s="1"/>
      <c r="E710" s="57"/>
      <c r="F710" s="57"/>
      <c r="G710" s="57"/>
      <c r="H710" s="57"/>
      <c r="I710" s="57"/>
      <c r="J710" s="57"/>
      <c r="K710" s="57"/>
      <c r="L710" s="57"/>
      <c r="M710" s="57"/>
      <c r="AH710" s="59"/>
    </row>
    <row r="711" spans="2:34" ht="15.75" customHeight="1">
      <c r="B711" s="57"/>
      <c r="C711" s="1"/>
      <c r="E711" s="57"/>
      <c r="F711" s="57"/>
      <c r="G711" s="57"/>
      <c r="H711" s="57"/>
      <c r="I711" s="57"/>
      <c r="J711" s="57"/>
      <c r="K711" s="57"/>
      <c r="L711" s="57"/>
      <c r="M711" s="57"/>
      <c r="AH711" s="59"/>
    </row>
    <row r="712" spans="2:34" ht="15.75" customHeight="1">
      <c r="B712" s="57"/>
      <c r="C712" s="1"/>
      <c r="E712" s="57"/>
      <c r="F712" s="57"/>
      <c r="G712" s="57"/>
      <c r="H712" s="57"/>
      <c r="I712" s="57"/>
      <c r="J712" s="57"/>
      <c r="K712" s="57"/>
      <c r="L712" s="57"/>
      <c r="M712" s="57"/>
      <c r="AH712" s="59"/>
    </row>
    <row r="713" spans="2:34" ht="15.75" customHeight="1">
      <c r="B713" s="57"/>
      <c r="C713" s="1"/>
      <c r="E713" s="57"/>
      <c r="F713" s="57"/>
      <c r="G713" s="57"/>
      <c r="H713" s="57"/>
      <c r="I713" s="57"/>
      <c r="J713" s="57"/>
      <c r="K713" s="57"/>
      <c r="L713" s="57"/>
      <c r="M713" s="57"/>
      <c r="AH713" s="59"/>
    </row>
    <row r="714" spans="2:34" ht="15.75" customHeight="1">
      <c r="B714" s="57"/>
      <c r="C714" s="1"/>
      <c r="E714" s="57"/>
      <c r="F714" s="57"/>
      <c r="G714" s="57"/>
      <c r="H714" s="57"/>
      <c r="I714" s="57"/>
      <c r="J714" s="57"/>
      <c r="K714" s="57"/>
      <c r="L714" s="57"/>
      <c r="M714" s="57"/>
      <c r="AH714" s="59"/>
    </row>
    <row r="715" spans="2:34" ht="15.75" customHeight="1">
      <c r="B715" s="57"/>
      <c r="C715" s="1"/>
      <c r="E715" s="57"/>
      <c r="F715" s="57"/>
      <c r="G715" s="57"/>
      <c r="H715" s="57"/>
      <c r="I715" s="57"/>
      <c r="J715" s="57"/>
      <c r="K715" s="57"/>
      <c r="L715" s="57"/>
      <c r="M715" s="57"/>
      <c r="AH715" s="59"/>
    </row>
    <row r="716" spans="2:34" ht="15.75" customHeight="1">
      <c r="B716" s="57"/>
      <c r="C716" s="1"/>
      <c r="E716" s="57"/>
      <c r="F716" s="57"/>
      <c r="G716" s="57"/>
      <c r="H716" s="57"/>
      <c r="I716" s="57"/>
      <c r="J716" s="57"/>
      <c r="K716" s="57"/>
      <c r="L716" s="57"/>
      <c r="M716" s="57"/>
      <c r="AH716" s="59"/>
    </row>
    <row r="717" spans="2:34" ht="15.75" customHeight="1">
      <c r="B717" s="57"/>
      <c r="C717" s="1"/>
      <c r="E717" s="57"/>
      <c r="F717" s="57"/>
      <c r="G717" s="57"/>
      <c r="H717" s="57"/>
      <c r="I717" s="57"/>
      <c r="J717" s="57"/>
      <c r="K717" s="57"/>
      <c r="L717" s="57"/>
      <c r="M717" s="57"/>
      <c r="AH717" s="59"/>
    </row>
    <row r="718" spans="2:34" ht="15.75" customHeight="1">
      <c r="B718" s="57"/>
      <c r="C718" s="1"/>
      <c r="E718" s="57"/>
      <c r="F718" s="57"/>
      <c r="G718" s="57"/>
      <c r="H718" s="57"/>
      <c r="I718" s="57"/>
      <c r="J718" s="57"/>
      <c r="K718" s="57"/>
      <c r="L718" s="57"/>
      <c r="M718" s="57"/>
      <c r="AH718" s="59"/>
    </row>
    <row r="719" spans="2:34" ht="15.75" customHeight="1">
      <c r="B719" s="57"/>
      <c r="C719" s="1"/>
      <c r="E719" s="57"/>
      <c r="F719" s="57"/>
      <c r="G719" s="57"/>
      <c r="H719" s="57"/>
      <c r="I719" s="57"/>
      <c r="J719" s="57"/>
      <c r="K719" s="57"/>
      <c r="L719" s="57"/>
      <c r="M719" s="57"/>
      <c r="AH719" s="59"/>
    </row>
    <row r="720" spans="2:34" ht="15.75" customHeight="1">
      <c r="B720" s="57"/>
      <c r="C720" s="1"/>
      <c r="E720" s="57"/>
      <c r="F720" s="57"/>
      <c r="G720" s="57"/>
      <c r="H720" s="57"/>
      <c r="I720" s="57"/>
      <c r="J720" s="57"/>
      <c r="K720" s="57"/>
      <c r="L720" s="57"/>
      <c r="M720" s="57"/>
      <c r="AH720" s="59"/>
    </row>
    <row r="721" spans="2:34" ht="15.75" customHeight="1">
      <c r="B721" s="57"/>
      <c r="C721" s="1"/>
      <c r="E721" s="57"/>
      <c r="F721" s="57"/>
      <c r="G721" s="57"/>
      <c r="H721" s="57"/>
      <c r="I721" s="57"/>
      <c r="J721" s="57"/>
      <c r="K721" s="57"/>
      <c r="L721" s="57"/>
      <c r="M721" s="57"/>
      <c r="AH721" s="59"/>
    </row>
    <row r="722" spans="2:34" ht="15.75" customHeight="1">
      <c r="B722" s="57"/>
      <c r="C722" s="1"/>
      <c r="E722" s="57"/>
      <c r="F722" s="57"/>
      <c r="G722" s="57"/>
      <c r="H722" s="57"/>
      <c r="I722" s="57"/>
      <c r="J722" s="57"/>
      <c r="K722" s="57"/>
      <c r="L722" s="57"/>
      <c r="M722" s="57"/>
      <c r="AH722" s="59"/>
    </row>
    <row r="723" spans="2:34" ht="15.75" customHeight="1">
      <c r="B723" s="57"/>
      <c r="C723" s="1"/>
      <c r="E723" s="57"/>
      <c r="F723" s="57"/>
      <c r="G723" s="57"/>
      <c r="H723" s="57"/>
      <c r="I723" s="57"/>
      <c r="J723" s="57"/>
      <c r="K723" s="57"/>
      <c r="L723" s="57"/>
      <c r="M723" s="57"/>
      <c r="AH723" s="59"/>
    </row>
    <row r="724" spans="2:34" ht="15.75" customHeight="1">
      <c r="B724" s="57"/>
      <c r="C724" s="1"/>
      <c r="E724" s="57"/>
      <c r="F724" s="57"/>
      <c r="G724" s="57"/>
      <c r="H724" s="57"/>
      <c r="I724" s="57"/>
      <c r="J724" s="57"/>
      <c r="K724" s="57"/>
      <c r="L724" s="57"/>
      <c r="M724" s="57"/>
      <c r="AH724" s="59"/>
    </row>
    <row r="725" spans="2:34" ht="15.75" customHeight="1">
      <c r="B725" s="57"/>
      <c r="C725" s="1"/>
      <c r="E725" s="57"/>
      <c r="F725" s="57"/>
      <c r="G725" s="57"/>
      <c r="H725" s="57"/>
      <c r="I725" s="57"/>
      <c r="J725" s="57"/>
      <c r="K725" s="57"/>
      <c r="L725" s="57"/>
      <c r="M725" s="57"/>
      <c r="AH725" s="59"/>
    </row>
    <row r="726" spans="2:34" ht="15.75" customHeight="1">
      <c r="B726" s="57"/>
      <c r="C726" s="1"/>
      <c r="E726" s="57"/>
      <c r="F726" s="57"/>
      <c r="G726" s="57"/>
      <c r="H726" s="57"/>
      <c r="I726" s="57"/>
      <c r="J726" s="57"/>
      <c r="K726" s="57"/>
      <c r="L726" s="57"/>
      <c r="M726" s="57"/>
      <c r="AH726" s="59"/>
    </row>
    <row r="727" spans="2:34" ht="15.75" customHeight="1">
      <c r="B727" s="57"/>
      <c r="C727" s="1"/>
      <c r="E727" s="57"/>
      <c r="F727" s="57"/>
      <c r="G727" s="57"/>
      <c r="H727" s="57"/>
      <c r="I727" s="57"/>
      <c r="J727" s="57"/>
      <c r="K727" s="57"/>
      <c r="L727" s="57"/>
      <c r="M727" s="57"/>
      <c r="AH727" s="59"/>
    </row>
    <row r="728" spans="2:34" ht="15.75" customHeight="1">
      <c r="B728" s="57"/>
      <c r="C728" s="1"/>
      <c r="E728" s="57"/>
      <c r="F728" s="57"/>
      <c r="G728" s="57"/>
      <c r="H728" s="57"/>
      <c r="I728" s="57"/>
      <c r="J728" s="57"/>
      <c r="K728" s="57"/>
      <c r="L728" s="57"/>
      <c r="M728" s="57"/>
      <c r="AH728" s="59"/>
    </row>
    <row r="729" spans="2:34" ht="15.75" customHeight="1">
      <c r="B729" s="57"/>
      <c r="C729" s="1"/>
      <c r="E729" s="57"/>
      <c r="F729" s="57"/>
      <c r="G729" s="57"/>
      <c r="H729" s="57"/>
      <c r="I729" s="57"/>
      <c r="J729" s="57"/>
      <c r="K729" s="57"/>
      <c r="L729" s="57"/>
      <c r="M729" s="57"/>
      <c r="AH729" s="59"/>
    </row>
    <row r="730" spans="2:34" ht="15.75" customHeight="1">
      <c r="B730" s="57"/>
      <c r="C730" s="1"/>
      <c r="E730" s="57"/>
      <c r="F730" s="57"/>
      <c r="G730" s="57"/>
      <c r="H730" s="57"/>
      <c r="I730" s="57"/>
      <c r="J730" s="57"/>
      <c r="K730" s="57"/>
      <c r="L730" s="57"/>
      <c r="M730" s="57"/>
      <c r="AH730" s="59"/>
    </row>
    <row r="731" spans="2:34" ht="15.75" customHeight="1">
      <c r="B731" s="57"/>
      <c r="C731" s="1"/>
      <c r="E731" s="57"/>
      <c r="F731" s="57"/>
      <c r="G731" s="57"/>
      <c r="H731" s="57"/>
      <c r="I731" s="57"/>
      <c r="J731" s="57"/>
      <c r="K731" s="57"/>
      <c r="L731" s="57"/>
      <c r="M731" s="57"/>
      <c r="AH731" s="59"/>
    </row>
    <row r="732" spans="2:34" ht="15.75" customHeight="1">
      <c r="B732" s="57"/>
      <c r="C732" s="1"/>
      <c r="E732" s="57"/>
      <c r="F732" s="57"/>
      <c r="G732" s="57"/>
      <c r="H732" s="57"/>
      <c r="I732" s="57"/>
      <c r="J732" s="57"/>
      <c r="K732" s="57"/>
      <c r="L732" s="57"/>
      <c r="M732" s="57"/>
      <c r="AH732" s="59"/>
    </row>
    <row r="733" spans="2:34" ht="15.75" customHeight="1">
      <c r="B733" s="57"/>
      <c r="C733" s="1"/>
      <c r="E733" s="57"/>
      <c r="F733" s="57"/>
      <c r="G733" s="57"/>
      <c r="H733" s="57"/>
      <c r="I733" s="57"/>
      <c r="J733" s="57"/>
      <c r="K733" s="57"/>
      <c r="L733" s="57"/>
      <c r="M733" s="57"/>
      <c r="AH733" s="59"/>
    </row>
    <row r="734" spans="2:34" ht="15.75" customHeight="1">
      <c r="B734" s="57"/>
      <c r="C734" s="1"/>
      <c r="E734" s="57"/>
      <c r="F734" s="57"/>
      <c r="G734" s="57"/>
      <c r="H734" s="57"/>
      <c r="I734" s="57"/>
      <c r="J734" s="57"/>
      <c r="K734" s="57"/>
      <c r="L734" s="57"/>
      <c r="M734" s="57"/>
      <c r="AH734" s="59"/>
    </row>
    <row r="735" spans="2:34" ht="15.75" customHeight="1">
      <c r="B735" s="57"/>
      <c r="C735" s="1"/>
      <c r="E735" s="57"/>
      <c r="F735" s="57"/>
      <c r="G735" s="57"/>
      <c r="H735" s="57"/>
      <c r="I735" s="57"/>
      <c r="J735" s="57"/>
      <c r="K735" s="57"/>
      <c r="L735" s="57"/>
      <c r="M735" s="57"/>
      <c r="AH735" s="59"/>
    </row>
    <row r="736" spans="2:34" ht="15.75" customHeight="1">
      <c r="B736" s="57"/>
      <c r="C736" s="1"/>
      <c r="E736" s="57"/>
      <c r="F736" s="57"/>
      <c r="G736" s="57"/>
      <c r="H736" s="57"/>
      <c r="I736" s="57"/>
      <c r="J736" s="57"/>
      <c r="K736" s="57"/>
      <c r="L736" s="57"/>
      <c r="M736" s="57"/>
      <c r="AH736" s="59"/>
    </row>
    <row r="737" spans="2:34" ht="15.75" customHeight="1">
      <c r="B737" s="57"/>
      <c r="C737" s="1"/>
      <c r="E737" s="57"/>
      <c r="F737" s="57"/>
      <c r="G737" s="57"/>
      <c r="H737" s="57"/>
      <c r="I737" s="57"/>
      <c r="J737" s="57"/>
      <c r="K737" s="57"/>
      <c r="L737" s="57"/>
      <c r="M737" s="57"/>
      <c r="AH737" s="59"/>
    </row>
    <row r="738" spans="2:34" ht="15.75" customHeight="1">
      <c r="B738" s="57"/>
      <c r="C738" s="1"/>
      <c r="E738" s="57"/>
      <c r="F738" s="57"/>
      <c r="G738" s="57"/>
      <c r="H738" s="57"/>
      <c r="I738" s="57"/>
      <c r="J738" s="57"/>
      <c r="K738" s="57"/>
      <c r="L738" s="57"/>
      <c r="M738" s="57"/>
      <c r="AH738" s="59"/>
    </row>
    <row r="739" spans="2:34" ht="15.75" customHeight="1">
      <c r="B739" s="57"/>
      <c r="C739" s="1"/>
      <c r="E739" s="57"/>
      <c r="F739" s="57"/>
      <c r="G739" s="57"/>
      <c r="H739" s="57"/>
      <c r="I739" s="57"/>
      <c r="J739" s="57"/>
      <c r="K739" s="57"/>
      <c r="L739" s="57"/>
      <c r="M739" s="57"/>
      <c r="AH739" s="59"/>
    </row>
    <row r="740" spans="2:34" ht="15.75" customHeight="1">
      <c r="B740" s="57"/>
      <c r="C740" s="1"/>
      <c r="E740" s="57"/>
      <c r="F740" s="57"/>
      <c r="G740" s="57"/>
      <c r="H740" s="57"/>
      <c r="I740" s="57"/>
      <c r="J740" s="57"/>
      <c r="K740" s="57"/>
      <c r="L740" s="57"/>
      <c r="M740" s="57"/>
      <c r="AH740" s="59"/>
    </row>
    <row r="741" spans="2:34" ht="15.75" customHeight="1">
      <c r="B741" s="57"/>
      <c r="C741" s="1"/>
      <c r="E741" s="57"/>
      <c r="F741" s="57"/>
      <c r="G741" s="57"/>
      <c r="H741" s="57"/>
      <c r="I741" s="57"/>
      <c r="J741" s="57"/>
      <c r="K741" s="57"/>
      <c r="L741" s="57"/>
      <c r="M741" s="57"/>
      <c r="AH741" s="59"/>
    </row>
    <row r="742" spans="2:34" ht="15.75" customHeight="1">
      <c r="B742" s="57"/>
      <c r="C742" s="1"/>
      <c r="E742" s="57"/>
      <c r="F742" s="57"/>
      <c r="G742" s="57"/>
      <c r="H742" s="57"/>
      <c r="I742" s="57"/>
      <c r="J742" s="57"/>
      <c r="K742" s="57"/>
      <c r="L742" s="57"/>
      <c r="M742" s="57"/>
      <c r="AH742" s="59"/>
    </row>
    <row r="743" spans="2:34" ht="15.75" customHeight="1">
      <c r="B743" s="57"/>
      <c r="C743" s="1"/>
      <c r="E743" s="57"/>
      <c r="F743" s="57"/>
      <c r="G743" s="57"/>
      <c r="H743" s="57"/>
      <c r="I743" s="57"/>
      <c r="J743" s="57"/>
      <c r="K743" s="57"/>
      <c r="L743" s="57"/>
      <c r="M743" s="57"/>
      <c r="AH743" s="59"/>
    </row>
    <row r="744" spans="2:34" ht="15.75" customHeight="1">
      <c r="B744" s="57"/>
      <c r="C744" s="1"/>
      <c r="E744" s="57"/>
      <c r="F744" s="57"/>
      <c r="G744" s="57"/>
      <c r="H744" s="57"/>
      <c r="I744" s="57"/>
      <c r="J744" s="57"/>
      <c r="K744" s="57"/>
      <c r="L744" s="57"/>
      <c r="M744" s="57"/>
      <c r="AH744" s="59"/>
    </row>
    <row r="745" spans="2:34" ht="15.75" customHeight="1">
      <c r="B745" s="57"/>
      <c r="C745" s="1"/>
      <c r="E745" s="57"/>
      <c r="F745" s="57"/>
      <c r="G745" s="57"/>
      <c r="H745" s="57"/>
      <c r="I745" s="57"/>
      <c r="J745" s="57"/>
      <c r="K745" s="57"/>
      <c r="L745" s="57"/>
      <c r="M745" s="57"/>
      <c r="AH745" s="59"/>
    </row>
    <row r="746" spans="2:34" ht="15.75" customHeight="1">
      <c r="B746" s="57"/>
      <c r="C746" s="1"/>
      <c r="E746" s="57"/>
      <c r="F746" s="57"/>
      <c r="G746" s="57"/>
      <c r="H746" s="57"/>
      <c r="I746" s="57"/>
      <c r="J746" s="57"/>
      <c r="K746" s="57"/>
      <c r="L746" s="57"/>
      <c r="M746" s="57"/>
      <c r="AH746" s="59"/>
    </row>
    <row r="747" spans="2:34" ht="15.75" customHeight="1">
      <c r="B747" s="57"/>
      <c r="C747" s="1"/>
      <c r="E747" s="57"/>
      <c r="F747" s="57"/>
      <c r="G747" s="57"/>
      <c r="H747" s="57"/>
      <c r="I747" s="57"/>
      <c r="J747" s="57"/>
      <c r="K747" s="57"/>
      <c r="L747" s="57"/>
      <c r="M747" s="57"/>
      <c r="AH747" s="59"/>
    </row>
    <row r="748" spans="2:34" ht="15.75" customHeight="1">
      <c r="B748" s="57"/>
      <c r="C748" s="1"/>
      <c r="E748" s="57"/>
      <c r="F748" s="57"/>
      <c r="G748" s="57"/>
      <c r="H748" s="57"/>
      <c r="I748" s="57"/>
      <c r="J748" s="57"/>
      <c r="K748" s="57"/>
      <c r="L748" s="57"/>
      <c r="M748" s="57"/>
      <c r="AH748" s="59"/>
    </row>
    <row r="749" spans="2:34" ht="15.75" customHeight="1">
      <c r="B749" s="57"/>
      <c r="C749" s="1"/>
      <c r="E749" s="57"/>
      <c r="F749" s="57"/>
      <c r="G749" s="57"/>
      <c r="H749" s="57"/>
      <c r="I749" s="57"/>
      <c r="J749" s="57"/>
      <c r="K749" s="57"/>
      <c r="L749" s="57"/>
      <c r="M749" s="57"/>
      <c r="AH749" s="59"/>
    </row>
    <row r="750" spans="2:34" ht="15.75" customHeight="1">
      <c r="B750" s="57"/>
      <c r="C750" s="1"/>
      <c r="E750" s="57"/>
      <c r="F750" s="57"/>
      <c r="G750" s="57"/>
      <c r="H750" s="57"/>
      <c r="I750" s="57"/>
      <c r="J750" s="57"/>
      <c r="K750" s="57"/>
      <c r="L750" s="57"/>
      <c r="M750" s="57"/>
      <c r="AH750" s="59"/>
    </row>
    <row r="751" spans="2:34" ht="15.75" customHeight="1">
      <c r="B751" s="57"/>
      <c r="C751" s="1"/>
      <c r="E751" s="57"/>
      <c r="F751" s="57"/>
      <c r="G751" s="57"/>
      <c r="H751" s="57"/>
      <c r="I751" s="57"/>
      <c r="J751" s="57"/>
      <c r="K751" s="57"/>
      <c r="L751" s="57"/>
      <c r="M751" s="57"/>
      <c r="AH751" s="59"/>
    </row>
    <row r="752" spans="2:34" ht="15.75" customHeight="1">
      <c r="B752" s="57"/>
      <c r="C752" s="1"/>
      <c r="E752" s="57"/>
      <c r="F752" s="57"/>
      <c r="G752" s="57"/>
      <c r="H752" s="57"/>
      <c r="I752" s="57"/>
      <c r="J752" s="57"/>
      <c r="K752" s="57"/>
      <c r="L752" s="57"/>
      <c r="M752" s="57"/>
      <c r="AH752" s="59"/>
    </row>
    <row r="753" spans="2:34" ht="15.75" customHeight="1">
      <c r="B753" s="57"/>
      <c r="C753" s="1"/>
      <c r="E753" s="57"/>
      <c r="F753" s="57"/>
      <c r="G753" s="57"/>
      <c r="H753" s="57"/>
      <c r="I753" s="57"/>
      <c r="J753" s="57"/>
      <c r="K753" s="57"/>
      <c r="L753" s="57"/>
      <c r="M753" s="57"/>
      <c r="AH753" s="59"/>
    </row>
    <row r="754" spans="2:34" ht="15.75" customHeight="1">
      <c r="B754" s="57"/>
      <c r="C754" s="1"/>
      <c r="E754" s="57"/>
      <c r="F754" s="57"/>
      <c r="G754" s="57"/>
      <c r="H754" s="57"/>
      <c r="I754" s="57"/>
      <c r="J754" s="57"/>
      <c r="K754" s="57"/>
      <c r="L754" s="57"/>
      <c r="M754" s="57"/>
      <c r="AH754" s="59"/>
    </row>
    <row r="755" spans="2:34" ht="15.75" customHeight="1">
      <c r="B755" s="57"/>
      <c r="C755" s="1"/>
      <c r="E755" s="57"/>
      <c r="F755" s="57"/>
      <c r="G755" s="57"/>
      <c r="H755" s="57"/>
      <c r="I755" s="57"/>
      <c r="J755" s="57"/>
      <c r="K755" s="57"/>
      <c r="L755" s="57"/>
      <c r="M755" s="57"/>
      <c r="AH755" s="59"/>
    </row>
    <row r="756" spans="2:34" ht="15.75" customHeight="1">
      <c r="B756" s="57"/>
      <c r="C756" s="1"/>
      <c r="E756" s="57"/>
      <c r="F756" s="57"/>
      <c r="G756" s="57"/>
      <c r="H756" s="57"/>
      <c r="I756" s="57"/>
      <c r="J756" s="57"/>
      <c r="K756" s="57"/>
      <c r="L756" s="57"/>
      <c r="M756" s="57"/>
      <c r="AH756" s="59"/>
    </row>
    <row r="757" spans="2:34" ht="15.75" customHeight="1">
      <c r="B757" s="57"/>
      <c r="C757" s="1"/>
      <c r="E757" s="57"/>
      <c r="F757" s="57"/>
      <c r="G757" s="57"/>
      <c r="H757" s="57"/>
      <c r="I757" s="57"/>
      <c r="J757" s="57"/>
      <c r="K757" s="57"/>
      <c r="L757" s="57"/>
      <c r="M757" s="57"/>
      <c r="AH757" s="59"/>
    </row>
    <row r="758" spans="2:34" ht="15.75" customHeight="1">
      <c r="B758" s="57"/>
      <c r="C758" s="1"/>
      <c r="E758" s="57"/>
      <c r="F758" s="57"/>
      <c r="G758" s="57"/>
      <c r="H758" s="57"/>
      <c r="I758" s="57"/>
      <c r="J758" s="57"/>
      <c r="K758" s="57"/>
      <c r="L758" s="57"/>
      <c r="M758" s="57"/>
      <c r="AH758" s="59"/>
    </row>
    <row r="759" spans="2:34" ht="15.75" customHeight="1">
      <c r="B759" s="57"/>
      <c r="C759" s="1"/>
      <c r="E759" s="57"/>
      <c r="F759" s="57"/>
      <c r="G759" s="57"/>
      <c r="H759" s="57"/>
      <c r="I759" s="57"/>
      <c r="J759" s="57"/>
      <c r="K759" s="57"/>
      <c r="L759" s="57"/>
      <c r="M759" s="57"/>
      <c r="AH759" s="59"/>
    </row>
    <row r="760" spans="2:34" ht="15.75" customHeight="1">
      <c r="B760" s="57"/>
      <c r="C760" s="1"/>
      <c r="E760" s="57"/>
      <c r="F760" s="57"/>
      <c r="G760" s="57"/>
      <c r="H760" s="57"/>
      <c r="I760" s="57"/>
      <c r="J760" s="57"/>
      <c r="K760" s="57"/>
      <c r="L760" s="57"/>
      <c r="M760" s="57"/>
      <c r="AH760" s="59"/>
    </row>
    <row r="761" spans="2:34" ht="15.75" customHeight="1">
      <c r="B761" s="57"/>
      <c r="C761" s="1"/>
      <c r="E761" s="57"/>
      <c r="F761" s="57"/>
      <c r="G761" s="57"/>
      <c r="H761" s="57"/>
      <c r="I761" s="57"/>
      <c r="J761" s="57"/>
      <c r="K761" s="57"/>
      <c r="L761" s="57"/>
      <c r="M761" s="57"/>
      <c r="AH761" s="59"/>
    </row>
    <row r="762" spans="2:34" ht="15.75" customHeight="1">
      <c r="B762" s="57"/>
      <c r="C762" s="1"/>
      <c r="E762" s="57"/>
      <c r="F762" s="57"/>
      <c r="G762" s="57"/>
      <c r="H762" s="57"/>
      <c r="I762" s="57"/>
      <c r="J762" s="57"/>
      <c r="K762" s="57"/>
      <c r="L762" s="57"/>
      <c r="M762" s="57"/>
      <c r="AH762" s="59"/>
    </row>
    <row r="763" spans="2:34" ht="15.75" customHeight="1">
      <c r="B763" s="57"/>
      <c r="C763" s="1"/>
      <c r="E763" s="57"/>
      <c r="F763" s="57"/>
      <c r="G763" s="57"/>
      <c r="H763" s="57"/>
      <c r="I763" s="57"/>
      <c r="J763" s="57"/>
      <c r="K763" s="57"/>
      <c r="L763" s="57"/>
      <c r="M763" s="57"/>
      <c r="AH763" s="59"/>
    </row>
    <row r="764" spans="2:34" ht="15.75" customHeight="1">
      <c r="B764" s="57"/>
      <c r="C764" s="1"/>
      <c r="E764" s="57"/>
      <c r="F764" s="57"/>
      <c r="G764" s="57"/>
      <c r="H764" s="57"/>
      <c r="I764" s="57"/>
      <c r="J764" s="57"/>
      <c r="K764" s="57"/>
      <c r="L764" s="57"/>
      <c r="M764" s="57"/>
      <c r="AH764" s="59"/>
    </row>
    <row r="765" spans="2:34" ht="15.75" customHeight="1">
      <c r="B765" s="57"/>
      <c r="C765" s="1"/>
      <c r="E765" s="57"/>
      <c r="F765" s="57"/>
      <c r="G765" s="57"/>
      <c r="H765" s="57"/>
      <c r="I765" s="57"/>
      <c r="J765" s="57"/>
      <c r="K765" s="57"/>
      <c r="L765" s="57"/>
      <c r="M765" s="57"/>
      <c r="AH765" s="59"/>
    </row>
    <row r="766" spans="2:34" ht="15.75" customHeight="1">
      <c r="B766" s="57"/>
      <c r="C766" s="1"/>
      <c r="E766" s="57"/>
      <c r="F766" s="57"/>
      <c r="G766" s="57"/>
      <c r="H766" s="57"/>
      <c r="I766" s="57"/>
      <c r="J766" s="57"/>
      <c r="K766" s="57"/>
      <c r="L766" s="57"/>
      <c r="M766" s="57"/>
      <c r="AH766" s="59"/>
    </row>
    <row r="767" spans="2:34" ht="15.75" customHeight="1">
      <c r="B767" s="57"/>
      <c r="C767" s="1"/>
      <c r="E767" s="57"/>
      <c r="F767" s="57"/>
      <c r="G767" s="57"/>
      <c r="H767" s="57"/>
      <c r="I767" s="57"/>
      <c r="J767" s="57"/>
      <c r="K767" s="57"/>
      <c r="L767" s="57"/>
      <c r="M767" s="57"/>
      <c r="AH767" s="59"/>
    </row>
    <row r="768" spans="2:34" ht="15.75" customHeight="1">
      <c r="B768" s="57"/>
      <c r="C768" s="1"/>
      <c r="E768" s="57"/>
      <c r="F768" s="57"/>
      <c r="G768" s="57"/>
      <c r="H768" s="57"/>
      <c r="I768" s="57"/>
      <c r="J768" s="57"/>
      <c r="K768" s="57"/>
      <c r="L768" s="57"/>
      <c r="M768" s="57"/>
      <c r="AH768" s="59"/>
    </row>
    <row r="769" spans="2:34" ht="15.75" customHeight="1">
      <c r="B769" s="57"/>
      <c r="C769" s="1"/>
      <c r="E769" s="57"/>
      <c r="F769" s="57"/>
      <c r="G769" s="57"/>
      <c r="H769" s="57"/>
      <c r="I769" s="57"/>
      <c r="J769" s="57"/>
      <c r="K769" s="57"/>
      <c r="L769" s="57"/>
      <c r="M769" s="57"/>
      <c r="AH769" s="59"/>
    </row>
    <row r="770" spans="2:34" ht="15.75" customHeight="1">
      <c r="B770" s="57"/>
      <c r="C770" s="1"/>
      <c r="E770" s="57"/>
      <c r="F770" s="57"/>
      <c r="G770" s="57"/>
      <c r="H770" s="57"/>
      <c r="I770" s="57"/>
      <c r="J770" s="57"/>
      <c r="K770" s="57"/>
      <c r="L770" s="57"/>
      <c r="M770" s="57"/>
      <c r="AH770" s="59"/>
    </row>
    <row r="771" spans="2:34" ht="15.75" customHeight="1">
      <c r="B771" s="57"/>
      <c r="C771" s="1"/>
      <c r="E771" s="57"/>
      <c r="F771" s="57"/>
      <c r="G771" s="57"/>
      <c r="H771" s="57"/>
      <c r="I771" s="57"/>
      <c r="J771" s="57"/>
      <c r="K771" s="57"/>
      <c r="L771" s="57"/>
      <c r="M771" s="57"/>
      <c r="AH771" s="59"/>
    </row>
    <row r="772" spans="2:34" ht="15.75" customHeight="1">
      <c r="B772" s="57"/>
      <c r="C772" s="1"/>
      <c r="E772" s="57"/>
      <c r="F772" s="57"/>
      <c r="G772" s="57"/>
      <c r="H772" s="57"/>
      <c r="I772" s="57"/>
      <c r="J772" s="57"/>
      <c r="K772" s="57"/>
      <c r="L772" s="57"/>
      <c r="M772" s="57"/>
      <c r="AH772" s="59"/>
    </row>
    <row r="773" spans="2:34" ht="15.75" customHeight="1">
      <c r="B773" s="57"/>
      <c r="C773" s="1"/>
      <c r="E773" s="57"/>
      <c r="F773" s="57"/>
      <c r="G773" s="57"/>
      <c r="H773" s="57"/>
      <c r="I773" s="57"/>
      <c r="J773" s="57"/>
      <c r="K773" s="57"/>
      <c r="L773" s="57"/>
      <c r="M773" s="57"/>
      <c r="AH773" s="59"/>
    </row>
    <row r="774" spans="2:34" ht="15.75" customHeight="1">
      <c r="B774" s="57"/>
      <c r="C774" s="1"/>
      <c r="E774" s="57"/>
      <c r="F774" s="57"/>
      <c r="G774" s="57"/>
      <c r="H774" s="57"/>
      <c r="I774" s="57"/>
      <c r="J774" s="57"/>
      <c r="K774" s="57"/>
      <c r="L774" s="57"/>
      <c r="M774" s="57"/>
      <c r="AH774" s="59"/>
    </row>
    <row r="775" spans="2:34" ht="15.75" customHeight="1">
      <c r="B775" s="57"/>
      <c r="C775" s="1"/>
      <c r="E775" s="57"/>
      <c r="F775" s="57"/>
      <c r="G775" s="57"/>
      <c r="H775" s="57"/>
      <c r="I775" s="57"/>
      <c r="J775" s="57"/>
      <c r="K775" s="57"/>
      <c r="L775" s="57"/>
      <c r="M775" s="57"/>
      <c r="AH775" s="59"/>
    </row>
    <row r="776" spans="2:34" ht="15.75" customHeight="1">
      <c r="B776" s="57"/>
      <c r="C776" s="1"/>
      <c r="E776" s="57"/>
      <c r="F776" s="57"/>
      <c r="G776" s="57"/>
      <c r="H776" s="57"/>
      <c r="I776" s="57"/>
      <c r="J776" s="57"/>
      <c r="K776" s="57"/>
      <c r="L776" s="57"/>
      <c r="M776" s="57"/>
      <c r="AH776" s="59"/>
    </row>
    <row r="777" spans="2:34" ht="15.75" customHeight="1">
      <c r="B777" s="57"/>
      <c r="C777" s="1"/>
      <c r="E777" s="57"/>
      <c r="F777" s="57"/>
      <c r="G777" s="57"/>
      <c r="H777" s="57"/>
      <c r="I777" s="57"/>
      <c r="J777" s="57"/>
      <c r="K777" s="57"/>
      <c r="L777" s="57"/>
      <c r="M777" s="57"/>
      <c r="AH777" s="59"/>
    </row>
    <row r="778" spans="2:34" ht="15.75" customHeight="1">
      <c r="B778" s="57"/>
      <c r="C778" s="1"/>
      <c r="E778" s="57"/>
      <c r="F778" s="57"/>
      <c r="G778" s="57"/>
      <c r="H778" s="57"/>
      <c r="I778" s="57"/>
      <c r="J778" s="57"/>
      <c r="K778" s="57"/>
      <c r="L778" s="57"/>
      <c r="M778" s="57"/>
      <c r="AH778" s="59"/>
    </row>
    <row r="779" spans="2:34" ht="15.75" customHeight="1">
      <c r="B779" s="57"/>
      <c r="C779" s="1"/>
      <c r="E779" s="57"/>
      <c r="F779" s="57"/>
      <c r="G779" s="57"/>
      <c r="H779" s="57"/>
      <c r="I779" s="57"/>
      <c r="J779" s="57"/>
      <c r="K779" s="57"/>
      <c r="L779" s="57"/>
      <c r="M779" s="57"/>
      <c r="AH779" s="59"/>
    </row>
    <row r="780" spans="2:34" ht="15.75" customHeight="1">
      <c r="B780" s="57"/>
      <c r="C780" s="1"/>
      <c r="E780" s="57"/>
      <c r="F780" s="57"/>
      <c r="G780" s="57"/>
      <c r="H780" s="57"/>
      <c r="I780" s="57"/>
      <c r="J780" s="57"/>
      <c r="K780" s="57"/>
      <c r="L780" s="57"/>
      <c r="M780" s="57"/>
      <c r="AH780" s="59"/>
    </row>
    <row r="781" spans="2:34" ht="15.75" customHeight="1">
      <c r="B781" s="57"/>
      <c r="C781" s="1"/>
      <c r="E781" s="57"/>
      <c r="F781" s="57"/>
      <c r="G781" s="57"/>
      <c r="H781" s="57"/>
      <c r="I781" s="57"/>
      <c r="J781" s="57"/>
      <c r="K781" s="57"/>
      <c r="L781" s="57"/>
      <c r="M781" s="57"/>
      <c r="AH781" s="59"/>
    </row>
    <row r="782" spans="2:34" ht="15.75" customHeight="1">
      <c r="B782" s="57"/>
      <c r="C782" s="1"/>
      <c r="E782" s="57"/>
      <c r="F782" s="57"/>
      <c r="G782" s="57"/>
      <c r="H782" s="57"/>
      <c r="I782" s="57"/>
      <c r="J782" s="57"/>
      <c r="K782" s="57"/>
      <c r="L782" s="57"/>
      <c r="M782" s="57"/>
      <c r="AH782" s="59"/>
    </row>
    <row r="783" spans="2:34" ht="15.75" customHeight="1">
      <c r="B783" s="57"/>
      <c r="C783" s="1"/>
      <c r="E783" s="57"/>
      <c r="F783" s="57"/>
      <c r="G783" s="57"/>
      <c r="H783" s="57"/>
      <c r="I783" s="57"/>
      <c r="J783" s="57"/>
      <c r="K783" s="57"/>
      <c r="L783" s="57"/>
      <c r="M783" s="57"/>
      <c r="AH783" s="59"/>
    </row>
    <row r="784" spans="2:34" ht="15.75" customHeight="1">
      <c r="B784" s="57"/>
      <c r="C784" s="1"/>
      <c r="E784" s="57"/>
      <c r="F784" s="57"/>
      <c r="G784" s="57"/>
      <c r="H784" s="57"/>
      <c r="I784" s="57"/>
      <c r="J784" s="57"/>
      <c r="K784" s="57"/>
      <c r="L784" s="57"/>
      <c r="M784" s="57"/>
      <c r="AH784" s="59"/>
    </row>
    <row r="785" spans="2:34" ht="15.75" customHeight="1">
      <c r="B785" s="57"/>
      <c r="C785" s="1"/>
      <c r="E785" s="57"/>
      <c r="F785" s="57"/>
      <c r="G785" s="57"/>
      <c r="H785" s="57"/>
      <c r="I785" s="57"/>
      <c r="J785" s="57"/>
      <c r="K785" s="57"/>
      <c r="L785" s="57"/>
      <c r="M785" s="57"/>
      <c r="AH785" s="59"/>
    </row>
    <row r="786" spans="2:34" ht="15.75" customHeight="1">
      <c r="B786" s="57"/>
      <c r="C786" s="1"/>
      <c r="E786" s="57"/>
      <c r="F786" s="57"/>
      <c r="G786" s="57"/>
      <c r="H786" s="57"/>
      <c r="I786" s="57"/>
      <c r="J786" s="57"/>
      <c r="K786" s="57"/>
      <c r="L786" s="57"/>
      <c r="M786" s="57"/>
      <c r="AH786" s="59"/>
    </row>
    <row r="787" spans="2:34" ht="15.75" customHeight="1">
      <c r="B787" s="57"/>
      <c r="C787" s="1"/>
      <c r="E787" s="57"/>
      <c r="F787" s="57"/>
      <c r="G787" s="57"/>
      <c r="H787" s="57"/>
      <c r="I787" s="57"/>
      <c r="J787" s="57"/>
      <c r="K787" s="57"/>
      <c r="L787" s="57"/>
      <c r="M787" s="57"/>
      <c r="AH787" s="59"/>
    </row>
    <row r="788" spans="2:34" ht="15.75" customHeight="1">
      <c r="B788" s="57"/>
      <c r="C788" s="1"/>
      <c r="E788" s="57"/>
      <c r="F788" s="57"/>
      <c r="G788" s="57"/>
      <c r="H788" s="57"/>
      <c r="I788" s="57"/>
      <c r="J788" s="57"/>
      <c r="K788" s="57"/>
      <c r="L788" s="57"/>
      <c r="M788" s="57"/>
      <c r="AH788" s="59"/>
    </row>
    <row r="789" spans="2:34" ht="15.75" customHeight="1">
      <c r="B789" s="57"/>
      <c r="C789" s="1"/>
      <c r="E789" s="57"/>
      <c r="F789" s="57"/>
      <c r="G789" s="57"/>
      <c r="H789" s="57"/>
      <c r="I789" s="57"/>
      <c r="J789" s="57"/>
      <c r="K789" s="57"/>
      <c r="L789" s="57"/>
      <c r="M789" s="57"/>
      <c r="AH789" s="59"/>
    </row>
    <row r="790" spans="2:34" ht="15.75" customHeight="1">
      <c r="B790" s="57"/>
      <c r="C790" s="1"/>
      <c r="E790" s="57"/>
      <c r="F790" s="57"/>
      <c r="G790" s="57"/>
      <c r="H790" s="57"/>
      <c r="I790" s="57"/>
      <c r="J790" s="57"/>
      <c r="K790" s="57"/>
      <c r="L790" s="57"/>
      <c r="M790" s="57"/>
      <c r="AH790" s="59"/>
    </row>
    <row r="791" spans="2:34" ht="15.75" customHeight="1">
      <c r="B791" s="57"/>
      <c r="C791" s="1"/>
      <c r="E791" s="57"/>
      <c r="F791" s="57"/>
      <c r="G791" s="57"/>
      <c r="H791" s="57"/>
      <c r="I791" s="57"/>
      <c r="J791" s="57"/>
      <c r="K791" s="57"/>
      <c r="L791" s="57"/>
      <c r="M791" s="57"/>
      <c r="AH791" s="59"/>
    </row>
    <row r="792" spans="2:34" ht="15.75" customHeight="1">
      <c r="B792" s="57"/>
      <c r="C792" s="1"/>
      <c r="E792" s="57"/>
      <c r="F792" s="57"/>
      <c r="G792" s="57"/>
      <c r="H792" s="57"/>
      <c r="I792" s="57"/>
      <c r="J792" s="57"/>
      <c r="K792" s="57"/>
      <c r="L792" s="57"/>
      <c r="M792" s="57"/>
      <c r="AH792" s="59"/>
    </row>
    <row r="793" spans="2:34" ht="15.75" customHeight="1">
      <c r="B793" s="57"/>
      <c r="C793" s="1"/>
      <c r="E793" s="57"/>
      <c r="F793" s="57"/>
      <c r="G793" s="57"/>
      <c r="H793" s="57"/>
      <c r="I793" s="57"/>
      <c r="J793" s="57"/>
      <c r="K793" s="57"/>
      <c r="L793" s="57"/>
      <c r="M793" s="57"/>
      <c r="AH793" s="59"/>
    </row>
    <row r="794" spans="2:34" ht="15.75" customHeight="1">
      <c r="B794" s="57"/>
      <c r="C794" s="1"/>
      <c r="E794" s="57"/>
      <c r="F794" s="57"/>
      <c r="G794" s="57"/>
      <c r="H794" s="57"/>
      <c r="I794" s="57"/>
      <c r="J794" s="57"/>
      <c r="K794" s="57"/>
      <c r="L794" s="57"/>
      <c r="M794" s="57"/>
      <c r="AH794" s="59"/>
    </row>
    <row r="795" spans="2:34" ht="15.75" customHeight="1">
      <c r="B795" s="57"/>
      <c r="C795" s="1"/>
      <c r="E795" s="57"/>
      <c r="F795" s="57"/>
      <c r="G795" s="57"/>
      <c r="H795" s="57"/>
      <c r="I795" s="57"/>
      <c r="J795" s="57"/>
      <c r="K795" s="57"/>
      <c r="L795" s="57"/>
      <c r="M795" s="57"/>
      <c r="AH795" s="59"/>
    </row>
    <row r="796" spans="2:34" ht="15.75" customHeight="1">
      <c r="B796" s="57"/>
      <c r="C796" s="1"/>
      <c r="E796" s="57"/>
      <c r="F796" s="57"/>
      <c r="G796" s="57"/>
      <c r="H796" s="57"/>
      <c r="I796" s="57"/>
      <c r="J796" s="57"/>
      <c r="K796" s="57"/>
      <c r="L796" s="57"/>
      <c r="M796" s="57"/>
      <c r="AH796" s="59"/>
    </row>
    <row r="797" spans="2:34" ht="15.75" customHeight="1">
      <c r="B797" s="57"/>
      <c r="C797" s="1"/>
      <c r="E797" s="57"/>
      <c r="F797" s="57"/>
      <c r="G797" s="57"/>
      <c r="H797" s="57"/>
      <c r="I797" s="57"/>
      <c r="J797" s="57"/>
      <c r="K797" s="57"/>
      <c r="L797" s="57"/>
      <c r="M797" s="57"/>
      <c r="AH797" s="59"/>
    </row>
    <row r="798" spans="2:34" ht="15.75" customHeight="1">
      <c r="B798" s="57"/>
      <c r="C798" s="1"/>
      <c r="E798" s="57"/>
      <c r="F798" s="57"/>
      <c r="G798" s="57"/>
      <c r="H798" s="57"/>
      <c r="I798" s="57"/>
      <c r="J798" s="57"/>
      <c r="K798" s="57"/>
      <c r="L798" s="57"/>
      <c r="M798" s="57"/>
      <c r="AH798" s="59"/>
    </row>
    <row r="799" spans="2:34" ht="15.75" customHeight="1">
      <c r="B799" s="57"/>
      <c r="C799" s="1"/>
      <c r="E799" s="57"/>
      <c r="F799" s="57"/>
      <c r="G799" s="57"/>
      <c r="H799" s="57"/>
      <c r="I799" s="57"/>
      <c r="J799" s="57"/>
      <c r="K799" s="57"/>
      <c r="L799" s="57"/>
      <c r="M799" s="57"/>
      <c r="AH799" s="59"/>
    </row>
    <row r="800" spans="2:34" ht="15.75" customHeight="1">
      <c r="B800" s="57"/>
      <c r="C800" s="1"/>
      <c r="E800" s="57"/>
      <c r="F800" s="57"/>
      <c r="G800" s="57"/>
      <c r="H800" s="57"/>
      <c r="I800" s="57"/>
      <c r="J800" s="57"/>
      <c r="K800" s="57"/>
      <c r="L800" s="57"/>
      <c r="M800" s="57"/>
      <c r="AH800" s="59"/>
    </row>
    <row r="801" spans="2:34" ht="15.75" customHeight="1">
      <c r="B801" s="57"/>
      <c r="C801" s="1"/>
      <c r="E801" s="57"/>
      <c r="F801" s="57"/>
      <c r="G801" s="57"/>
      <c r="H801" s="57"/>
      <c r="I801" s="57"/>
      <c r="J801" s="57"/>
      <c r="K801" s="57"/>
      <c r="L801" s="57"/>
      <c r="M801" s="57"/>
      <c r="AH801" s="59"/>
    </row>
    <row r="802" spans="2:34" ht="15.75" customHeight="1">
      <c r="B802" s="57"/>
      <c r="C802" s="1"/>
      <c r="E802" s="57"/>
      <c r="F802" s="57"/>
      <c r="G802" s="57"/>
      <c r="H802" s="57"/>
      <c r="I802" s="57"/>
      <c r="J802" s="57"/>
      <c r="K802" s="57"/>
      <c r="L802" s="57"/>
      <c r="M802" s="57"/>
      <c r="AH802" s="59"/>
    </row>
    <row r="803" spans="2:34" ht="15.75" customHeight="1">
      <c r="B803" s="57"/>
      <c r="C803" s="1"/>
      <c r="E803" s="57"/>
      <c r="F803" s="57"/>
      <c r="G803" s="57"/>
      <c r="H803" s="57"/>
      <c r="I803" s="57"/>
      <c r="J803" s="57"/>
      <c r="K803" s="57"/>
      <c r="L803" s="57"/>
      <c r="M803" s="57"/>
      <c r="AH803" s="59"/>
    </row>
    <row r="804" spans="2:34" ht="15.75" customHeight="1">
      <c r="B804" s="57"/>
      <c r="C804" s="1"/>
      <c r="E804" s="57"/>
      <c r="F804" s="57"/>
      <c r="G804" s="57"/>
      <c r="H804" s="57"/>
      <c r="I804" s="57"/>
      <c r="J804" s="57"/>
      <c r="K804" s="57"/>
      <c r="L804" s="57"/>
      <c r="M804" s="57"/>
      <c r="AH804" s="59"/>
    </row>
    <row r="805" spans="2:34" ht="15.75" customHeight="1">
      <c r="B805" s="57"/>
      <c r="C805" s="1"/>
      <c r="E805" s="57"/>
      <c r="F805" s="57"/>
      <c r="G805" s="57"/>
      <c r="H805" s="57"/>
      <c r="I805" s="57"/>
      <c r="J805" s="57"/>
      <c r="K805" s="57"/>
      <c r="L805" s="57"/>
      <c r="M805" s="57"/>
      <c r="AH805" s="59"/>
    </row>
    <row r="806" spans="2:34" ht="15.75" customHeight="1">
      <c r="B806" s="57"/>
      <c r="C806" s="1"/>
      <c r="E806" s="57"/>
      <c r="F806" s="57"/>
      <c r="G806" s="57"/>
      <c r="H806" s="57"/>
      <c r="I806" s="57"/>
      <c r="J806" s="57"/>
      <c r="K806" s="57"/>
      <c r="L806" s="57"/>
      <c r="M806" s="57"/>
      <c r="AH806" s="59"/>
    </row>
    <row r="807" spans="2:34" ht="15.75" customHeight="1">
      <c r="B807" s="57"/>
      <c r="C807" s="1"/>
      <c r="E807" s="57"/>
      <c r="F807" s="57"/>
      <c r="G807" s="57"/>
      <c r="H807" s="57"/>
      <c r="I807" s="57"/>
      <c r="J807" s="57"/>
      <c r="K807" s="57"/>
      <c r="L807" s="57"/>
      <c r="M807" s="57"/>
      <c r="AH807" s="59"/>
    </row>
    <row r="808" spans="2:34" ht="15.75" customHeight="1">
      <c r="B808" s="57"/>
      <c r="C808" s="1"/>
      <c r="E808" s="57"/>
      <c r="F808" s="57"/>
      <c r="G808" s="57"/>
      <c r="H808" s="57"/>
      <c r="I808" s="57"/>
      <c r="J808" s="57"/>
      <c r="K808" s="57"/>
      <c r="L808" s="57"/>
      <c r="M808" s="57"/>
      <c r="AH808" s="59"/>
    </row>
    <row r="809" spans="2:34" ht="15.75" customHeight="1">
      <c r="B809" s="57"/>
      <c r="C809" s="1"/>
      <c r="E809" s="57"/>
      <c r="F809" s="57"/>
      <c r="G809" s="57"/>
      <c r="H809" s="57"/>
      <c r="I809" s="57"/>
      <c r="J809" s="57"/>
      <c r="K809" s="57"/>
      <c r="L809" s="57"/>
      <c r="M809" s="57"/>
      <c r="AH809" s="59"/>
    </row>
    <row r="810" spans="2:34" ht="15.75" customHeight="1">
      <c r="B810" s="57"/>
      <c r="C810" s="1"/>
      <c r="E810" s="57"/>
      <c r="F810" s="57"/>
      <c r="G810" s="57"/>
      <c r="H810" s="57"/>
      <c r="I810" s="57"/>
      <c r="J810" s="57"/>
      <c r="K810" s="57"/>
      <c r="L810" s="57"/>
      <c r="M810" s="57"/>
      <c r="AH810" s="59"/>
    </row>
    <row r="811" spans="2:34" ht="15.75" customHeight="1">
      <c r="B811" s="57"/>
      <c r="C811" s="1"/>
      <c r="E811" s="57"/>
      <c r="F811" s="57"/>
      <c r="G811" s="57"/>
      <c r="H811" s="57"/>
      <c r="I811" s="57"/>
      <c r="J811" s="57"/>
      <c r="K811" s="57"/>
      <c r="L811" s="57"/>
      <c r="M811" s="57"/>
      <c r="AH811" s="59"/>
    </row>
    <row r="812" spans="2:34" ht="15.75" customHeight="1">
      <c r="B812" s="57"/>
      <c r="C812" s="1"/>
      <c r="E812" s="57"/>
      <c r="F812" s="57"/>
      <c r="G812" s="57"/>
      <c r="H812" s="57"/>
      <c r="I812" s="57"/>
      <c r="J812" s="57"/>
      <c r="K812" s="57"/>
      <c r="L812" s="57"/>
      <c r="M812" s="57"/>
      <c r="AH812" s="59"/>
    </row>
    <row r="813" spans="2:34" ht="15.75" customHeight="1">
      <c r="B813" s="57"/>
      <c r="C813" s="1"/>
      <c r="E813" s="57"/>
      <c r="F813" s="57"/>
      <c r="G813" s="57"/>
      <c r="H813" s="57"/>
      <c r="I813" s="57"/>
      <c r="J813" s="57"/>
      <c r="K813" s="57"/>
      <c r="L813" s="57"/>
      <c r="M813" s="57"/>
      <c r="AH813" s="59"/>
    </row>
    <row r="814" spans="2:34" ht="15.75" customHeight="1">
      <c r="B814" s="57"/>
      <c r="C814" s="1"/>
      <c r="E814" s="57"/>
      <c r="F814" s="57"/>
      <c r="G814" s="57"/>
      <c r="H814" s="57"/>
      <c r="I814" s="57"/>
      <c r="J814" s="57"/>
      <c r="K814" s="57"/>
      <c r="L814" s="57"/>
      <c r="M814" s="57"/>
      <c r="AH814" s="59"/>
    </row>
    <row r="815" spans="2:34" ht="15.75" customHeight="1">
      <c r="B815" s="57"/>
      <c r="C815" s="1"/>
      <c r="E815" s="57"/>
      <c r="F815" s="57"/>
      <c r="G815" s="57"/>
      <c r="H815" s="57"/>
      <c r="I815" s="57"/>
      <c r="J815" s="57"/>
      <c r="K815" s="57"/>
      <c r="L815" s="57"/>
      <c r="M815" s="57"/>
      <c r="AH815" s="59"/>
    </row>
    <row r="816" spans="2:34" ht="15.75" customHeight="1">
      <c r="B816" s="57"/>
      <c r="C816" s="1"/>
      <c r="E816" s="57"/>
      <c r="F816" s="57"/>
      <c r="G816" s="57"/>
      <c r="H816" s="57"/>
      <c r="I816" s="57"/>
      <c r="J816" s="57"/>
      <c r="K816" s="57"/>
      <c r="L816" s="57"/>
      <c r="M816" s="57"/>
      <c r="AH816" s="59"/>
    </row>
    <row r="817" spans="2:34" ht="15.75" customHeight="1">
      <c r="B817" s="57"/>
      <c r="C817" s="1"/>
      <c r="E817" s="57"/>
      <c r="F817" s="57"/>
      <c r="G817" s="57"/>
      <c r="H817" s="57"/>
      <c r="I817" s="57"/>
      <c r="J817" s="57"/>
      <c r="K817" s="57"/>
      <c r="L817" s="57"/>
      <c r="M817" s="57"/>
      <c r="AH817" s="59"/>
    </row>
    <row r="818" spans="2:34" ht="15.75" customHeight="1">
      <c r="B818" s="57"/>
      <c r="C818" s="1"/>
      <c r="E818" s="57"/>
      <c r="F818" s="57"/>
      <c r="G818" s="57"/>
      <c r="H818" s="57"/>
      <c r="I818" s="57"/>
      <c r="J818" s="57"/>
      <c r="K818" s="57"/>
      <c r="L818" s="57"/>
      <c r="M818" s="57"/>
      <c r="AH818" s="59"/>
    </row>
    <row r="819" spans="2:34" ht="15.75" customHeight="1">
      <c r="B819" s="57"/>
      <c r="C819" s="1"/>
      <c r="E819" s="57"/>
      <c r="F819" s="57"/>
      <c r="G819" s="57"/>
      <c r="H819" s="57"/>
      <c r="I819" s="57"/>
      <c r="J819" s="57"/>
      <c r="K819" s="57"/>
      <c r="L819" s="57"/>
      <c r="M819" s="57"/>
      <c r="AH819" s="59"/>
    </row>
    <row r="820" spans="2:34" ht="15.75" customHeight="1">
      <c r="B820" s="57"/>
      <c r="C820" s="1"/>
      <c r="E820" s="57"/>
      <c r="F820" s="57"/>
      <c r="G820" s="57"/>
      <c r="H820" s="57"/>
      <c r="I820" s="57"/>
      <c r="J820" s="57"/>
      <c r="K820" s="57"/>
      <c r="L820" s="57"/>
      <c r="M820" s="57"/>
      <c r="AH820" s="59"/>
    </row>
    <row r="821" spans="2:34" ht="15.75" customHeight="1">
      <c r="B821" s="57"/>
      <c r="C821" s="1"/>
      <c r="E821" s="57"/>
      <c r="F821" s="57"/>
      <c r="G821" s="57"/>
      <c r="H821" s="57"/>
      <c r="I821" s="57"/>
      <c r="J821" s="57"/>
      <c r="K821" s="57"/>
      <c r="L821" s="57"/>
      <c r="M821" s="57"/>
      <c r="AH821" s="59"/>
    </row>
    <row r="822" spans="2:34" ht="15.75" customHeight="1">
      <c r="B822" s="57"/>
      <c r="C822" s="1"/>
      <c r="E822" s="57"/>
      <c r="F822" s="57"/>
      <c r="G822" s="57"/>
      <c r="H822" s="57"/>
      <c r="I822" s="57"/>
      <c r="J822" s="57"/>
      <c r="K822" s="57"/>
      <c r="L822" s="57"/>
      <c r="M822" s="57"/>
      <c r="AH822" s="59"/>
    </row>
    <row r="823" spans="2:34" ht="15.75" customHeight="1">
      <c r="B823" s="57"/>
      <c r="C823" s="1"/>
      <c r="E823" s="57"/>
      <c r="F823" s="57"/>
      <c r="G823" s="57"/>
      <c r="H823" s="57"/>
      <c r="I823" s="57"/>
      <c r="J823" s="57"/>
      <c r="K823" s="57"/>
      <c r="L823" s="57"/>
      <c r="M823" s="57"/>
      <c r="AH823" s="59"/>
    </row>
    <row r="824" spans="2:34" ht="15.75" customHeight="1">
      <c r="B824" s="57"/>
      <c r="C824" s="1"/>
      <c r="E824" s="57"/>
      <c r="F824" s="57"/>
      <c r="G824" s="57"/>
      <c r="H824" s="57"/>
      <c r="I824" s="57"/>
      <c r="J824" s="57"/>
      <c r="K824" s="57"/>
      <c r="L824" s="57"/>
      <c r="M824" s="57"/>
      <c r="AH824" s="59"/>
    </row>
    <row r="825" spans="2:34" ht="15.75" customHeight="1">
      <c r="B825" s="57"/>
      <c r="C825" s="1"/>
      <c r="E825" s="57"/>
      <c r="F825" s="57"/>
      <c r="G825" s="57"/>
      <c r="H825" s="57"/>
      <c r="I825" s="57"/>
      <c r="J825" s="57"/>
      <c r="K825" s="57"/>
      <c r="L825" s="57"/>
      <c r="M825" s="57"/>
      <c r="AH825" s="59"/>
    </row>
    <row r="826" spans="2:34" ht="15.75" customHeight="1">
      <c r="B826" s="57"/>
      <c r="C826" s="1"/>
      <c r="E826" s="57"/>
      <c r="F826" s="57"/>
      <c r="G826" s="57"/>
      <c r="H826" s="57"/>
      <c r="I826" s="57"/>
      <c r="J826" s="57"/>
      <c r="K826" s="57"/>
      <c r="L826" s="57"/>
      <c r="M826" s="57"/>
      <c r="AH826" s="59"/>
    </row>
    <row r="827" spans="2:34" ht="15.75" customHeight="1">
      <c r="B827" s="57"/>
      <c r="C827" s="1"/>
      <c r="E827" s="57"/>
      <c r="F827" s="57"/>
      <c r="G827" s="57"/>
      <c r="H827" s="57"/>
      <c r="I827" s="57"/>
      <c r="J827" s="57"/>
      <c r="K827" s="57"/>
      <c r="L827" s="57"/>
      <c r="M827" s="57"/>
      <c r="AH827" s="59"/>
    </row>
    <row r="828" spans="2:34" ht="15.75" customHeight="1">
      <c r="B828" s="57"/>
      <c r="C828" s="1"/>
      <c r="E828" s="57"/>
      <c r="F828" s="57"/>
      <c r="G828" s="57"/>
      <c r="H828" s="57"/>
      <c r="I828" s="57"/>
      <c r="J828" s="57"/>
      <c r="K828" s="57"/>
      <c r="L828" s="57"/>
      <c r="M828" s="57"/>
      <c r="AH828" s="59"/>
    </row>
    <row r="829" spans="2:34" ht="15.75" customHeight="1">
      <c r="B829" s="57"/>
      <c r="C829" s="1"/>
      <c r="E829" s="57"/>
      <c r="F829" s="57"/>
      <c r="G829" s="57"/>
      <c r="H829" s="57"/>
      <c r="I829" s="57"/>
      <c r="J829" s="57"/>
      <c r="K829" s="57"/>
      <c r="L829" s="57"/>
      <c r="M829" s="57"/>
      <c r="AH829" s="59"/>
    </row>
    <row r="830" spans="2:34" ht="15.75" customHeight="1">
      <c r="B830" s="57"/>
      <c r="C830" s="1"/>
      <c r="E830" s="57"/>
      <c r="F830" s="57"/>
      <c r="G830" s="57"/>
      <c r="H830" s="57"/>
      <c r="I830" s="57"/>
      <c r="J830" s="57"/>
      <c r="K830" s="57"/>
      <c r="L830" s="57"/>
      <c r="M830" s="57"/>
      <c r="AH830" s="59"/>
    </row>
    <row r="831" spans="2:34" ht="15.75" customHeight="1">
      <c r="B831" s="57"/>
      <c r="C831" s="1"/>
      <c r="E831" s="57"/>
      <c r="F831" s="57"/>
      <c r="G831" s="57"/>
      <c r="H831" s="57"/>
      <c r="I831" s="57"/>
      <c r="J831" s="57"/>
      <c r="K831" s="57"/>
      <c r="L831" s="57"/>
      <c r="M831" s="57"/>
      <c r="AH831" s="59"/>
    </row>
    <row r="832" spans="2:34" ht="15.75" customHeight="1">
      <c r="B832" s="57"/>
      <c r="C832" s="1"/>
      <c r="E832" s="57"/>
      <c r="F832" s="57"/>
      <c r="G832" s="57"/>
      <c r="H832" s="57"/>
      <c r="I832" s="57"/>
      <c r="J832" s="57"/>
      <c r="K832" s="57"/>
      <c r="L832" s="57"/>
      <c r="M832" s="57"/>
      <c r="AH832" s="59"/>
    </row>
    <row r="833" spans="2:34" ht="15.75" customHeight="1">
      <c r="B833" s="57"/>
      <c r="C833" s="1"/>
      <c r="E833" s="57"/>
      <c r="F833" s="57"/>
      <c r="G833" s="57"/>
      <c r="H833" s="57"/>
      <c r="I833" s="57"/>
      <c r="J833" s="57"/>
      <c r="K833" s="57"/>
      <c r="L833" s="57"/>
      <c r="M833" s="57"/>
      <c r="AH833" s="59"/>
    </row>
    <row r="834" spans="2:34" ht="15.75" customHeight="1">
      <c r="B834" s="57"/>
      <c r="C834" s="1"/>
      <c r="E834" s="57"/>
      <c r="F834" s="57"/>
      <c r="G834" s="57"/>
      <c r="H834" s="57"/>
      <c r="I834" s="57"/>
      <c r="J834" s="57"/>
      <c r="K834" s="57"/>
      <c r="L834" s="57"/>
      <c r="M834" s="57"/>
      <c r="AH834" s="59"/>
    </row>
    <row r="835" spans="2:34" ht="15.75" customHeight="1">
      <c r="B835" s="57"/>
      <c r="C835" s="1"/>
      <c r="E835" s="57"/>
      <c r="F835" s="57"/>
      <c r="G835" s="57"/>
      <c r="H835" s="57"/>
      <c r="I835" s="57"/>
      <c r="J835" s="57"/>
      <c r="K835" s="57"/>
      <c r="L835" s="57"/>
      <c r="M835" s="57"/>
      <c r="AH835" s="59"/>
    </row>
    <row r="836" spans="2:34" ht="15.75" customHeight="1">
      <c r="B836" s="57"/>
      <c r="C836" s="1"/>
      <c r="E836" s="57"/>
      <c r="F836" s="57"/>
      <c r="G836" s="57"/>
      <c r="H836" s="57"/>
      <c r="I836" s="57"/>
      <c r="J836" s="57"/>
      <c r="K836" s="57"/>
      <c r="L836" s="57"/>
      <c r="M836" s="57"/>
      <c r="AH836" s="59"/>
    </row>
    <row r="837" spans="2:34" ht="15.75" customHeight="1">
      <c r="B837" s="57"/>
      <c r="C837" s="1"/>
      <c r="E837" s="57"/>
      <c r="F837" s="57"/>
      <c r="G837" s="57"/>
      <c r="H837" s="57"/>
      <c r="I837" s="57"/>
      <c r="J837" s="57"/>
      <c r="K837" s="57"/>
      <c r="L837" s="57"/>
      <c r="M837" s="57"/>
      <c r="AH837" s="59"/>
    </row>
    <row r="838" spans="2:34" ht="15.75" customHeight="1">
      <c r="B838" s="57"/>
      <c r="C838" s="1"/>
      <c r="E838" s="57"/>
      <c r="F838" s="57"/>
      <c r="G838" s="57"/>
      <c r="H838" s="57"/>
      <c r="I838" s="57"/>
      <c r="J838" s="57"/>
      <c r="K838" s="57"/>
      <c r="L838" s="57"/>
      <c r="M838" s="57"/>
      <c r="AH838" s="59"/>
    </row>
    <row r="839" spans="2:34" ht="15.75" customHeight="1">
      <c r="B839" s="57"/>
      <c r="C839" s="1"/>
      <c r="E839" s="57"/>
      <c r="F839" s="57"/>
      <c r="G839" s="57"/>
      <c r="H839" s="57"/>
      <c r="I839" s="57"/>
      <c r="J839" s="57"/>
      <c r="K839" s="57"/>
      <c r="L839" s="57"/>
      <c r="M839" s="57"/>
      <c r="AH839" s="59"/>
    </row>
    <row r="840" spans="2:34" ht="15.75" customHeight="1">
      <c r="B840" s="57"/>
      <c r="C840" s="1"/>
      <c r="E840" s="57"/>
      <c r="F840" s="57"/>
      <c r="G840" s="57"/>
      <c r="H840" s="57"/>
      <c r="I840" s="57"/>
      <c r="J840" s="57"/>
      <c r="K840" s="57"/>
      <c r="L840" s="57"/>
      <c r="M840" s="57"/>
      <c r="AH840" s="59"/>
    </row>
    <row r="841" spans="2:34" ht="15.75" customHeight="1">
      <c r="B841" s="57"/>
      <c r="C841" s="1"/>
      <c r="E841" s="57"/>
      <c r="F841" s="57"/>
      <c r="G841" s="57"/>
      <c r="H841" s="57"/>
      <c r="I841" s="57"/>
      <c r="J841" s="57"/>
      <c r="K841" s="57"/>
      <c r="L841" s="57"/>
      <c r="M841" s="57"/>
      <c r="AH841" s="59"/>
    </row>
    <row r="842" spans="2:34" ht="15.75" customHeight="1">
      <c r="B842" s="57"/>
      <c r="C842" s="1"/>
      <c r="E842" s="57"/>
      <c r="F842" s="57"/>
      <c r="G842" s="57"/>
      <c r="H842" s="57"/>
      <c r="I842" s="57"/>
      <c r="J842" s="57"/>
      <c r="K842" s="57"/>
      <c r="L842" s="57"/>
      <c r="M842" s="57"/>
      <c r="AH842" s="59"/>
    </row>
    <row r="843" spans="2:34" ht="15.75" customHeight="1">
      <c r="B843" s="57"/>
      <c r="C843" s="1"/>
      <c r="E843" s="57"/>
      <c r="F843" s="57"/>
      <c r="G843" s="57"/>
      <c r="H843" s="57"/>
      <c r="I843" s="57"/>
      <c r="J843" s="57"/>
      <c r="K843" s="57"/>
      <c r="L843" s="57"/>
      <c r="M843" s="57"/>
      <c r="AH843" s="59"/>
    </row>
    <row r="844" spans="2:34" ht="15.75" customHeight="1">
      <c r="B844" s="57"/>
      <c r="C844" s="1"/>
      <c r="E844" s="57"/>
      <c r="F844" s="57"/>
      <c r="G844" s="57"/>
      <c r="H844" s="57"/>
      <c r="I844" s="57"/>
      <c r="J844" s="57"/>
      <c r="K844" s="57"/>
      <c r="L844" s="57"/>
      <c r="M844" s="57"/>
      <c r="AH844" s="59"/>
    </row>
    <row r="845" spans="2:34" ht="15.75" customHeight="1">
      <c r="B845" s="57"/>
      <c r="C845" s="1"/>
      <c r="E845" s="57"/>
      <c r="F845" s="57"/>
      <c r="G845" s="57"/>
      <c r="H845" s="57"/>
      <c r="I845" s="57"/>
      <c r="J845" s="57"/>
      <c r="K845" s="57"/>
      <c r="L845" s="57"/>
      <c r="M845" s="57"/>
      <c r="AH845" s="59"/>
    </row>
    <row r="846" spans="2:34" ht="15.75" customHeight="1">
      <c r="B846" s="57"/>
      <c r="C846" s="1"/>
      <c r="E846" s="57"/>
      <c r="F846" s="57"/>
      <c r="G846" s="57"/>
      <c r="H846" s="57"/>
      <c r="I846" s="57"/>
      <c r="J846" s="57"/>
      <c r="K846" s="57"/>
      <c r="L846" s="57"/>
      <c r="M846" s="57"/>
      <c r="AH846" s="59"/>
    </row>
    <row r="847" spans="2:34" ht="15.75" customHeight="1">
      <c r="B847" s="57"/>
      <c r="C847" s="1"/>
      <c r="E847" s="57"/>
      <c r="F847" s="57"/>
      <c r="G847" s="57"/>
      <c r="H847" s="57"/>
      <c r="I847" s="57"/>
      <c r="J847" s="57"/>
      <c r="K847" s="57"/>
      <c r="L847" s="57"/>
      <c r="M847" s="57"/>
      <c r="AH847" s="59"/>
    </row>
    <row r="848" spans="2:34" ht="15.75" customHeight="1">
      <c r="B848" s="57"/>
      <c r="C848" s="1"/>
      <c r="E848" s="57"/>
      <c r="F848" s="57"/>
      <c r="G848" s="57"/>
      <c r="H848" s="57"/>
      <c r="I848" s="57"/>
      <c r="J848" s="57"/>
      <c r="K848" s="57"/>
      <c r="L848" s="57"/>
      <c r="M848" s="57"/>
      <c r="AH848" s="59"/>
    </row>
    <row r="849" spans="2:34" ht="15.75" customHeight="1">
      <c r="B849" s="57"/>
      <c r="C849" s="1"/>
      <c r="E849" s="57"/>
      <c r="F849" s="57"/>
      <c r="G849" s="57"/>
      <c r="H849" s="57"/>
      <c r="I849" s="57"/>
      <c r="J849" s="57"/>
      <c r="K849" s="57"/>
      <c r="L849" s="57"/>
      <c r="M849" s="57"/>
      <c r="AH849" s="59"/>
    </row>
    <row r="850" spans="2:34" ht="15.75" customHeight="1">
      <c r="B850" s="57"/>
      <c r="C850" s="1"/>
      <c r="E850" s="57"/>
      <c r="F850" s="57"/>
      <c r="G850" s="57"/>
      <c r="H850" s="57"/>
      <c r="I850" s="57"/>
      <c r="J850" s="57"/>
      <c r="K850" s="57"/>
      <c r="L850" s="57"/>
      <c r="M850" s="57"/>
      <c r="AH850" s="59"/>
    </row>
    <row r="851" spans="2:34" ht="15.75" customHeight="1">
      <c r="B851" s="57"/>
      <c r="C851" s="1"/>
      <c r="E851" s="57"/>
      <c r="F851" s="57"/>
      <c r="G851" s="57"/>
      <c r="H851" s="57"/>
      <c r="I851" s="57"/>
      <c r="J851" s="57"/>
      <c r="K851" s="57"/>
      <c r="L851" s="57"/>
      <c r="M851" s="57"/>
      <c r="AH851" s="59"/>
    </row>
    <row r="852" spans="2:34" ht="15.75" customHeight="1">
      <c r="B852" s="57"/>
      <c r="C852" s="1"/>
      <c r="E852" s="57"/>
      <c r="F852" s="57"/>
      <c r="G852" s="57"/>
      <c r="H852" s="57"/>
      <c r="I852" s="57"/>
      <c r="J852" s="57"/>
      <c r="K852" s="57"/>
      <c r="L852" s="57"/>
      <c r="M852" s="57"/>
      <c r="AH852" s="59"/>
    </row>
    <row r="853" spans="2:34" ht="15.75" customHeight="1">
      <c r="B853" s="57"/>
      <c r="C853" s="1"/>
      <c r="E853" s="57"/>
      <c r="F853" s="57"/>
      <c r="G853" s="57"/>
      <c r="H853" s="57"/>
      <c r="I853" s="57"/>
      <c r="J853" s="57"/>
      <c r="K853" s="57"/>
      <c r="L853" s="57"/>
      <c r="M853" s="57"/>
      <c r="AH853" s="59"/>
    </row>
    <row r="854" spans="2:34" ht="15.75" customHeight="1">
      <c r="B854" s="57"/>
      <c r="C854" s="1"/>
      <c r="E854" s="57"/>
      <c r="F854" s="57"/>
      <c r="G854" s="57"/>
      <c r="H854" s="57"/>
      <c r="I854" s="57"/>
      <c r="J854" s="57"/>
      <c r="K854" s="57"/>
      <c r="L854" s="57"/>
      <c r="M854" s="57"/>
      <c r="AH854" s="59"/>
    </row>
    <row r="855" spans="2:34" ht="15.75" customHeight="1">
      <c r="B855" s="57"/>
      <c r="C855" s="1"/>
      <c r="E855" s="57"/>
      <c r="F855" s="57"/>
      <c r="G855" s="57"/>
      <c r="H855" s="57"/>
      <c r="I855" s="57"/>
      <c r="J855" s="57"/>
      <c r="K855" s="57"/>
      <c r="L855" s="57"/>
      <c r="M855" s="57"/>
      <c r="AH855" s="59"/>
    </row>
    <row r="856" spans="2:34" ht="15.75" customHeight="1">
      <c r="B856" s="57"/>
      <c r="C856" s="1"/>
      <c r="E856" s="57"/>
      <c r="F856" s="57"/>
      <c r="G856" s="57"/>
      <c r="H856" s="57"/>
      <c r="I856" s="57"/>
      <c r="J856" s="57"/>
      <c r="K856" s="57"/>
      <c r="L856" s="57"/>
      <c r="M856" s="57"/>
      <c r="AH856" s="59"/>
    </row>
    <row r="857" spans="2:34" ht="15.75" customHeight="1">
      <c r="B857" s="57"/>
      <c r="C857" s="1"/>
      <c r="E857" s="57"/>
      <c r="F857" s="57"/>
      <c r="G857" s="57"/>
      <c r="H857" s="57"/>
      <c r="I857" s="57"/>
      <c r="J857" s="57"/>
      <c r="K857" s="57"/>
      <c r="L857" s="57"/>
      <c r="M857" s="57"/>
      <c r="AH857" s="59"/>
    </row>
    <row r="858" spans="2:34" ht="15.75" customHeight="1">
      <c r="B858" s="57"/>
      <c r="C858" s="1"/>
      <c r="E858" s="57"/>
      <c r="F858" s="57"/>
      <c r="G858" s="57"/>
      <c r="H858" s="57"/>
      <c r="I858" s="57"/>
      <c r="J858" s="57"/>
      <c r="K858" s="57"/>
      <c r="L858" s="57"/>
      <c r="M858" s="57"/>
      <c r="AH858" s="59"/>
    </row>
    <row r="859" spans="2:34" ht="15.75" customHeight="1">
      <c r="B859" s="57"/>
      <c r="C859" s="1"/>
      <c r="E859" s="57"/>
      <c r="F859" s="57"/>
      <c r="G859" s="57"/>
      <c r="H859" s="57"/>
      <c r="I859" s="57"/>
      <c r="J859" s="57"/>
      <c r="K859" s="57"/>
      <c r="L859" s="57"/>
      <c r="M859" s="57"/>
      <c r="AH859" s="59"/>
    </row>
    <row r="860" spans="2:34" ht="15.75" customHeight="1">
      <c r="B860" s="57"/>
      <c r="C860" s="1"/>
      <c r="E860" s="57"/>
      <c r="F860" s="57"/>
      <c r="G860" s="57"/>
      <c r="H860" s="57"/>
      <c r="I860" s="57"/>
      <c r="J860" s="57"/>
      <c r="K860" s="57"/>
      <c r="L860" s="57"/>
      <c r="M860" s="57"/>
      <c r="AH860" s="59"/>
    </row>
    <row r="861" spans="2:34" ht="15.75" customHeight="1">
      <c r="B861" s="57"/>
      <c r="C861" s="1"/>
      <c r="E861" s="57"/>
      <c r="F861" s="57"/>
      <c r="G861" s="57"/>
      <c r="H861" s="57"/>
      <c r="I861" s="57"/>
      <c r="J861" s="57"/>
      <c r="K861" s="57"/>
      <c r="L861" s="57"/>
      <c r="M861" s="57"/>
      <c r="AH861" s="59"/>
    </row>
    <row r="862" spans="2:34" ht="15.75" customHeight="1">
      <c r="B862" s="57"/>
      <c r="C862" s="1"/>
      <c r="E862" s="57"/>
      <c r="F862" s="57"/>
      <c r="G862" s="57"/>
      <c r="H862" s="57"/>
      <c r="I862" s="57"/>
      <c r="J862" s="57"/>
      <c r="K862" s="57"/>
      <c r="L862" s="57"/>
      <c r="M862" s="57"/>
      <c r="AH862" s="59"/>
    </row>
    <row r="863" spans="2:34" ht="15.75" customHeight="1">
      <c r="B863" s="57"/>
      <c r="C863" s="1"/>
      <c r="E863" s="57"/>
      <c r="F863" s="57"/>
      <c r="G863" s="57"/>
      <c r="H863" s="57"/>
      <c r="I863" s="57"/>
      <c r="J863" s="57"/>
      <c r="K863" s="57"/>
      <c r="L863" s="57"/>
      <c r="M863" s="57"/>
      <c r="AH863" s="59"/>
    </row>
    <row r="864" spans="2:34" ht="15.75" customHeight="1">
      <c r="B864" s="57"/>
      <c r="C864" s="1"/>
      <c r="E864" s="57"/>
      <c r="F864" s="57"/>
      <c r="G864" s="57"/>
      <c r="H864" s="57"/>
      <c r="I864" s="57"/>
      <c r="J864" s="57"/>
      <c r="K864" s="57"/>
      <c r="L864" s="57"/>
      <c r="M864" s="57"/>
      <c r="AH864" s="59"/>
    </row>
    <row r="865" spans="2:34" ht="15.75" customHeight="1">
      <c r="B865" s="57"/>
      <c r="C865" s="1"/>
      <c r="E865" s="57"/>
      <c r="F865" s="57"/>
      <c r="G865" s="57"/>
      <c r="H865" s="57"/>
      <c r="I865" s="57"/>
      <c r="J865" s="57"/>
      <c r="K865" s="57"/>
      <c r="L865" s="57"/>
      <c r="M865" s="57"/>
      <c r="AH865" s="59"/>
    </row>
    <row r="866" spans="2:34" ht="15.75" customHeight="1">
      <c r="B866" s="57"/>
      <c r="C866" s="1"/>
      <c r="E866" s="57"/>
      <c r="F866" s="57"/>
      <c r="G866" s="57"/>
      <c r="H866" s="57"/>
      <c r="I866" s="57"/>
      <c r="J866" s="57"/>
      <c r="K866" s="57"/>
      <c r="L866" s="57"/>
      <c r="M866" s="57"/>
      <c r="AH866" s="59"/>
    </row>
    <row r="867" spans="2:34" ht="15.75" customHeight="1">
      <c r="B867" s="57"/>
      <c r="C867" s="1"/>
      <c r="E867" s="57"/>
      <c r="F867" s="57"/>
      <c r="G867" s="57"/>
      <c r="H867" s="57"/>
      <c r="I867" s="57"/>
      <c r="J867" s="57"/>
      <c r="K867" s="57"/>
      <c r="L867" s="57"/>
      <c r="M867" s="57"/>
      <c r="AH867" s="59"/>
    </row>
    <row r="868" spans="2:34" ht="15.75" customHeight="1">
      <c r="B868" s="57"/>
      <c r="C868" s="1"/>
      <c r="E868" s="57"/>
      <c r="F868" s="57"/>
      <c r="G868" s="57"/>
      <c r="H868" s="57"/>
      <c r="I868" s="57"/>
      <c r="J868" s="57"/>
      <c r="K868" s="57"/>
      <c r="L868" s="57"/>
      <c r="M868" s="57"/>
      <c r="AH868" s="59"/>
    </row>
    <row r="869" spans="2:34" ht="15.75" customHeight="1">
      <c r="B869" s="57"/>
      <c r="C869" s="1"/>
      <c r="E869" s="57"/>
      <c r="F869" s="57"/>
      <c r="G869" s="57"/>
      <c r="H869" s="57"/>
      <c r="I869" s="57"/>
      <c r="J869" s="57"/>
      <c r="K869" s="57"/>
      <c r="L869" s="57"/>
      <c r="M869" s="57"/>
      <c r="AH869" s="59"/>
    </row>
    <row r="870" spans="2:34" ht="15.75" customHeight="1">
      <c r="B870" s="57"/>
      <c r="C870" s="1"/>
      <c r="E870" s="57"/>
      <c r="F870" s="57"/>
      <c r="G870" s="57"/>
      <c r="H870" s="57"/>
      <c r="I870" s="57"/>
      <c r="J870" s="57"/>
      <c r="K870" s="57"/>
      <c r="L870" s="57"/>
      <c r="M870" s="57"/>
      <c r="AH870" s="59"/>
    </row>
    <row r="871" spans="2:34" ht="15.75" customHeight="1">
      <c r="B871" s="57"/>
      <c r="C871" s="1"/>
      <c r="E871" s="57"/>
      <c r="F871" s="57"/>
      <c r="G871" s="57"/>
      <c r="H871" s="57"/>
      <c r="I871" s="57"/>
      <c r="J871" s="57"/>
      <c r="K871" s="57"/>
      <c r="L871" s="57"/>
      <c r="M871" s="57"/>
      <c r="AH871" s="59"/>
    </row>
    <row r="872" spans="2:34" ht="15.75" customHeight="1">
      <c r="B872" s="57"/>
      <c r="C872" s="1"/>
      <c r="E872" s="57"/>
      <c r="F872" s="57"/>
      <c r="G872" s="57"/>
      <c r="H872" s="57"/>
      <c r="I872" s="57"/>
      <c r="J872" s="57"/>
      <c r="K872" s="57"/>
      <c r="L872" s="57"/>
      <c r="M872" s="57"/>
      <c r="AH872" s="59"/>
    </row>
    <row r="873" spans="2:34" ht="15.75" customHeight="1">
      <c r="B873" s="57"/>
      <c r="C873" s="1"/>
      <c r="E873" s="57"/>
      <c r="F873" s="57"/>
      <c r="G873" s="57"/>
      <c r="H873" s="57"/>
      <c r="I873" s="57"/>
      <c r="J873" s="57"/>
      <c r="K873" s="57"/>
      <c r="L873" s="57"/>
      <c r="M873" s="57"/>
      <c r="AH873" s="59"/>
    </row>
    <row r="874" spans="2:34" ht="15.75" customHeight="1">
      <c r="B874" s="57"/>
      <c r="C874" s="1"/>
      <c r="E874" s="57"/>
      <c r="F874" s="57"/>
      <c r="G874" s="57"/>
      <c r="H874" s="57"/>
      <c r="I874" s="57"/>
      <c r="J874" s="57"/>
      <c r="K874" s="57"/>
      <c r="L874" s="57"/>
      <c r="M874" s="57"/>
      <c r="AH874" s="59"/>
    </row>
    <row r="875" spans="2:34" ht="15.75" customHeight="1">
      <c r="B875" s="57"/>
      <c r="C875" s="1"/>
      <c r="E875" s="57"/>
      <c r="F875" s="57"/>
      <c r="G875" s="57"/>
      <c r="H875" s="57"/>
      <c r="I875" s="57"/>
      <c r="J875" s="57"/>
      <c r="K875" s="57"/>
      <c r="L875" s="57"/>
      <c r="M875" s="57"/>
      <c r="AH875" s="59"/>
    </row>
    <row r="876" spans="2:34" ht="15.75" customHeight="1">
      <c r="B876" s="57"/>
      <c r="C876" s="1"/>
      <c r="E876" s="57"/>
      <c r="F876" s="57"/>
      <c r="G876" s="57"/>
      <c r="H876" s="57"/>
      <c r="I876" s="57"/>
      <c r="J876" s="57"/>
      <c r="K876" s="57"/>
      <c r="L876" s="57"/>
      <c r="M876" s="57"/>
      <c r="AH876" s="59"/>
    </row>
    <row r="877" spans="2:34" ht="15.75" customHeight="1">
      <c r="B877" s="57"/>
      <c r="C877" s="1"/>
      <c r="E877" s="57"/>
      <c r="F877" s="57"/>
      <c r="G877" s="57"/>
      <c r="H877" s="57"/>
      <c r="I877" s="57"/>
      <c r="J877" s="57"/>
      <c r="K877" s="57"/>
      <c r="L877" s="57"/>
      <c r="M877" s="57"/>
      <c r="AH877" s="59"/>
    </row>
    <row r="878" spans="2:34" ht="15.75" customHeight="1">
      <c r="B878" s="57"/>
      <c r="C878" s="1"/>
      <c r="E878" s="57"/>
      <c r="F878" s="57"/>
      <c r="G878" s="57"/>
      <c r="H878" s="57"/>
      <c r="I878" s="57"/>
      <c r="J878" s="57"/>
      <c r="K878" s="57"/>
      <c r="L878" s="57"/>
      <c r="M878" s="57"/>
      <c r="AH878" s="59"/>
    </row>
    <row r="879" spans="2:34" ht="15.75" customHeight="1">
      <c r="B879" s="57"/>
      <c r="C879" s="1"/>
      <c r="E879" s="57"/>
      <c r="F879" s="57"/>
      <c r="G879" s="57"/>
      <c r="H879" s="57"/>
      <c r="I879" s="57"/>
      <c r="J879" s="57"/>
      <c r="K879" s="57"/>
      <c r="L879" s="57"/>
      <c r="M879" s="57"/>
      <c r="AH879" s="59"/>
    </row>
    <row r="880" spans="2:34" ht="15.75" customHeight="1">
      <c r="B880" s="57"/>
      <c r="C880" s="1"/>
      <c r="E880" s="57"/>
      <c r="F880" s="57"/>
      <c r="G880" s="57"/>
      <c r="H880" s="57"/>
      <c r="I880" s="57"/>
      <c r="J880" s="57"/>
      <c r="K880" s="57"/>
      <c r="L880" s="57"/>
      <c r="M880" s="57"/>
      <c r="AH880" s="59"/>
    </row>
    <row r="881" spans="2:34" ht="15.75" customHeight="1">
      <c r="B881" s="57"/>
      <c r="C881" s="1"/>
      <c r="E881" s="57"/>
      <c r="F881" s="57"/>
      <c r="G881" s="57"/>
      <c r="H881" s="57"/>
      <c r="I881" s="57"/>
      <c r="J881" s="57"/>
      <c r="K881" s="57"/>
      <c r="L881" s="57"/>
      <c r="M881" s="57"/>
      <c r="AH881" s="59"/>
    </row>
    <row r="882" spans="2:34" ht="15.75" customHeight="1">
      <c r="B882" s="57"/>
      <c r="C882" s="1"/>
      <c r="E882" s="57"/>
      <c r="F882" s="57"/>
      <c r="G882" s="57"/>
      <c r="H882" s="57"/>
      <c r="I882" s="57"/>
      <c r="J882" s="57"/>
      <c r="K882" s="57"/>
      <c r="L882" s="57"/>
      <c r="M882" s="57"/>
      <c r="AH882" s="59"/>
    </row>
    <row r="883" spans="2:34" ht="15.75" customHeight="1">
      <c r="B883" s="57"/>
      <c r="C883" s="1"/>
      <c r="E883" s="57"/>
      <c r="F883" s="57"/>
      <c r="G883" s="57"/>
      <c r="H883" s="57"/>
      <c r="I883" s="57"/>
      <c r="J883" s="57"/>
      <c r="K883" s="57"/>
      <c r="L883" s="57"/>
      <c r="M883" s="57"/>
      <c r="AH883" s="59"/>
    </row>
    <row r="884" spans="2:34" ht="15.75" customHeight="1">
      <c r="B884" s="57"/>
      <c r="C884" s="1"/>
      <c r="E884" s="57"/>
      <c r="F884" s="57"/>
      <c r="G884" s="57"/>
      <c r="H884" s="57"/>
      <c r="I884" s="57"/>
      <c r="J884" s="57"/>
      <c r="K884" s="57"/>
      <c r="L884" s="57"/>
      <c r="M884" s="57"/>
      <c r="AH884" s="59"/>
    </row>
    <row r="885" spans="2:34" ht="15.75" customHeight="1">
      <c r="B885" s="57"/>
      <c r="C885" s="1"/>
      <c r="E885" s="57"/>
      <c r="F885" s="57"/>
      <c r="G885" s="57"/>
      <c r="H885" s="57"/>
      <c r="I885" s="57"/>
      <c r="J885" s="57"/>
      <c r="K885" s="57"/>
      <c r="L885" s="57"/>
      <c r="M885" s="57"/>
      <c r="AH885" s="59"/>
    </row>
    <row r="886" spans="2:34" ht="15.75" customHeight="1">
      <c r="B886" s="57"/>
      <c r="C886" s="1"/>
      <c r="E886" s="57"/>
      <c r="F886" s="57"/>
      <c r="G886" s="57"/>
      <c r="H886" s="57"/>
      <c r="I886" s="57"/>
      <c r="J886" s="57"/>
      <c r="K886" s="57"/>
      <c r="L886" s="57"/>
      <c r="M886" s="57"/>
      <c r="AH886" s="59"/>
    </row>
    <row r="887" spans="2:34" ht="15.75" customHeight="1">
      <c r="B887" s="57"/>
      <c r="C887" s="1"/>
      <c r="E887" s="57"/>
      <c r="F887" s="57"/>
      <c r="G887" s="57"/>
      <c r="H887" s="57"/>
      <c r="I887" s="57"/>
      <c r="J887" s="57"/>
      <c r="K887" s="57"/>
      <c r="L887" s="57"/>
      <c r="M887" s="57"/>
      <c r="AH887" s="59"/>
    </row>
    <row r="888" spans="2:34" ht="15.75" customHeight="1">
      <c r="B888" s="57"/>
      <c r="C888" s="1"/>
      <c r="E888" s="57"/>
      <c r="F888" s="57"/>
      <c r="G888" s="57"/>
      <c r="H888" s="57"/>
      <c r="I888" s="57"/>
      <c r="J888" s="57"/>
      <c r="K888" s="57"/>
      <c r="L888" s="57"/>
      <c r="M888" s="57"/>
      <c r="AH888" s="59"/>
    </row>
    <row r="889" spans="2:34" ht="15.75" customHeight="1">
      <c r="B889" s="57"/>
      <c r="C889" s="1"/>
      <c r="E889" s="57"/>
      <c r="F889" s="57"/>
      <c r="G889" s="57"/>
      <c r="H889" s="57"/>
      <c r="I889" s="57"/>
      <c r="J889" s="57"/>
      <c r="K889" s="57"/>
      <c r="L889" s="57"/>
      <c r="M889" s="57"/>
      <c r="AH889" s="59"/>
    </row>
    <row r="890" spans="2:34" ht="15.75" customHeight="1">
      <c r="B890" s="57"/>
      <c r="C890" s="1"/>
      <c r="E890" s="57"/>
      <c r="F890" s="57"/>
      <c r="G890" s="57"/>
      <c r="H890" s="57"/>
      <c r="I890" s="57"/>
      <c r="J890" s="57"/>
      <c r="K890" s="57"/>
      <c r="L890" s="57"/>
      <c r="M890" s="57"/>
      <c r="AH890" s="59"/>
    </row>
    <row r="891" spans="2:34" ht="15.75" customHeight="1">
      <c r="B891" s="57"/>
      <c r="C891" s="1"/>
      <c r="E891" s="57"/>
      <c r="F891" s="57"/>
      <c r="G891" s="57"/>
      <c r="H891" s="57"/>
      <c r="I891" s="57"/>
      <c r="J891" s="57"/>
      <c r="K891" s="57"/>
      <c r="L891" s="57"/>
      <c r="M891" s="57"/>
      <c r="AH891" s="59"/>
    </row>
    <row r="892" spans="2:34" ht="15.75" customHeight="1">
      <c r="B892" s="57"/>
      <c r="C892" s="1"/>
      <c r="E892" s="57"/>
      <c r="F892" s="57"/>
      <c r="G892" s="57"/>
      <c r="H892" s="57"/>
      <c r="I892" s="57"/>
      <c r="J892" s="57"/>
      <c r="K892" s="57"/>
      <c r="L892" s="57"/>
      <c r="M892" s="57"/>
      <c r="AH892" s="59"/>
    </row>
    <row r="893" spans="2:34" ht="15.75" customHeight="1">
      <c r="B893" s="57"/>
      <c r="C893" s="1"/>
      <c r="E893" s="57"/>
      <c r="F893" s="57"/>
      <c r="G893" s="57"/>
      <c r="H893" s="57"/>
      <c r="I893" s="57"/>
      <c r="J893" s="57"/>
      <c r="K893" s="57"/>
      <c r="L893" s="57"/>
      <c r="M893" s="57"/>
      <c r="AH893" s="59"/>
    </row>
    <row r="894" spans="2:34" ht="15.75" customHeight="1">
      <c r="B894" s="57"/>
      <c r="C894" s="1"/>
      <c r="E894" s="57"/>
      <c r="F894" s="57"/>
      <c r="G894" s="57"/>
      <c r="H894" s="57"/>
      <c r="I894" s="57"/>
      <c r="J894" s="57"/>
      <c r="K894" s="57"/>
      <c r="L894" s="57"/>
      <c r="M894" s="57"/>
      <c r="AH894" s="59"/>
    </row>
    <row r="895" spans="2:34" ht="15.75" customHeight="1">
      <c r="B895" s="57"/>
      <c r="C895" s="1"/>
      <c r="E895" s="57"/>
      <c r="F895" s="57"/>
      <c r="G895" s="57"/>
      <c r="H895" s="57"/>
      <c r="I895" s="57"/>
      <c r="J895" s="57"/>
      <c r="K895" s="57"/>
      <c r="L895" s="57"/>
      <c r="M895" s="57"/>
      <c r="AH895" s="59"/>
    </row>
    <row r="896" spans="2:34" ht="15.75" customHeight="1">
      <c r="B896" s="57"/>
      <c r="C896" s="1"/>
      <c r="E896" s="57"/>
      <c r="F896" s="57"/>
      <c r="G896" s="57"/>
      <c r="H896" s="57"/>
      <c r="I896" s="57"/>
      <c r="J896" s="57"/>
      <c r="K896" s="57"/>
      <c r="L896" s="57"/>
      <c r="M896" s="57"/>
      <c r="AH896" s="59"/>
    </row>
    <row r="897" spans="2:34" ht="15.75" customHeight="1">
      <c r="B897" s="57"/>
      <c r="C897" s="1"/>
      <c r="E897" s="57"/>
      <c r="F897" s="57"/>
      <c r="G897" s="57"/>
      <c r="H897" s="57"/>
      <c r="I897" s="57"/>
      <c r="J897" s="57"/>
      <c r="K897" s="57"/>
      <c r="L897" s="57"/>
      <c r="M897" s="57"/>
      <c r="AH897" s="59"/>
    </row>
    <row r="898" spans="2:34" ht="15.75" customHeight="1">
      <c r="B898" s="57"/>
      <c r="C898" s="1"/>
      <c r="E898" s="57"/>
      <c r="F898" s="57"/>
      <c r="G898" s="57"/>
      <c r="H898" s="57"/>
      <c r="I898" s="57"/>
      <c r="J898" s="57"/>
      <c r="K898" s="57"/>
      <c r="L898" s="57"/>
      <c r="M898" s="57"/>
      <c r="AH898" s="59"/>
    </row>
    <row r="899" spans="2:34" ht="15.75" customHeight="1">
      <c r="B899" s="57"/>
      <c r="C899" s="1"/>
      <c r="E899" s="57"/>
      <c r="F899" s="57"/>
      <c r="G899" s="57"/>
      <c r="H899" s="57"/>
      <c r="I899" s="57"/>
      <c r="J899" s="57"/>
      <c r="K899" s="57"/>
      <c r="L899" s="57"/>
      <c r="M899" s="57"/>
      <c r="AH899" s="59"/>
    </row>
    <row r="900" spans="2:34" ht="15.75" customHeight="1">
      <c r="B900" s="57"/>
      <c r="C900" s="1"/>
      <c r="E900" s="57"/>
      <c r="F900" s="57"/>
      <c r="G900" s="57"/>
      <c r="H900" s="57"/>
      <c r="I900" s="57"/>
      <c r="J900" s="57"/>
      <c r="K900" s="57"/>
      <c r="L900" s="57"/>
      <c r="M900" s="57"/>
      <c r="AH900" s="59"/>
    </row>
    <row r="901" spans="2:34" ht="15.75" customHeight="1">
      <c r="B901" s="57"/>
      <c r="C901" s="1"/>
      <c r="E901" s="57"/>
      <c r="F901" s="57"/>
      <c r="G901" s="57"/>
      <c r="H901" s="57"/>
      <c r="I901" s="57"/>
      <c r="J901" s="57"/>
      <c r="K901" s="57"/>
      <c r="L901" s="57"/>
      <c r="M901" s="57"/>
      <c r="AH901" s="59"/>
    </row>
    <row r="902" spans="2:34" ht="15.75" customHeight="1">
      <c r="B902" s="57"/>
      <c r="C902" s="1"/>
      <c r="E902" s="57"/>
      <c r="F902" s="57"/>
      <c r="G902" s="57"/>
      <c r="H902" s="57"/>
      <c r="I902" s="57"/>
      <c r="J902" s="57"/>
      <c r="K902" s="57"/>
      <c r="L902" s="57"/>
      <c r="M902" s="57"/>
      <c r="AH902" s="59"/>
    </row>
    <row r="903" spans="2:34" ht="15.75" customHeight="1">
      <c r="B903" s="57"/>
      <c r="C903" s="1"/>
      <c r="E903" s="57"/>
      <c r="F903" s="57"/>
      <c r="G903" s="57"/>
      <c r="H903" s="57"/>
      <c r="I903" s="57"/>
      <c r="J903" s="57"/>
      <c r="K903" s="57"/>
      <c r="L903" s="57"/>
      <c r="M903" s="57"/>
      <c r="AH903" s="59"/>
    </row>
    <row r="904" spans="2:34" ht="15.75" customHeight="1">
      <c r="B904" s="57"/>
      <c r="C904" s="1"/>
      <c r="E904" s="57"/>
      <c r="F904" s="57"/>
      <c r="G904" s="57"/>
      <c r="H904" s="57"/>
      <c r="I904" s="57"/>
      <c r="J904" s="57"/>
      <c r="K904" s="57"/>
      <c r="L904" s="57"/>
      <c r="M904" s="57"/>
      <c r="AH904" s="59"/>
    </row>
    <row r="905" spans="2:34" ht="15.75" customHeight="1">
      <c r="B905" s="57"/>
      <c r="C905" s="1"/>
      <c r="E905" s="57"/>
      <c r="F905" s="57"/>
      <c r="G905" s="57"/>
      <c r="H905" s="57"/>
      <c r="I905" s="57"/>
      <c r="J905" s="57"/>
      <c r="K905" s="57"/>
      <c r="L905" s="57"/>
      <c r="M905" s="57"/>
      <c r="AH905" s="59"/>
    </row>
    <row r="906" spans="2:34" ht="15.75" customHeight="1">
      <c r="B906" s="57"/>
      <c r="C906" s="1"/>
      <c r="E906" s="57"/>
      <c r="F906" s="57"/>
      <c r="G906" s="57"/>
      <c r="H906" s="57"/>
      <c r="I906" s="57"/>
      <c r="J906" s="57"/>
      <c r="K906" s="57"/>
      <c r="L906" s="57"/>
      <c r="M906" s="57"/>
      <c r="AH906" s="59"/>
    </row>
    <row r="907" spans="2:34" ht="15.75" customHeight="1">
      <c r="B907" s="57"/>
      <c r="C907" s="1"/>
      <c r="E907" s="57"/>
      <c r="F907" s="57"/>
      <c r="G907" s="57"/>
      <c r="H907" s="57"/>
      <c r="I907" s="57"/>
      <c r="J907" s="57"/>
      <c r="K907" s="57"/>
      <c r="L907" s="57"/>
      <c r="M907" s="57"/>
      <c r="AH907" s="59"/>
    </row>
    <row r="908" spans="2:34" ht="15.75" customHeight="1">
      <c r="B908" s="57"/>
      <c r="C908" s="1"/>
      <c r="E908" s="57"/>
      <c r="F908" s="57"/>
      <c r="G908" s="57"/>
      <c r="H908" s="57"/>
      <c r="I908" s="57"/>
      <c r="J908" s="57"/>
      <c r="K908" s="57"/>
      <c r="L908" s="57"/>
      <c r="M908" s="57"/>
      <c r="AH908" s="59"/>
    </row>
    <row r="909" spans="2:34" ht="15.75" customHeight="1">
      <c r="B909" s="57"/>
      <c r="C909" s="1"/>
      <c r="E909" s="57"/>
      <c r="F909" s="57"/>
      <c r="G909" s="57"/>
      <c r="H909" s="57"/>
      <c r="I909" s="57"/>
      <c r="J909" s="57"/>
      <c r="K909" s="57"/>
      <c r="L909" s="57"/>
      <c r="M909" s="57"/>
      <c r="AH909" s="59"/>
    </row>
    <row r="910" spans="2:34" ht="15.75" customHeight="1">
      <c r="B910" s="57"/>
      <c r="C910" s="1"/>
      <c r="E910" s="57"/>
      <c r="F910" s="57"/>
      <c r="G910" s="57"/>
      <c r="H910" s="57"/>
      <c r="I910" s="57"/>
      <c r="J910" s="57"/>
      <c r="K910" s="57"/>
      <c r="L910" s="57"/>
      <c r="M910" s="57"/>
      <c r="AH910" s="59"/>
    </row>
    <row r="911" spans="2:34" ht="15.75" customHeight="1">
      <c r="B911" s="57"/>
      <c r="C911" s="1"/>
      <c r="E911" s="57"/>
      <c r="F911" s="57"/>
      <c r="G911" s="57"/>
      <c r="H911" s="57"/>
      <c r="I911" s="57"/>
      <c r="J911" s="57"/>
      <c r="K911" s="57"/>
      <c r="L911" s="57"/>
      <c r="M911" s="57"/>
      <c r="AH911" s="59"/>
    </row>
    <row r="912" spans="2:34" ht="15.75" customHeight="1">
      <c r="B912" s="57"/>
      <c r="C912" s="1"/>
      <c r="E912" s="57"/>
      <c r="F912" s="57"/>
      <c r="G912" s="57"/>
      <c r="H912" s="57"/>
      <c r="I912" s="57"/>
      <c r="J912" s="57"/>
      <c r="K912" s="57"/>
      <c r="L912" s="57"/>
      <c r="M912" s="57"/>
      <c r="AH912" s="59"/>
    </row>
    <row r="913" spans="2:34" ht="15.75" customHeight="1">
      <c r="B913" s="57"/>
      <c r="C913" s="1"/>
      <c r="E913" s="57"/>
      <c r="F913" s="57"/>
      <c r="G913" s="57"/>
      <c r="H913" s="57"/>
      <c r="I913" s="57"/>
      <c r="J913" s="57"/>
      <c r="K913" s="57"/>
      <c r="L913" s="57"/>
      <c r="M913" s="57"/>
      <c r="AH913" s="59"/>
    </row>
    <row r="914" spans="2:34" ht="15.75" customHeight="1">
      <c r="B914" s="57"/>
      <c r="C914" s="1"/>
      <c r="E914" s="57"/>
      <c r="F914" s="57"/>
      <c r="G914" s="57"/>
      <c r="H914" s="57"/>
      <c r="I914" s="57"/>
      <c r="J914" s="57"/>
      <c r="K914" s="57"/>
      <c r="L914" s="57"/>
      <c r="M914" s="57"/>
      <c r="AH914" s="59"/>
    </row>
    <row r="915" spans="2:34" ht="15.75" customHeight="1">
      <c r="B915" s="57"/>
      <c r="C915" s="1"/>
      <c r="E915" s="57"/>
      <c r="F915" s="57"/>
      <c r="G915" s="57"/>
      <c r="H915" s="57"/>
      <c r="I915" s="57"/>
      <c r="J915" s="57"/>
      <c r="K915" s="57"/>
      <c r="L915" s="57"/>
      <c r="M915" s="57"/>
      <c r="AH915" s="59"/>
    </row>
    <row r="916" spans="2:34" ht="15.75" customHeight="1">
      <c r="B916" s="57"/>
      <c r="C916" s="1"/>
      <c r="E916" s="57"/>
      <c r="F916" s="57"/>
      <c r="G916" s="57"/>
      <c r="H916" s="57"/>
      <c r="I916" s="57"/>
      <c r="J916" s="57"/>
      <c r="K916" s="57"/>
      <c r="L916" s="57"/>
      <c r="M916" s="57"/>
      <c r="AH916" s="59"/>
    </row>
    <row r="917" spans="2:34" ht="15.75" customHeight="1">
      <c r="B917" s="57"/>
      <c r="C917" s="1"/>
      <c r="E917" s="57"/>
      <c r="F917" s="57"/>
      <c r="G917" s="57"/>
      <c r="H917" s="57"/>
      <c r="I917" s="57"/>
      <c r="J917" s="57"/>
      <c r="K917" s="57"/>
      <c r="L917" s="57"/>
      <c r="M917" s="57"/>
      <c r="AH917" s="59"/>
    </row>
    <row r="918" spans="2:34" ht="15.75" customHeight="1">
      <c r="B918" s="57"/>
      <c r="C918" s="1"/>
      <c r="E918" s="57"/>
      <c r="F918" s="57"/>
      <c r="G918" s="57"/>
      <c r="H918" s="57"/>
      <c r="I918" s="57"/>
      <c r="J918" s="57"/>
      <c r="K918" s="57"/>
      <c r="L918" s="57"/>
      <c r="M918" s="57"/>
      <c r="AH918" s="59"/>
    </row>
    <row r="919" spans="2:34" ht="15.75" customHeight="1">
      <c r="B919" s="57"/>
      <c r="C919" s="1"/>
      <c r="E919" s="57"/>
      <c r="F919" s="57"/>
      <c r="G919" s="57"/>
      <c r="H919" s="57"/>
      <c r="I919" s="57"/>
      <c r="J919" s="57"/>
      <c r="K919" s="57"/>
      <c r="L919" s="57"/>
      <c r="M919" s="57"/>
      <c r="AH919" s="59"/>
    </row>
    <row r="920" spans="2:34" ht="15.75" customHeight="1">
      <c r="B920" s="57"/>
      <c r="C920" s="1"/>
      <c r="E920" s="57"/>
      <c r="F920" s="57"/>
      <c r="G920" s="57"/>
      <c r="H920" s="57"/>
      <c r="I920" s="57"/>
      <c r="J920" s="57"/>
      <c r="K920" s="57"/>
      <c r="L920" s="57"/>
      <c r="M920" s="57"/>
      <c r="AH920" s="59"/>
    </row>
    <row r="921" spans="2:34" ht="15.75" customHeight="1">
      <c r="B921" s="57"/>
      <c r="C921" s="1"/>
      <c r="E921" s="57"/>
      <c r="F921" s="57"/>
      <c r="G921" s="57"/>
      <c r="H921" s="57"/>
      <c r="I921" s="57"/>
      <c r="J921" s="57"/>
      <c r="K921" s="57"/>
      <c r="L921" s="57"/>
      <c r="M921" s="57"/>
      <c r="AH921" s="59"/>
    </row>
    <row r="922" spans="2:34" ht="15.75" customHeight="1">
      <c r="B922" s="57"/>
      <c r="C922" s="1"/>
      <c r="E922" s="57"/>
      <c r="F922" s="57"/>
      <c r="G922" s="57"/>
      <c r="H922" s="57"/>
      <c r="I922" s="57"/>
      <c r="J922" s="57"/>
      <c r="K922" s="57"/>
      <c r="L922" s="57"/>
      <c r="M922" s="57"/>
      <c r="AH922" s="59"/>
    </row>
    <row r="923" spans="2:34" ht="15.75" customHeight="1">
      <c r="B923" s="57"/>
      <c r="C923" s="1"/>
      <c r="E923" s="57"/>
      <c r="F923" s="57"/>
      <c r="G923" s="57"/>
      <c r="H923" s="57"/>
      <c r="I923" s="57"/>
      <c r="J923" s="57"/>
      <c r="K923" s="57"/>
      <c r="L923" s="57"/>
      <c r="M923" s="57"/>
      <c r="AH923" s="59"/>
    </row>
    <row r="924" spans="2:34" ht="15.75" customHeight="1">
      <c r="B924" s="57"/>
      <c r="C924" s="1"/>
      <c r="E924" s="57"/>
      <c r="F924" s="57"/>
      <c r="G924" s="57"/>
      <c r="H924" s="57"/>
      <c r="I924" s="57"/>
      <c r="J924" s="57"/>
      <c r="K924" s="57"/>
      <c r="L924" s="57"/>
      <c r="M924" s="57"/>
      <c r="AH924" s="59"/>
    </row>
    <row r="925" spans="2:34" ht="15.75" customHeight="1">
      <c r="B925" s="57"/>
      <c r="C925" s="1"/>
      <c r="E925" s="57"/>
      <c r="F925" s="57"/>
      <c r="G925" s="57"/>
      <c r="H925" s="57"/>
      <c r="I925" s="57"/>
      <c r="J925" s="57"/>
      <c r="K925" s="57"/>
      <c r="L925" s="57"/>
      <c r="M925" s="57"/>
      <c r="AH925" s="59"/>
    </row>
    <row r="926" spans="2:34" ht="15.75" customHeight="1">
      <c r="B926" s="57"/>
      <c r="C926" s="1"/>
      <c r="E926" s="57"/>
      <c r="F926" s="57"/>
      <c r="G926" s="57"/>
      <c r="H926" s="57"/>
      <c r="I926" s="57"/>
      <c r="J926" s="57"/>
      <c r="K926" s="57"/>
      <c r="L926" s="57"/>
      <c r="M926" s="57"/>
      <c r="AH926" s="59"/>
    </row>
    <row r="927" spans="2:34" ht="15.75" customHeight="1">
      <c r="B927" s="57"/>
      <c r="C927" s="1"/>
      <c r="E927" s="57"/>
      <c r="F927" s="57"/>
      <c r="G927" s="57"/>
      <c r="H927" s="57"/>
      <c r="I927" s="57"/>
      <c r="J927" s="57"/>
      <c r="K927" s="57"/>
      <c r="L927" s="57"/>
      <c r="M927" s="57"/>
      <c r="AH927" s="59"/>
    </row>
    <row r="928" spans="2:34" ht="15.75" customHeight="1">
      <c r="B928" s="57"/>
      <c r="C928" s="1"/>
      <c r="E928" s="57"/>
      <c r="F928" s="57"/>
      <c r="G928" s="57"/>
      <c r="H928" s="57"/>
      <c r="I928" s="57"/>
      <c r="J928" s="57"/>
      <c r="K928" s="57"/>
      <c r="L928" s="57"/>
      <c r="M928" s="57"/>
      <c r="AH928" s="59"/>
    </row>
    <row r="929" spans="2:34" ht="15.75" customHeight="1">
      <c r="B929" s="57"/>
      <c r="C929" s="1"/>
      <c r="E929" s="57"/>
      <c r="F929" s="57"/>
      <c r="G929" s="57"/>
      <c r="H929" s="57"/>
      <c r="I929" s="57"/>
      <c r="J929" s="57"/>
      <c r="K929" s="57"/>
      <c r="L929" s="57"/>
      <c r="M929" s="57"/>
      <c r="AH929" s="59"/>
    </row>
    <row r="930" spans="2:34" ht="15.75" customHeight="1">
      <c r="B930" s="57"/>
      <c r="C930" s="1"/>
      <c r="E930" s="57"/>
      <c r="F930" s="57"/>
      <c r="G930" s="57"/>
      <c r="H930" s="57"/>
      <c r="I930" s="57"/>
      <c r="J930" s="57"/>
      <c r="K930" s="57"/>
      <c r="L930" s="57"/>
      <c r="M930" s="57"/>
      <c r="AH930" s="59"/>
    </row>
    <row r="931" spans="2:34" ht="15.75" customHeight="1">
      <c r="B931" s="57"/>
      <c r="C931" s="1"/>
      <c r="E931" s="57"/>
      <c r="F931" s="57"/>
      <c r="G931" s="57"/>
      <c r="H931" s="57"/>
      <c r="I931" s="57"/>
      <c r="J931" s="57"/>
      <c r="K931" s="57"/>
      <c r="L931" s="57"/>
      <c r="M931" s="57"/>
      <c r="AH931" s="59"/>
    </row>
    <row r="932" spans="2:34" ht="15.75" customHeight="1">
      <c r="B932" s="57"/>
      <c r="C932" s="1"/>
      <c r="E932" s="57"/>
      <c r="F932" s="57"/>
      <c r="G932" s="57"/>
      <c r="H932" s="57"/>
      <c r="I932" s="57"/>
      <c r="J932" s="57"/>
      <c r="K932" s="57"/>
      <c r="L932" s="57"/>
      <c r="M932" s="57"/>
      <c r="AH932" s="59"/>
    </row>
    <row r="933" spans="2:34" ht="15.75" customHeight="1">
      <c r="B933" s="57"/>
      <c r="C933" s="1"/>
      <c r="E933" s="57"/>
      <c r="F933" s="57"/>
      <c r="G933" s="57"/>
      <c r="H933" s="57"/>
      <c r="I933" s="57"/>
      <c r="J933" s="57"/>
      <c r="K933" s="57"/>
      <c r="L933" s="57"/>
      <c r="M933" s="57"/>
      <c r="AH933" s="59"/>
    </row>
    <row r="934" spans="2:34" ht="15.75" customHeight="1">
      <c r="B934" s="57"/>
      <c r="C934" s="1"/>
      <c r="E934" s="57"/>
      <c r="F934" s="57"/>
      <c r="G934" s="57"/>
      <c r="H934" s="57"/>
      <c r="I934" s="57"/>
      <c r="J934" s="57"/>
      <c r="K934" s="57"/>
      <c r="L934" s="57"/>
      <c r="M934" s="57"/>
      <c r="AH934" s="59"/>
    </row>
    <row r="935" spans="2:34" ht="15.75" customHeight="1">
      <c r="B935" s="57"/>
      <c r="C935" s="1"/>
      <c r="E935" s="57"/>
      <c r="F935" s="57"/>
      <c r="G935" s="57"/>
      <c r="H935" s="57"/>
      <c r="I935" s="57"/>
      <c r="J935" s="57"/>
      <c r="K935" s="57"/>
      <c r="L935" s="57"/>
      <c r="M935" s="57"/>
      <c r="AH935" s="59"/>
    </row>
    <row r="936" spans="2:34" ht="15.75" customHeight="1">
      <c r="B936" s="57"/>
      <c r="C936" s="1"/>
      <c r="E936" s="57"/>
      <c r="F936" s="57"/>
      <c r="G936" s="57"/>
      <c r="H936" s="57"/>
      <c r="I936" s="57"/>
      <c r="J936" s="57"/>
      <c r="K936" s="57"/>
      <c r="L936" s="57"/>
      <c r="M936" s="57"/>
      <c r="AH936" s="59"/>
    </row>
    <row r="937" spans="2:34" ht="15.75" customHeight="1">
      <c r="B937" s="57"/>
      <c r="C937" s="1"/>
      <c r="E937" s="57"/>
      <c r="F937" s="57"/>
      <c r="G937" s="57"/>
      <c r="H937" s="57"/>
      <c r="I937" s="57"/>
      <c r="J937" s="57"/>
      <c r="K937" s="57"/>
      <c r="L937" s="57"/>
      <c r="M937" s="57"/>
      <c r="AH937" s="59"/>
    </row>
    <row r="938" spans="2:34" ht="15.75" customHeight="1">
      <c r="B938" s="57"/>
      <c r="C938" s="1"/>
      <c r="E938" s="57"/>
      <c r="F938" s="57"/>
      <c r="G938" s="57"/>
      <c r="H938" s="57"/>
      <c r="I938" s="57"/>
      <c r="J938" s="57"/>
      <c r="K938" s="57"/>
      <c r="L938" s="57"/>
      <c r="M938" s="57"/>
      <c r="AH938" s="59"/>
    </row>
    <row r="939" spans="2:34" ht="15.75" customHeight="1">
      <c r="B939" s="57"/>
      <c r="C939" s="1"/>
      <c r="E939" s="57"/>
      <c r="F939" s="57"/>
      <c r="G939" s="57"/>
      <c r="H939" s="57"/>
      <c r="I939" s="57"/>
      <c r="J939" s="57"/>
      <c r="K939" s="57"/>
      <c r="L939" s="57"/>
      <c r="M939" s="57"/>
      <c r="AH939" s="59"/>
    </row>
    <row r="940" spans="2:34" ht="15.75" customHeight="1">
      <c r="B940" s="57"/>
      <c r="C940" s="1"/>
      <c r="E940" s="57"/>
      <c r="F940" s="57"/>
      <c r="G940" s="57"/>
      <c r="H940" s="57"/>
      <c r="I940" s="57"/>
      <c r="J940" s="57"/>
      <c r="K940" s="57"/>
      <c r="L940" s="57"/>
      <c r="M940" s="57"/>
      <c r="AH940" s="59"/>
    </row>
    <row r="941" spans="2:34" ht="15.75" customHeight="1">
      <c r="B941" s="57"/>
      <c r="C941" s="1"/>
      <c r="E941" s="57"/>
      <c r="F941" s="57"/>
      <c r="G941" s="57"/>
      <c r="H941" s="57"/>
      <c r="I941" s="57"/>
      <c r="J941" s="57"/>
      <c r="K941" s="57"/>
      <c r="L941" s="57"/>
      <c r="M941" s="57"/>
      <c r="AH941" s="59"/>
    </row>
    <row r="942" spans="2:34" ht="15.75" customHeight="1">
      <c r="B942" s="57"/>
      <c r="C942" s="1"/>
      <c r="E942" s="57"/>
      <c r="F942" s="57"/>
      <c r="G942" s="57"/>
      <c r="H942" s="57"/>
      <c r="I942" s="57"/>
      <c r="J942" s="57"/>
      <c r="K942" s="57"/>
      <c r="L942" s="57"/>
      <c r="M942" s="57"/>
      <c r="AH942" s="59"/>
    </row>
    <row r="943" spans="2:34" ht="15.75" customHeight="1">
      <c r="B943" s="57"/>
      <c r="C943" s="1"/>
      <c r="E943" s="57"/>
      <c r="F943" s="57"/>
      <c r="G943" s="57"/>
      <c r="H943" s="57"/>
      <c r="I943" s="57"/>
      <c r="J943" s="57"/>
      <c r="K943" s="57"/>
      <c r="L943" s="57"/>
      <c r="M943" s="57"/>
      <c r="AH943" s="59"/>
    </row>
    <row r="944" spans="2:34" ht="15.75" customHeight="1">
      <c r="B944" s="57"/>
      <c r="C944" s="1"/>
      <c r="E944" s="57"/>
      <c r="F944" s="57"/>
      <c r="G944" s="57"/>
      <c r="H944" s="57"/>
      <c r="I944" s="57"/>
      <c r="J944" s="57"/>
      <c r="K944" s="57"/>
      <c r="L944" s="57"/>
      <c r="M944" s="57"/>
      <c r="AH944" s="59"/>
    </row>
    <row r="945" spans="2:34" ht="15.75" customHeight="1">
      <c r="B945" s="57"/>
      <c r="C945" s="1"/>
      <c r="E945" s="57"/>
      <c r="F945" s="57"/>
      <c r="G945" s="57"/>
      <c r="H945" s="57"/>
      <c r="I945" s="57"/>
      <c r="J945" s="57"/>
      <c r="K945" s="57"/>
      <c r="L945" s="57"/>
      <c r="M945" s="57"/>
      <c r="AH945" s="59"/>
    </row>
    <row r="946" spans="2:34" ht="15.75" customHeight="1">
      <c r="B946" s="57"/>
      <c r="C946" s="1"/>
      <c r="E946" s="57"/>
      <c r="F946" s="57"/>
      <c r="G946" s="57"/>
      <c r="H946" s="57"/>
      <c r="I946" s="57"/>
      <c r="J946" s="57"/>
      <c r="K946" s="57"/>
      <c r="L946" s="57"/>
      <c r="M946" s="57"/>
      <c r="AH946" s="59"/>
    </row>
    <row r="947" spans="2:34" ht="15.75" customHeight="1">
      <c r="B947" s="57"/>
      <c r="C947" s="1"/>
      <c r="E947" s="57"/>
      <c r="F947" s="57"/>
      <c r="G947" s="57"/>
      <c r="H947" s="57"/>
      <c r="I947" s="57"/>
      <c r="J947" s="57"/>
      <c r="K947" s="57"/>
      <c r="L947" s="57"/>
      <c r="M947" s="57"/>
      <c r="AH947" s="59"/>
    </row>
    <row r="948" spans="2:34" ht="15.75" customHeight="1">
      <c r="B948" s="57"/>
      <c r="C948" s="1"/>
      <c r="E948" s="57"/>
      <c r="F948" s="57"/>
      <c r="G948" s="57"/>
      <c r="H948" s="57"/>
      <c r="I948" s="57"/>
      <c r="J948" s="57"/>
      <c r="K948" s="57"/>
      <c r="L948" s="57"/>
      <c r="M948" s="57"/>
      <c r="AH948" s="59"/>
    </row>
    <row r="949" spans="2:34" ht="15.75" customHeight="1">
      <c r="B949" s="57"/>
      <c r="C949" s="1"/>
      <c r="E949" s="57"/>
      <c r="F949" s="57"/>
      <c r="G949" s="57"/>
      <c r="H949" s="57"/>
      <c r="I949" s="57"/>
      <c r="J949" s="57"/>
      <c r="K949" s="57"/>
      <c r="L949" s="57"/>
      <c r="M949" s="57"/>
      <c r="AH949" s="59"/>
    </row>
    <row r="950" spans="2:34" ht="15.75" customHeight="1">
      <c r="B950" s="57"/>
      <c r="C950" s="1"/>
      <c r="E950" s="57"/>
      <c r="F950" s="57"/>
      <c r="G950" s="57"/>
      <c r="H950" s="57"/>
      <c r="I950" s="57"/>
      <c r="J950" s="57"/>
      <c r="K950" s="57"/>
      <c r="L950" s="57"/>
      <c r="M950" s="57"/>
      <c r="AH950" s="59"/>
    </row>
    <row r="951" spans="2:34" ht="15.75" customHeight="1">
      <c r="B951" s="57"/>
      <c r="C951" s="1"/>
      <c r="E951" s="57"/>
      <c r="F951" s="57"/>
      <c r="G951" s="57"/>
      <c r="H951" s="57"/>
      <c r="I951" s="57"/>
      <c r="J951" s="57"/>
      <c r="K951" s="57"/>
      <c r="L951" s="57"/>
      <c r="M951" s="57"/>
      <c r="AH951" s="59"/>
    </row>
    <row r="952" spans="2:34" ht="15.75" customHeight="1">
      <c r="B952" s="57"/>
      <c r="C952" s="1"/>
      <c r="E952" s="57"/>
      <c r="F952" s="57"/>
      <c r="G952" s="57"/>
      <c r="H952" s="57"/>
      <c r="I952" s="57"/>
      <c r="J952" s="57"/>
      <c r="K952" s="57"/>
      <c r="L952" s="57"/>
      <c r="M952" s="57"/>
      <c r="AH952" s="59"/>
    </row>
    <row r="953" spans="2:34" ht="15.75" customHeight="1">
      <c r="B953" s="57"/>
      <c r="C953" s="1"/>
      <c r="E953" s="57"/>
      <c r="F953" s="57"/>
      <c r="G953" s="57"/>
      <c r="H953" s="57"/>
      <c r="I953" s="57"/>
      <c r="J953" s="57"/>
      <c r="K953" s="57"/>
      <c r="L953" s="57"/>
      <c r="M953" s="57"/>
      <c r="AH953" s="59"/>
    </row>
    <row r="954" spans="2:34" ht="15.75" customHeight="1">
      <c r="B954" s="57"/>
      <c r="C954" s="1"/>
      <c r="E954" s="57"/>
      <c r="F954" s="57"/>
      <c r="G954" s="57"/>
      <c r="H954" s="57"/>
      <c r="I954" s="57"/>
      <c r="J954" s="57"/>
      <c r="K954" s="57"/>
      <c r="L954" s="57"/>
      <c r="M954" s="57"/>
      <c r="AH954" s="59"/>
    </row>
    <row r="955" spans="2:34" ht="15.75" customHeight="1">
      <c r="B955" s="57"/>
      <c r="C955" s="1"/>
      <c r="E955" s="57"/>
      <c r="F955" s="57"/>
      <c r="G955" s="57"/>
      <c r="H955" s="57"/>
      <c r="I955" s="57"/>
      <c r="J955" s="57"/>
      <c r="K955" s="57"/>
      <c r="L955" s="57"/>
      <c r="M955" s="57"/>
      <c r="AH955" s="59"/>
    </row>
    <row r="956" spans="2:34" ht="15.75" customHeight="1">
      <c r="B956" s="57"/>
      <c r="C956" s="1"/>
      <c r="E956" s="57"/>
      <c r="F956" s="57"/>
      <c r="G956" s="57"/>
      <c r="H956" s="57"/>
      <c r="I956" s="57"/>
      <c r="J956" s="57"/>
      <c r="K956" s="57"/>
      <c r="L956" s="57"/>
      <c r="M956" s="57"/>
      <c r="AH956" s="59"/>
    </row>
    <row r="957" spans="2:34" ht="15.75" customHeight="1">
      <c r="B957" s="57"/>
      <c r="C957" s="1"/>
      <c r="E957" s="57"/>
      <c r="F957" s="57"/>
      <c r="G957" s="57"/>
      <c r="H957" s="57"/>
      <c r="I957" s="57"/>
      <c r="J957" s="57"/>
      <c r="K957" s="57"/>
      <c r="L957" s="57"/>
      <c r="M957" s="57"/>
      <c r="AH957" s="59"/>
    </row>
    <row r="958" spans="2:34" ht="15.75" customHeight="1">
      <c r="B958" s="57"/>
      <c r="C958" s="1"/>
      <c r="E958" s="57"/>
      <c r="F958" s="57"/>
      <c r="G958" s="57"/>
      <c r="H958" s="57"/>
      <c r="I958" s="57"/>
      <c r="J958" s="57"/>
      <c r="K958" s="57"/>
      <c r="L958" s="57"/>
      <c r="M958" s="57"/>
      <c r="AH958" s="59"/>
    </row>
    <row r="959" spans="2:34" ht="15.75" customHeight="1">
      <c r="B959" s="57"/>
      <c r="C959" s="1"/>
      <c r="E959" s="57"/>
      <c r="F959" s="57"/>
      <c r="G959" s="57"/>
      <c r="H959" s="57"/>
      <c r="I959" s="57"/>
      <c r="J959" s="57"/>
      <c r="K959" s="57"/>
      <c r="L959" s="57"/>
      <c r="M959" s="57"/>
      <c r="AH959" s="59"/>
    </row>
    <row r="960" spans="2:34" ht="15.75" customHeight="1">
      <c r="B960" s="57"/>
      <c r="C960" s="1"/>
      <c r="E960" s="57"/>
      <c r="F960" s="57"/>
      <c r="G960" s="57"/>
      <c r="H960" s="57"/>
      <c r="I960" s="57"/>
      <c r="J960" s="57"/>
      <c r="K960" s="57"/>
      <c r="L960" s="57"/>
      <c r="M960" s="57"/>
      <c r="AH960" s="59"/>
    </row>
    <row r="961" spans="2:34" ht="15.75" customHeight="1">
      <c r="B961" s="57"/>
      <c r="C961" s="1"/>
      <c r="E961" s="57"/>
      <c r="F961" s="57"/>
      <c r="G961" s="57"/>
      <c r="H961" s="57"/>
      <c r="I961" s="57"/>
      <c r="J961" s="57"/>
      <c r="K961" s="57"/>
      <c r="L961" s="57"/>
      <c r="M961" s="57"/>
      <c r="AH961" s="59"/>
    </row>
    <row r="962" spans="2:34" ht="15.75" customHeight="1">
      <c r="B962" s="57"/>
      <c r="C962" s="1"/>
      <c r="E962" s="57"/>
      <c r="F962" s="57"/>
      <c r="G962" s="57"/>
      <c r="H962" s="57"/>
      <c r="I962" s="57"/>
      <c r="J962" s="57"/>
      <c r="K962" s="57"/>
      <c r="L962" s="57"/>
      <c r="M962" s="57"/>
      <c r="AH962" s="59"/>
    </row>
    <row r="963" spans="2:34" ht="15.75" customHeight="1">
      <c r="B963" s="57"/>
      <c r="C963" s="1"/>
      <c r="E963" s="57"/>
      <c r="F963" s="57"/>
      <c r="G963" s="57"/>
      <c r="H963" s="57"/>
      <c r="I963" s="57"/>
      <c r="J963" s="57"/>
      <c r="K963" s="57"/>
      <c r="L963" s="57"/>
      <c r="M963" s="57"/>
      <c r="AH963" s="59"/>
    </row>
    <row r="964" spans="2:34" ht="15.75" customHeight="1">
      <c r="B964" s="57"/>
      <c r="C964" s="1"/>
      <c r="E964" s="57"/>
      <c r="F964" s="57"/>
      <c r="G964" s="57"/>
      <c r="H964" s="57"/>
      <c r="I964" s="57"/>
      <c r="J964" s="57"/>
      <c r="K964" s="57"/>
      <c r="L964" s="57"/>
      <c r="M964" s="57"/>
      <c r="AH964" s="59"/>
    </row>
    <row r="965" spans="2:34" ht="15.75" customHeight="1">
      <c r="B965" s="57"/>
      <c r="C965" s="1"/>
      <c r="E965" s="57"/>
      <c r="F965" s="57"/>
      <c r="G965" s="57"/>
      <c r="H965" s="57"/>
      <c r="I965" s="57"/>
      <c r="J965" s="57"/>
      <c r="K965" s="57"/>
      <c r="L965" s="57"/>
      <c r="M965" s="57"/>
      <c r="AH965" s="59"/>
    </row>
    <row r="966" spans="2:34" ht="15.75" customHeight="1">
      <c r="B966" s="57"/>
      <c r="C966" s="1"/>
      <c r="E966" s="57"/>
      <c r="F966" s="57"/>
      <c r="G966" s="57"/>
      <c r="H966" s="57"/>
      <c r="I966" s="57"/>
      <c r="J966" s="57"/>
      <c r="K966" s="57"/>
      <c r="L966" s="57"/>
      <c r="M966" s="57"/>
      <c r="AH966" s="59"/>
    </row>
    <row r="967" spans="2:34" ht="15.75" customHeight="1">
      <c r="B967" s="57"/>
      <c r="C967" s="1"/>
      <c r="E967" s="57"/>
      <c r="F967" s="57"/>
      <c r="G967" s="57"/>
      <c r="H967" s="57"/>
      <c r="I967" s="57"/>
      <c r="J967" s="57"/>
      <c r="K967" s="57"/>
      <c r="L967" s="57"/>
      <c r="M967" s="57"/>
      <c r="AH967" s="59"/>
    </row>
    <row r="968" spans="2:34" ht="15.75" customHeight="1">
      <c r="B968" s="57"/>
      <c r="C968" s="1"/>
      <c r="E968" s="57"/>
      <c r="F968" s="57"/>
      <c r="G968" s="57"/>
      <c r="H968" s="57"/>
      <c r="I968" s="57"/>
      <c r="J968" s="57"/>
      <c r="K968" s="57"/>
      <c r="L968" s="57"/>
      <c r="M968" s="57"/>
      <c r="AH968" s="59"/>
    </row>
    <row r="969" spans="2:34" ht="15.75" customHeight="1">
      <c r="B969" s="57"/>
      <c r="C969" s="1"/>
      <c r="E969" s="57"/>
      <c r="F969" s="57"/>
      <c r="G969" s="57"/>
      <c r="H969" s="57"/>
      <c r="I969" s="57"/>
      <c r="J969" s="57"/>
      <c r="K969" s="57"/>
      <c r="L969" s="57"/>
      <c r="M969" s="57"/>
      <c r="AH969" s="59"/>
    </row>
    <row r="970" spans="2:34" ht="15.75" customHeight="1">
      <c r="B970" s="57"/>
      <c r="C970" s="1"/>
      <c r="E970" s="57"/>
      <c r="F970" s="57"/>
      <c r="G970" s="57"/>
      <c r="H970" s="57"/>
      <c r="I970" s="57"/>
      <c r="J970" s="57"/>
      <c r="K970" s="57"/>
      <c r="L970" s="57"/>
      <c r="M970" s="57"/>
      <c r="AH970" s="59"/>
    </row>
    <row r="971" spans="2:34" ht="15.75" customHeight="1">
      <c r="B971" s="57"/>
      <c r="C971" s="1"/>
      <c r="E971" s="57"/>
      <c r="F971" s="57"/>
      <c r="G971" s="57"/>
      <c r="H971" s="57"/>
      <c r="I971" s="57"/>
      <c r="J971" s="57"/>
      <c r="K971" s="57"/>
      <c r="L971" s="57"/>
      <c r="M971" s="57"/>
      <c r="AH971" s="59"/>
    </row>
    <row r="972" spans="2:34" ht="15.75" customHeight="1">
      <c r="B972" s="57"/>
      <c r="C972" s="1"/>
      <c r="E972" s="57"/>
      <c r="F972" s="57"/>
      <c r="G972" s="57"/>
      <c r="H972" s="57"/>
      <c r="I972" s="57"/>
      <c r="J972" s="57"/>
      <c r="K972" s="57"/>
      <c r="L972" s="57"/>
      <c r="M972" s="57"/>
      <c r="AH972" s="59"/>
    </row>
    <row r="973" spans="2:34" ht="15.75" customHeight="1">
      <c r="B973" s="57"/>
      <c r="C973" s="1"/>
      <c r="E973" s="57"/>
      <c r="F973" s="57"/>
      <c r="G973" s="57"/>
      <c r="H973" s="57"/>
      <c r="I973" s="57"/>
      <c r="J973" s="57"/>
      <c r="K973" s="57"/>
      <c r="L973" s="57"/>
      <c r="M973" s="57"/>
      <c r="AH973" s="59"/>
    </row>
    <row r="974" spans="2:34" ht="15.75" customHeight="1">
      <c r="B974" s="57"/>
      <c r="C974" s="1"/>
      <c r="E974" s="57"/>
      <c r="F974" s="57"/>
      <c r="G974" s="57"/>
      <c r="H974" s="57"/>
      <c r="I974" s="57"/>
      <c r="J974" s="57"/>
      <c r="K974" s="57"/>
      <c r="L974" s="57"/>
      <c r="M974" s="57"/>
      <c r="AH974" s="59"/>
    </row>
    <row r="975" spans="2:34" ht="15.75" customHeight="1">
      <c r="B975" s="57"/>
      <c r="C975" s="1"/>
      <c r="E975" s="57"/>
      <c r="F975" s="57"/>
      <c r="G975" s="57"/>
      <c r="H975" s="57"/>
      <c r="I975" s="57"/>
      <c r="J975" s="57"/>
      <c r="K975" s="57"/>
      <c r="L975" s="57"/>
      <c r="M975" s="57"/>
      <c r="AH975" s="59"/>
    </row>
    <row r="976" spans="2:34" ht="15.75" customHeight="1">
      <c r="B976" s="57"/>
      <c r="C976" s="1"/>
      <c r="E976" s="57"/>
      <c r="F976" s="57"/>
      <c r="G976" s="57"/>
      <c r="H976" s="57"/>
      <c r="I976" s="57"/>
      <c r="J976" s="57"/>
      <c r="K976" s="57"/>
      <c r="L976" s="57"/>
      <c r="M976" s="57"/>
      <c r="AH976" s="59"/>
    </row>
    <row r="977" spans="2:34" ht="15.75" customHeight="1">
      <c r="B977" s="57"/>
      <c r="C977" s="1"/>
      <c r="E977" s="57"/>
      <c r="F977" s="57"/>
      <c r="G977" s="57"/>
      <c r="H977" s="57"/>
      <c r="I977" s="57"/>
      <c r="J977" s="57"/>
      <c r="K977" s="57"/>
      <c r="L977" s="57"/>
      <c r="M977" s="57"/>
      <c r="AH977" s="59"/>
    </row>
    <row r="978" spans="2:34" ht="15.75" customHeight="1">
      <c r="B978" s="57"/>
      <c r="C978" s="1"/>
      <c r="E978" s="57"/>
      <c r="F978" s="57"/>
      <c r="G978" s="57"/>
      <c r="H978" s="57"/>
      <c r="I978" s="57"/>
      <c r="J978" s="57"/>
      <c r="K978" s="57"/>
      <c r="L978" s="57"/>
      <c r="M978" s="57"/>
      <c r="AH978" s="59"/>
    </row>
    <row r="979" spans="2:34" ht="15.75" customHeight="1">
      <c r="B979" s="57"/>
      <c r="C979" s="1"/>
      <c r="E979" s="57"/>
      <c r="F979" s="57"/>
      <c r="G979" s="57"/>
      <c r="H979" s="57"/>
      <c r="I979" s="57"/>
      <c r="J979" s="57"/>
      <c r="K979" s="57"/>
      <c r="L979" s="57"/>
      <c r="M979" s="57"/>
      <c r="AH979" s="59"/>
    </row>
    <row r="980" spans="2:34" ht="15.75" customHeight="1">
      <c r="B980" s="57"/>
      <c r="C980" s="1"/>
      <c r="E980" s="57"/>
      <c r="F980" s="57"/>
      <c r="G980" s="57"/>
      <c r="H980" s="57"/>
      <c r="I980" s="57"/>
      <c r="J980" s="57"/>
      <c r="K980" s="57"/>
      <c r="L980" s="57"/>
      <c r="M980" s="57"/>
      <c r="AH980" s="59"/>
    </row>
    <row r="981" spans="2:34" ht="15.75" customHeight="1">
      <c r="B981" s="57"/>
      <c r="C981" s="1"/>
      <c r="E981" s="57"/>
      <c r="F981" s="57"/>
      <c r="G981" s="57"/>
      <c r="H981" s="57"/>
      <c r="I981" s="57"/>
      <c r="J981" s="57"/>
      <c r="K981" s="57"/>
      <c r="L981" s="57"/>
      <c r="M981" s="57"/>
      <c r="AH981" s="59"/>
    </row>
    <row r="982" spans="2:34" ht="15.75" customHeight="1">
      <c r="B982" s="57"/>
      <c r="C982" s="1"/>
      <c r="E982" s="57"/>
      <c r="F982" s="57"/>
      <c r="G982" s="57"/>
      <c r="H982" s="57"/>
      <c r="I982" s="57"/>
      <c r="J982" s="57"/>
      <c r="K982" s="57"/>
      <c r="L982" s="57"/>
      <c r="M982" s="57"/>
      <c r="AH982" s="59"/>
    </row>
    <row r="983" spans="2:34" ht="15.75" customHeight="1">
      <c r="B983" s="57"/>
      <c r="C983" s="1"/>
      <c r="E983" s="57"/>
      <c r="F983" s="57"/>
      <c r="G983" s="57"/>
      <c r="H983" s="57"/>
      <c r="I983" s="57"/>
      <c r="J983" s="57"/>
      <c r="K983" s="57"/>
      <c r="L983" s="57"/>
      <c r="M983" s="57"/>
      <c r="AH983" s="59"/>
    </row>
    <row r="984" spans="2:34" ht="15.75" customHeight="1">
      <c r="B984" s="57"/>
      <c r="C984" s="1"/>
      <c r="E984" s="57"/>
      <c r="F984" s="57"/>
      <c r="G984" s="57"/>
      <c r="H984" s="57"/>
      <c r="I984" s="57"/>
      <c r="J984" s="57"/>
      <c r="K984" s="57"/>
      <c r="L984" s="57"/>
      <c r="M984" s="57"/>
      <c r="AH984" s="59"/>
    </row>
    <row r="985" spans="2:34" ht="15.75" customHeight="1">
      <c r="B985" s="57"/>
      <c r="C985" s="1"/>
      <c r="E985" s="57"/>
      <c r="F985" s="57"/>
      <c r="G985" s="57"/>
      <c r="H985" s="57"/>
      <c r="I985" s="57"/>
      <c r="J985" s="57"/>
      <c r="K985" s="57"/>
      <c r="L985" s="57"/>
      <c r="M985" s="57"/>
      <c r="AH985" s="59"/>
    </row>
    <row r="986" spans="2:34" ht="15.75" customHeight="1">
      <c r="B986" s="57"/>
      <c r="C986" s="1"/>
      <c r="E986" s="57"/>
      <c r="F986" s="57"/>
      <c r="G986" s="57"/>
      <c r="H986" s="57"/>
      <c r="I986" s="57"/>
      <c r="J986" s="57"/>
      <c r="K986" s="57"/>
      <c r="L986" s="57"/>
      <c r="M986" s="57"/>
      <c r="AH986" s="59"/>
    </row>
    <row r="987" spans="2:34" ht="15.75" customHeight="1">
      <c r="B987" s="57"/>
      <c r="C987" s="1"/>
      <c r="E987" s="57"/>
      <c r="F987" s="57"/>
      <c r="G987" s="57"/>
      <c r="H987" s="57"/>
      <c r="I987" s="57"/>
      <c r="J987" s="57"/>
      <c r="K987" s="57"/>
      <c r="L987" s="57"/>
      <c r="M987" s="57"/>
      <c r="AH987" s="59"/>
    </row>
    <row r="988" spans="2:34" ht="15.75" customHeight="1">
      <c r="B988" s="57"/>
      <c r="C988" s="1"/>
      <c r="E988" s="57"/>
      <c r="F988" s="57"/>
      <c r="G988" s="57"/>
      <c r="H988" s="57"/>
      <c r="I988" s="57"/>
      <c r="J988" s="57"/>
      <c r="K988" s="57"/>
      <c r="L988" s="57"/>
      <c r="M988" s="57"/>
      <c r="AH988" s="59"/>
    </row>
    <row r="989" spans="2:34" ht="15.75" customHeight="1">
      <c r="B989" s="57"/>
      <c r="C989" s="1"/>
      <c r="E989" s="57"/>
      <c r="F989" s="57"/>
      <c r="G989" s="57"/>
      <c r="H989" s="57"/>
      <c r="I989" s="57"/>
      <c r="J989" s="57"/>
      <c r="K989" s="57"/>
      <c r="L989" s="57"/>
      <c r="M989" s="57"/>
      <c r="AH989" s="59"/>
    </row>
    <row r="990" spans="2:34" ht="15.75" customHeight="1">
      <c r="B990" s="57"/>
      <c r="C990" s="1"/>
      <c r="E990" s="57"/>
      <c r="F990" s="57"/>
      <c r="G990" s="57"/>
      <c r="H990" s="57"/>
      <c r="I990" s="57"/>
      <c r="J990" s="57"/>
      <c r="K990" s="57"/>
      <c r="L990" s="57"/>
      <c r="M990" s="57"/>
      <c r="AH990" s="59"/>
    </row>
    <row r="991" spans="2:34" ht="15.75" customHeight="1">
      <c r="B991" s="57"/>
      <c r="C991" s="1"/>
      <c r="E991" s="57"/>
      <c r="F991" s="57"/>
      <c r="G991" s="57"/>
      <c r="H991" s="57"/>
      <c r="I991" s="57"/>
      <c r="J991" s="57"/>
      <c r="K991" s="57"/>
      <c r="L991" s="57"/>
      <c r="M991" s="57"/>
      <c r="AH991" s="59"/>
    </row>
    <row r="992" spans="2:34" ht="15.75" customHeight="1">
      <c r="B992" s="57"/>
      <c r="C992" s="1"/>
      <c r="E992" s="57"/>
      <c r="F992" s="57"/>
      <c r="G992" s="57"/>
      <c r="H992" s="57"/>
      <c r="I992" s="57"/>
      <c r="J992" s="57"/>
      <c r="K992" s="57"/>
      <c r="L992" s="57"/>
      <c r="M992" s="57"/>
      <c r="AH992" s="59"/>
    </row>
    <row r="993" spans="2:34" ht="15.75" customHeight="1">
      <c r="B993" s="57"/>
      <c r="C993" s="1"/>
      <c r="E993" s="57"/>
      <c r="F993" s="57"/>
      <c r="G993" s="57"/>
      <c r="H993" s="57"/>
      <c r="I993" s="57"/>
      <c r="J993" s="57"/>
      <c r="K993" s="57"/>
      <c r="L993" s="57"/>
      <c r="M993" s="57"/>
      <c r="AH993" s="59"/>
    </row>
    <row r="994" spans="2:34" ht="15.75" customHeight="1">
      <c r="B994" s="57"/>
      <c r="C994" s="1"/>
      <c r="E994" s="57"/>
      <c r="F994" s="57"/>
      <c r="G994" s="57"/>
      <c r="H994" s="57"/>
      <c r="I994" s="57"/>
      <c r="J994" s="57"/>
      <c r="K994" s="57"/>
      <c r="L994" s="57"/>
      <c r="M994" s="57"/>
      <c r="AH994" s="59"/>
    </row>
    <row r="995" spans="2:34" ht="15.75" customHeight="1">
      <c r="B995" s="57"/>
      <c r="C995" s="1"/>
      <c r="E995" s="57"/>
      <c r="F995" s="57"/>
      <c r="G995" s="57"/>
      <c r="H995" s="57"/>
      <c r="I995" s="57"/>
      <c r="J995" s="57"/>
      <c r="K995" s="57"/>
      <c r="L995" s="57"/>
      <c r="M995" s="57"/>
      <c r="AH995" s="59"/>
    </row>
    <row r="996" spans="2:34" ht="15.75" customHeight="1">
      <c r="B996" s="57"/>
      <c r="C996" s="1"/>
      <c r="E996" s="57"/>
      <c r="F996" s="57"/>
      <c r="G996" s="57"/>
      <c r="H996" s="57"/>
      <c r="I996" s="57"/>
      <c r="J996" s="57"/>
      <c r="K996" s="57"/>
      <c r="L996" s="57"/>
      <c r="M996" s="57"/>
      <c r="AH996" s="59"/>
    </row>
    <row r="997" spans="2:34" ht="15.75" customHeight="1">
      <c r="B997" s="57"/>
      <c r="C997" s="1"/>
      <c r="E997" s="57"/>
      <c r="F997" s="57"/>
      <c r="G997" s="57"/>
      <c r="H997" s="57"/>
      <c r="I997" s="57"/>
      <c r="J997" s="57"/>
      <c r="K997" s="57"/>
      <c r="L997" s="57"/>
      <c r="M997" s="57"/>
      <c r="AH997" s="59"/>
    </row>
    <row r="998" spans="2:34" ht="15.75" customHeight="1">
      <c r="B998" s="57"/>
      <c r="C998" s="1"/>
      <c r="E998" s="57"/>
      <c r="F998" s="57"/>
      <c r="G998" s="57"/>
      <c r="H998" s="57"/>
      <c r="I998" s="57"/>
      <c r="J998" s="57"/>
      <c r="K998" s="57"/>
      <c r="L998" s="57"/>
      <c r="M998" s="57"/>
      <c r="AH998" s="59"/>
    </row>
    <row r="999" spans="2:34" ht="15.75" customHeight="1">
      <c r="B999" s="57"/>
      <c r="C999" s="1"/>
      <c r="E999" s="57"/>
      <c r="F999" s="57"/>
      <c r="G999" s="57"/>
      <c r="H999" s="57"/>
      <c r="I999" s="57"/>
      <c r="J999" s="57"/>
      <c r="K999" s="57"/>
      <c r="L999" s="57"/>
      <c r="M999" s="57"/>
      <c r="AH999" s="59"/>
    </row>
    <row r="1000" spans="2:34" ht="15.75" customHeight="1">
      <c r="B1000" s="57"/>
      <c r="C1000" s="1"/>
      <c r="E1000" s="57"/>
      <c r="F1000" s="57"/>
      <c r="G1000" s="57"/>
      <c r="H1000" s="57"/>
      <c r="I1000" s="57"/>
      <c r="J1000" s="57"/>
      <c r="K1000" s="57"/>
      <c r="L1000" s="57"/>
      <c r="M1000" s="57"/>
      <c r="AH1000" s="59"/>
    </row>
  </sheetData>
  <sheetProtection algorithmName="SHA-512" hashValue="CiziA7Bqiufm1LyczwGmLCcShbWPjbtFmnGhlruf5rsIve5xEFgFQ5JT9WrHaMzHJhiHZNuSvU7gDUyu4G87VA==" saltValue="6IuJPeimvzp0tR28cc/FlQ==" spinCount="100000" sheet="1" objects="1" scenarios="1"/>
  <autoFilter ref="H1:H200" xr:uid="{00000000-0009-0000-0000-000004000000}"/>
  <mergeCells count="88">
    <mergeCell ref="A135:A145"/>
    <mergeCell ref="A151:A152"/>
    <mergeCell ref="A96:A101"/>
    <mergeCell ref="A102:A111"/>
    <mergeCell ref="A112:A116"/>
    <mergeCell ref="A117:A123"/>
    <mergeCell ref="A124:A134"/>
    <mergeCell ref="J175:J176"/>
    <mergeCell ref="K175:L175"/>
    <mergeCell ref="M175:M176"/>
    <mergeCell ref="A175:A176"/>
    <mergeCell ref="B175:B176"/>
    <mergeCell ref="C175:C176"/>
    <mergeCell ref="D175:D176"/>
    <mergeCell ref="E175:E176"/>
    <mergeCell ref="F175:G175"/>
    <mergeCell ref="I175:I176"/>
    <mergeCell ref="J163:J164"/>
    <mergeCell ref="K163:L163"/>
    <mergeCell ref="M163:M164"/>
    <mergeCell ref="A163:A164"/>
    <mergeCell ref="B163:B164"/>
    <mergeCell ref="C163:C164"/>
    <mergeCell ref="D163:D164"/>
    <mergeCell ref="E163:E164"/>
    <mergeCell ref="F163:G163"/>
    <mergeCell ref="I163:I164"/>
    <mergeCell ref="K151:L151"/>
    <mergeCell ref="M151:M152"/>
    <mergeCell ref="B151:B152"/>
    <mergeCell ref="C151:C152"/>
    <mergeCell ref="D151:D152"/>
    <mergeCell ref="E151:E152"/>
    <mergeCell ref="F151:G151"/>
    <mergeCell ref="I151:I152"/>
    <mergeCell ref="J151:J152"/>
    <mergeCell ref="J187:J188"/>
    <mergeCell ref="K187:L187"/>
    <mergeCell ref="M187:M188"/>
    <mergeCell ref="A187:A188"/>
    <mergeCell ref="B187:B188"/>
    <mergeCell ref="C187:C188"/>
    <mergeCell ref="D187:D188"/>
    <mergeCell ref="E187:E188"/>
    <mergeCell ref="F187:G187"/>
    <mergeCell ref="I187:I188"/>
    <mergeCell ref="A11:A28"/>
    <mergeCell ref="A29:A43"/>
    <mergeCell ref="A44:A64"/>
    <mergeCell ref="A65:A88"/>
    <mergeCell ref="A89:A95"/>
    <mergeCell ref="AH9:AH10"/>
    <mergeCell ref="AI9:AI10"/>
    <mergeCell ref="E9:E10"/>
    <mergeCell ref="F9:G9"/>
    <mergeCell ref="I9:I10"/>
    <mergeCell ref="J9:J10"/>
    <mergeCell ref="N9:N10"/>
    <mergeCell ref="O9:O10"/>
    <mergeCell ref="P9:P10"/>
    <mergeCell ref="Q9:Q10"/>
    <mergeCell ref="R9:R10"/>
    <mergeCell ref="S9:S10"/>
    <mergeCell ref="T9:T10"/>
    <mergeCell ref="U9:U10"/>
    <mergeCell ref="K9:L9"/>
    <mergeCell ref="M9:M10"/>
    <mergeCell ref="N8:X8"/>
    <mergeCell ref="Y8:AI8"/>
    <mergeCell ref="A9:A10"/>
    <mergeCell ref="B9:B10"/>
    <mergeCell ref="V9:V10"/>
    <mergeCell ref="W9:W10"/>
    <mergeCell ref="X9:X10"/>
    <mergeCell ref="Y9:Y10"/>
    <mergeCell ref="Z9:Z10"/>
    <mergeCell ref="AA9:AA10"/>
    <mergeCell ref="AB9:AB10"/>
    <mergeCell ref="AC9:AC10"/>
    <mergeCell ref="AD9:AD10"/>
    <mergeCell ref="AE9:AE10"/>
    <mergeCell ref="AF9:AF10"/>
    <mergeCell ref="AG9:AG10"/>
    <mergeCell ref="A1:G1"/>
    <mergeCell ref="B4:G4"/>
    <mergeCell ref="B6:C6"/>
    <mergeCell ref="C9:C10"/>
    <mergeCell ref="D9:D10"/>
  </mergeCells>
  <conditionalFormatting sqref="AN6:AN7">
    <cfRule type="cellIs" dxfId="26" priority="1" stopIfTrue="1" operator="equal">
      <formula>$AN$6</formula>
    </cfRule>
  </conditionalFormatting>
  <conditionalFormatting sqref="N11:N107 N111:N146">
    <cfRule type="cellIs" dxfId="25" priority="2" stopIfTrue="1" operator="equal">
      <formula>"x"</formula>
    </cfRule>
  </conditionalFormatting>
  <conditionalFormatting sqref="O11:O146">
    <cfRule type="cellIs" dxfId="24" priority="3" operator="equal">
      <formula>"x"</formula>
    </cfRule>
  </conditionalFormatting>
  <conditionalFormatting sqref="P11:P146">
    <cfRule type="cellIs" dxfId="23" priority="4" operator="equal">
      <formula>"x"</formula>
    </cfRule>
  </conditionalFormatting>
  <conditionalFormatting sqref="Q11:Q146">
    <cfRule type="cellIs" dxfId="22" priority="5" stopIfTrue="1" operator="equal">
      <formula>"x"</formula>
    </cfRule>
  </conditionalFormatting>
  <conditionalFormatting sqref="R11:R146">
    <cfRule type="cellIs" dxfId="21" priority="6" operator="equal">
      <formula>"x"</formula>
    </cfRule>
  </conditionalFormatting>
  <conditionalFormatting sqref="S127:S146">
    <cfRule type="cellIs" dxfId="20" priority="7" stopIfTrue="1" operator="equal">
      <formula>"x"</formula>
    </cfRule>
  </conditionalFormatting>
  <conditionalFormatting sqref="S11:S145">
    <cfRule type="cellIs" dxfId="19" priority="8" stopIfTrue="1" operator="equal">
      <formula>$AN$7</formula>
    </cfRule>
  </conditionalFormatting>
  <conditionalFormatting sqref="S11:S145">
    <cfRule type="cellIs" dxfId="18" priority="9" stopIfTrue="1" operator="equal">
      <formula>$AN$6</formula>
    </cfRule>
  </conditionalFormatting>
  <conditionalFormatting sqref="N11:N14">
    <cfRule type="cellIs" dxfId="17" priority="10" stopIfTrue="1" operator="equal">
      <formula>"x"</formula>
    </cfRule>
  </conditionalFormatting>
  <conditionalFormatting sqref="N108:N110">
    <cfRule type="cellIs" dxfId="16" priority="11" stopIfTrue="1" operator="equal">
      <formula>"x"</formula>
    </cfRule>
  </conditionalFormatting>
  <dataValidations count="1">
    <dataValidation type="list" allowBlank="1" showErrorMessage="1" sqref="S11:S146" xr:uid="{00000000-0002-0000-0400-000000000000}">
      <formula1>$AN$6:$AN$7</formula1>
    </dataValidation>
  </dataValidations>
  <pageMargins left="0.511811024" right="0.511811024" top="0.78740157499999996" bottom="0.78740157499999996" header="0" footer="0"/>
  <pageSetup paperSize="9"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1000"/>
  <sheetViews>
    <sheetView showGridLines="0" workbookViewId="0">
      <selection activeCell="F11" sqref="F11"/>
    </sheetView>
  </sheetViews>
  <sheetFormatPr defaultColWidth="14.42578125" defaultRowHeight="15" customHeight="1"/>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23" width="9.140625" customWidth="1"/>
    <col min="24" max="24" width="2.85546875" customWidth="1"/>
    <col min="25" max="25" width="9.140625" customWidth="1"/>
    <col min="26" max="26" width="9.140625" hidden="1" customWidth="1"/>
    <col min="27" max="28" width="4.140625" hidden="1" customWidth="1"/>
  </cols>
  <sheetData>
    <row r="1" spans="1:28">
      <c r="A1" s="507"/>
      <c r="B1" s="684" t="s">
        <v>0</v>
      </c>
      <c r="C1" s="597"/>
      <c r="D1" s="597"/>
      <c r="E1" s="597"/>
      <c r="F1" s="597"/>
      <c r="G1" s="597"/>
      <c r="H1" s="597"/>
      <c r="I1" s="597"/>
      <c r="J1" s="597"/>
      <c r="K1" s="597"/>
      <c r="L1" s="597"/>
      <c r="M1" s="597"/>
      <c r="N1" s="597"/>
      <c r="O1" s="597"/>
      <c r="P1" s="597"/>
      <c r="Q1" s="597"/>
      <c r="R1" s="597"/>
      <c r="S1" s="597"/>
      <c r="T1" s="597"/>
      <c r="U1" s="597"/>
      <c r="V1" s="597"/>
      <c r="W1" s="597"/>
      <c r="X1" s="507"/>
      <c r="Y1" s="117"/>
      <c r="Z1" s="117"/>
      <c r="AA1" s="117"/>
      <c r="AB1" s="117"/>
    </row>
    <row r="2" spans="1:28" ht="21" customHeight="1">
      <c r="A2" s="508"/>
      <c r="B2" s="597"/>
      <c r="C2" s="597"/>
      <c r="D2" s="597"/>
      <c r="E2" s="597"/>
      <c r="F2" s="597"/>
      <c r="G2" s="597"/>
      <c r="H2" s="597"/>
      <c r="I2" s="597"/>
      <c r="J2" s="597"/>
      <c r="K2" s="597"/>
      <c r="L2" s="597"/>
      <c r="M2" s="597"/>
      <c r="N2" s="597"/>
      <c r="O2" s="597"/>
      <c r="P2" s="597"/>
      <c r="Q2" s="597"/>
      <c r="R2" s="597"/>
      <c r="S2" s="597"/>
      <c r="T2" s="597"/>
      <c r="U2" s="597"/>
      <c r="V2" s="597"/>
      <c r="W2" s="597"/>
      <c r="X2" s="508"/>
      <c r="Y2" s="276"/>
      <c r="Z2" s="276"/>
      <c r="AA2" s="276"/>
      <c r="AB2" s="276"/>
    </row>
    <row r="3" spans="1:28" ht="33.75" customHeight="1">
      <c r="A3" s="507"/>
      <c r="B3" s="685" t="str">
        <f>'Monitoria Anual - 3'!A2</f>
        <v>"Plano de Ação Nacional para a Conservação das Espécies Ameaçadas e de Importância Socioeconômica do Ecossistema Manguezal - PAN Manguezal"</v>
      </c>
      <c r="C3" s="638"/>
      <c r="D3" s="638"/>
      <c r="E3" s="638"/>
      <c r="F3" s="638"/>
      <c r="G3" s="638"/>
      <c r="H3" s="638"/>
      <c r="I3" s="638"/>
      <c r="J3" s="638"/>
      <c r="K3" s="638"/>
      <c r="L3" s="638"/>
      <c r="M3" s="638"/>
      <c r="N3" s="638"/>
      <c r="O3" s="638"/>
      <c r="P3" s="638"/>
      <c r="Q3" s="638"/>
      <c r="R3" s="638"/>
      <c r="S3" s="638"/>
      <c r="T3" s="638"/>
      <c r="U3" s="638"/>
      <c r="V3" s="638"/>
      <c r="W3" s="638"/>
      <c r="X3" s="507"/>
      <c r="Y3" s="117"/>
      <c r="Z3" s="117"/>
      <c r="AA3" s="117"/>
      <c r="AB3" s="117"/>
    </row>
    <row r="4" spans="1:28">
      <c r="A4" s="507"/>
      <c r="B4" s="117"/>
      <c r="C4" s="117"/>
      <c r="D4" s="117"/>
      <c r="E4" s="117"/>
      <c r="F4" s="117"/>
      <c r="G4" s="117"/>
      <c r="H4" s="117"/>
      <c r="I4" s="117"/>
      <c r="J4" s="277"/>
      <c r="K4" s="277"/>
      <c r="L4" s="277"/>
      <c r="M4" s="277"/>
      <c r="N4" s="277"/>
      <c r="O4" s="277"/>
      <c r="P4" s="117"/>
      <c r="Q4" s="117"/>
      <c r="R4" s="117"/>
      <c r="S4" s="117"/>
      <c r="T4" s="117"/>
      <c r="U4" s="117"/>
      <c r="V4" s="117"/>
      <c r="W4" s="117"/>
      <c r="X4" s="507"/>
      <c r="Y4" s="117"/>
      <c r="Z4" s="117"/>
      <c r="AA4" s="117"/>
      <c r="AB4" s="117"/>
    </row>
    <row r="5" spans="1:28" ht="45" customHeight="1">
      <c r="A5" s="509"/>
      <c r="B5" s="686" t="s">
        <v>1091</v>
      </c>
      <c r="C5" s="597"/>
      <c r="D5" s="640" t="str">
        <f>'Monitoria Anual - 3'!B4</f>
        <v>Conservar os manguezais brasileiros, reduzindo a degradação e protegendo as espécies focais do PAN, mantendo suas áreas e usos tradicionais, a partir da integração entre as diferentes instâncias do poder público e da sociedade, incorporando os saberes acadêmicos e tradicionais.</v>
      </c>
      <c r="E5" s="601"/>
      <c r="F5" s="601"/>
      <c r="G5" s="601"/>
      <c r="H5" s="601"/>
      <c r="I5" s="601"/>
      <c r="J5" s="601"/>
      <c r="K5" s="601"/>
      <c r="L5" s="601"/>
      <c r="M5" s="601"/>
      <c r="N5" s="601"/>
      <c r="O5" s="601"/>
      <c r="P5" s="601"/>
      <c r="Q5" s="585"/>
      <c r="R5" s="5"/>
      <c r="S5" s="160"/>
      <c r="T5" s="160"/>
      <c r="U5" s="160"/>
      <c r="V5" s="160"/>
      <c r="W5" s="160"/>
      <c r="X5" s="509"/>
      <c r="Y5" s="160"/>
      <c r="Z5" s="160"/>
      <c r="AA5" s="160"/>
      <c r="AB5" s="160"/>
    </row>
    <row r="6" spans="1:28" ht="11.25" customHeight="1">
      <c r="A6" s="507"/>
      <c r="B6" s="117"/>
      <c r="C6" s="117"/>
      <c r="D6" s="117"/>
      <c r="E6" s="117"/>
      <c r="F6" s="117"/>
      <c r="G6" s="117"/>
      <c r="H6" s="117"/>
      <c r="I6" s="117"/>
      <c r="J6" s="277"/>
      <c r="K6" s="277"/>
      <c r="L6" s="277"/>
      <c r="M6" s="277"/>
      <c r="N6" s="277"/>
      <c r="O6" s="277"/>
      <c r="P6" s="117"/>
      <c r="Q6" s="117"/>
      <c r="R6" s="117"/>
      <c r="S6" s="117"/>
      <c r="T6" s="117"/>
      <c r="U6" s="117"/>
      <c r="V6" s="117"/>
      <c r="W6" s="117"/>
      <c r="X6" s="507"/>
      <c r="Y6" s="117"/>
      <c r="Z6" s="117"/>
      <c r="AA6" s="117"/>
      <c r="AB6" s="117"/>
    </row>
    <row r="7" spans="1:28" ht="26.25" customHeight="1">
      <c r="A7" s="507"/>
      <c r="B7" s="686" t="s">
        <v>4</v>
      </c>
      <c r="C7" s="597"/>
      <c r="D7" s="683" t="str">
        <f>'Monitoria Anual - 3'!B6</f>
        <v>27 a 31 de agosto de 2018. CEPENE, Tamandaré, PE.</v>
      </c>
      <c r="E7" s="638"/>
      <c r="F7" s="638"/>
      <c r="G7" s="634"/>
      <c r="H7" s="160"/>
      <c r="I7" s="278"/>
      <c r="J7" s="277"/>
      <c r="K7" s="277"/>
      <c r="L7" s="277"/>
      <c r="M7" s="277"/>
      <c r="N7" s="277"/>
      <c r="O7" s="277"/>
      <c r="P7" s="117"/>
      <c r="Q7" s="117"/>
      <c r="R7" s="117"/>
      <c r="S7" s="117"/>
      <c r="T7" s="117"/>
      <c r="U7" s="117"/>
      <c r="V7" s="117"/>
      <c r="W7" s="117"/>
      <c r="X7" s="507"/>
      <c r="Y7" s="117"/>
      <c r="Z7" s="117"/>
      <c r="AA7" s="117"/>
      <c r="AB7" s="117"/>
    </row>
    <row r="8" spans="1:28" ht="7.5" customHeight="1">
      <c r="A8" s="507"/>
      <c r="B8" s="117"/>
      <c r="C8" s="117"/>
      <c r="D8" s="117"/>
      <c r="E8" s="117"/>
      <c r="F8" s="117"/>
      <c r="G8" s="117"/>
      <c r="H8" s="117"/>
      <c r="I8" s="117"/>
      <c r="J8" s="117"/>
      <c r="K8" s="117"/>
      <c r="L8" s="117"/>
      <c r="M8" s="117"/>
      <c r="N8" s="117"/>
      <c r="O8" s="117"/>
      <c r="P8" s="117"/>
      <c r="Q8" s="117"/>
      <c r="R8" s="117"/>
      <c r="S8" s="117"/>
      <c r="T8" s="117"/>
      <c r="U8" s="117"/>
      <c r="V8" s="117"/>
      <c r="W8" s="117"/>
      <c r="X8" s="507"/>
      <c r="Y8" s="117"/>
      <c r="Z8" s="117"/>
      <c r="AA8" s="117"/>
      <c r="AB8" s="117"/>
    </row>
    <row r="9" spans="1:28" ht="31.5" customHeight="1">
      <c r="A9" s="507"/>
      <c r="B9" s="684" t="s">
        <v>1092</v>
      </c>
      <c r="C9" s="597"/>
      <c r="D9" s="597"/>
      <c r="E9" s="597"/>
      <c r="F9" s="597"/>
      <c r="G9" s="597"/>
      <c r="H9" s="597"/>
      <c r="I9" s="597"/>
      <c r="J9" s="597"/>
      <c r="K9" s="597"/>
      <c r="L9" s="597"/>
      <c r="M9" s="597"/>
      <c r="N9" s="597"/>
      <c r="O9" s="597"/>
      <c r="P9" s="597"/>
      <c r="Q9" s="597"/>
      <c r="R9" s="597"/>
      <c r="S9" s="597"/>
      <c r="T9" s="597"/>
      <c r="U9" s="597"/>
      <c r="V9" s="597"/>
      <c r="W9" s="597"/>
      <c r="X9" s="507"/>
      <c r="Y9" s="117"/>
      <c r="Z9" s="117"/>
      <c r="AA9" s="117"/>
      <c r="AB9" s="117"/>
    </row>
    <row r="10" spans="1:28">
      <c r="A10" s="507"/>
      <c r="B10" s="117"/>
      <c r="C10" s="117"/>
      <c r="D10" s="117"/>
      <c r="E10" s="117"/>
      <c r="F10" s="117"/>
      <c r="G10" s="61"/>
      <c r="H10" s="61"/>
      <c r="I10" s="61"/>
      <c r="J10" s="117"/>
      <c r="K10" s="117"/>
      <c r="L10" s="117"/>
      <c r="M10" s="117"/>
      <c r="N10" s="117"/>
      <c r="O10" s="117"/>
      <c r="P10" s="117"/>
      <c r="Q10" s="117"/>
      <c r="R10" s="117"/>
      <c r="S10" s="117"/>
      <c r="T10" s="117"/>
      <c r="U10" s="117"/>
      <c r="V10" s="117"/>
      <c r="W10" s="117"/>
      <c r="X10" s="507"/>
      <c r="Y10" s="117"/>
      <c r="Z10" s="117"/>
      <c r="AA10" s="117"/>
      <c r="AB10" s="117"/>
    </row>
    <row r="11" spans="1:28" ht="15.75">
      <c r="A11" s="507"/>
      <c r="B11" s="683" t="s">
        <v>1093</v>
      </c>
      <c r="C11" s="634"/>
      <c r="D11" s="279"/>
      <c r="E11" s="279"/>
      <c r="F11" s="279"/>
      <c r="G11" s="279"/>
      <c r="H11" s="279"/>
      <c r="I11" s="279"/>
      <c r="J11" s="279"/>
      <c r="K11" s="279"/>
      <c r="L11" s="279"/>
      <c r="M11" s="279"/>
      <c r="N11" s="279"/>
      <c r="O11" s="279"/>
      <c r="P11" s="279"/>
      <c r="Q11" s="279"/>
      <c r="R11" s="279"/>
      <c r="S11" s="279"/>
      <c r="T11" s="279"/>
      <c r="U11" s="279"/>
      <c r="V11" s="279"/>
      <c r="W11" s="279"/>
      <c r="X11" s="507"/>
      <c r="Y11" s="117"/>
      <c r="Z11" s="117"/>
      <c r="AA11" s="117"/>
      <c r="AB11" s="117"/>
    </row>
    <row r="12" spans="1:28">
      <c r="A12" s="507"/>
      <c r="B12" s="117"/>
      <c r="C12" s="117"/>
      <c r="D12" s="117"/>
      <c r="E12" s="117"/>
      <c r="F12" s="641"/>
      <c r="G12" s="642"/>
      <c r="H12" s="63"/>
      <c r="I12" s="117"/>
      <c r="J12" s="117"/>
      <c r="K12" s="117"/>
      <c r="L12" s="117"/>
      <c r="M12" s="117"/>
      <c r="N12" s="117"/>
      <c r="O12" s="117"/>
      <c r="P12" s="117"/>
      <c r="Q12" s="117"/>
      <c r="R12" s="117"/>
      <c r="S12" s="117"/>
      <c r="T12" s="117"/>
      <c r="U12" s="117"/>
      <c r="V12" s="117"/>
      <c r="W12" s="117"/>
      <c r="X12" s="507"/>
      <c r="Y12" s="117"/>
      <c r="Z12" s="117"/>
      <c r="AA12" s="117"/>
      <c r="AB12" s="117"/>
    </row>
    <row r="13" spans="1:28" ht="33.75" customHeight="1">
      <c r="A13" s="507"/>
      <c r="B13" s="117"/>
      <c r="C13" s="687" t="s">
        <v>2659</v>
      </c>
      <c r="D13" s="604"/>
      <c r="E13" s="604"/>
      <c r="F13" s="604"/>
      <c r="G13" s="605"/>
      <c r="H13" s="64"/>
      <c r="I13" s="117"/>
      <c r="J13" s="117"/>
      <c r="K13" s="117"/>
      <c r="L13" s="117"/>
      <c r="M13" s="117"/>
      <c r="N13" s="117"/>
      <c r="O13" s="117"/>
      <c r="P13" s="117"/>
      <c r="Q13" s="117"/>
      <c r="R13" s="117"/>
      <c r="S13" s="117"/>
      <c r="T13" s="117"/>
      <c r="U13" s="117"/>
      <c r="V13" s="117"/>
      <c r="W13" s="117"/>
      <c r="X13" s="507"/>
      <c r="Y13" s="117"/>
      <c r="Z13" s="117"/>
      <c r="AA13" s="117"/>
      <c r="AB13" s="117"/>
    </row>
    <row r="14" spans="1:28" ht="34.5" customHeight="1">
      <c r="A14" s="509"/>
      <c r="B14" s="160"/>
      <c r="C14" s="280" t="s">
        <v>1095</v>
      </c>
      <c r="D14" s="281" t="s">
        <v>1096</v>
      </c>
      <c r="E14" s="282" t="s">
        <v>1097</v>
      </c>
      <c r="F14" s="281" t="s">
        <v>1098</v>
      </c>
      <c r="G14" s="283" t="s">
        <v>1097</v>
      </c>
      <c r="H14" s="284"/>
      <c r="I14" s="160"/>
      <c r="J14" s="160"/>
      <c r="K14" s="160"/>
      <c r="L14" s="160"/>
      <c r="M14" s="160"/>
      <c r="N14" s="160"/>
      <c r="O14" s="160"/>
      <c r="P14" s="160"/>
      <c r="Q14" s="160"/>
      <c r="R14" s="160"/>
      <c r="S14" s="160"/>
      <c r="T14" s="160"/>
      <c r="U14" s="160"/>
      <c r="V14" s="160"/>
      <c r="W14" s="160"/>
      <c r="X14" s="509"/>
      <c r="Y14" s="160"/>
      <c r="Z14" s="160"/>
      <c r="AA14" s="160"/>
      <c r="AB14" s="160"/>
    </row>
    <row r="15" spans="1:28" ht="15.75">
      <c r="A15" s="507"/>
      <c r="B15" s="117"/>
      <c r="C15" s="285" t="s">
        <v>1099</v>
      </c>
      <c r="D15" s="71"/>
      <c r="E15" s="72"/>
      <c r="F15" s="73">
        <f>COUNTA('Monitoria Anual - 3'!S11:S145)</f>
        <v>72</v>
      </c>
      <c r="G15" s="422">
        <f t="shared" ref="G15:G21" si="0">F15/$F$22</f>
        <v>1.1428571428571428</v>
      </c>
      <c r="H15" s="286"/>
      <c r="I15" s="117"/>
      <c r="J15" s="117"/>
      <c r="K15" s="117"/>
      <c r="L15" s="117"/>
      <c r="M15" s="117"/>
      <c r="N15" s="117"/>
      <c r="O15" s="117"/>
      <c r="P15" s="117"/>
      <c r="Q15" s="117"/>
      <c r="R15" s="117"/>
      <c r="S15" s="117"/>
      <c r="T15" s="117"/>
      <c r="U15" s="117"/>
      <c r="V15" s="117"/>
      <c r="W15" s="117"/>
      <c r="X15" s="507"/>
      <c r="Y15" s="117"/>
      <c r="Z15" s="117"/>
      <c r="AA15" s="117"/>
      <c r="AB15" s="117"/>
    </row>
    <row r="16" spans="1:28" ht="15.75">
      <c r="A16" s="507"/>
      <c r="B16" s="117"/>
      <c r="C16" s="287" t="s">
        <v>1100</v>
      </c>
      <c r="D16" s="76">
        <f>COUNTA('Monitoria Anual - 3'!N11:N145)</f>
        <v>1</v>
      </c>
      <c r="E16" s="77">
        <f t="shared" ref="E16:E20" si="1">D16/$D$22</f>
        <v>7.462686567164179E-3</v>
      </c>
      <c r="F16" s="423">
        <f t="shared" ref="F16:F20" si="2">D16-AB16</f>
        <v>0</v>
      </c>
      <c r="G16" s="77">
        <f t="shared" si="0"/>
        <v>0</v>
      </c>
      <c r="H16" s="286"/>
      <c r="I16" s="117"/>
      <c r="J16" s="117"/>
      <c r="K16" s="117"/>
      <c r="L16" s="117"/>
      <c r="M16" s="117"/>
      <c r="N16" s="117"/>
      <c r="O16" s="117"/>
      <c r="P16" s="117"/>
      <c r="Q16" s="117"/>
      <c r="R16" s="117"/>
      <c r="S16" s="117"/>
      <c r="T16" s="117"/>
      <c r="U16" s="117"/>
      <c r="V16" s="117"/>
      <c r="W16" s="117"/>
      <c r="X16" s="507"/>
      <c r="Y16" s="117"/>
      <c r="Z16" s="117">
        <f>COUNTIFS('Monitoria Anual - 3'!N11:N145,"x",'Monitoria Anual - 3'!S11:S145,"Excluída")</f>
        <v>1</v>
      </c>
      <c r="AA16" s="117">
        <f>COUNTIFS('Monitoria Anual - 3'!N11:N145,"x",'Monitoria Anual - 3'!S11:S145,"Agrupada")</f>
        <v>0</v>
      </c>
      <c r="AB16" s="117">
        <f t="shared" ref="AB16:AB20" si="3">Z16+AA16</f>
        <v>1</v>
      </c>
    </row>
    <row r="17" spans="1:28" ht="15.75">
      <c r="A17" s="507"/>
      <c r="B17" s="117"/>
      <c r="C17" s="288" t="s">
        <v>1101</v>
      </c>
      <c r="D17" s="76">
        <f>COUNTA('Monitoria Anual - 3'!O11:O145)</f>
        <v>76</v>
      </c>
      <c r="E17" s="77">
        <f t="shared" si="1"/>
        <v>0.56716417910447758</v>
      </c>
      <c r="F17" s="423">
        <f t="shared" si="2"/>
        <v>19</v>
      </c>
      <c r="G17" s="77">
        <f t="shared" si="0"/>
        <v>0.30158730158730157</v>
      </c>
      <c r="H17" s="286"/>
      <c r="I17" s="117"/>
      <c r="J17" s="117"/>
      <c r="K17" s="117"/>
      <c r="L17" s="117"/>
      <c r="M17" s="117"/>
      <c r="N17" s="117"/>
      <c r="O17" s="117"/>
      <c r="P17" s="117"/>
      <c r="Q17" s="117"/>
      <c r="R17" s="117"/>
      <c r="S17" s="117"/>
      <c r="T17" s="117"/>
      <c r="U17" s="117"/>
      <c r="V17" s="117"/>
      <c r="W17" s="117"/>
      <c r="X17" s="507"/>
      <c r="Y17" s="117"/>
      <c r="Z17" s="117">
        <f>COUNTIFS('Monitoria Anual - 3'!O11:O145,"x",'Monitoria Anual - 3'!S11:S145,"Excluída")</f>
        <v>30</v>
      </c>
      <c r="AA17" s="117">
        <f>COUNTIFS('Monitoria Anual - 3'!O11:O145,"x",'Monitoria Anual - 3'!S11:S145,"Agrupada")</f>
        <v>27</v>
      </c>
      <c r="AB17" s="117">
        <f t="shared" si="3"/>
        <v>57</v>
      </c>
    </row>
    <row r="18" spans="1:28" ht="15.75">
      <c r="A18" s="507"/>
      <c r="B18" s="117"/>
      <c r="C18" s="289" t="s">
        <v>1102</v>
      </c>
      <c r="D18" s="76">
        <f>COUNTA('Monitoria Anual - 3'!P11:P145)</f>
        <v>35</v>
      </c>
      <c r="E18" s="77">
        <f t="shared" si="1"/>
        <v>0.26119402985074625</v>
      </c>
      <c r="F18" s="423">
        <f t="shared" si="2"/>
        <v>25</v>
      </c>
      <c r="G18" s="77">
        <f t="shared" si="0"/>
        <v>0.3968253968253968</v>
      </c>
      <c r="H18" s="286"/>
      <c r="I18" s="117"/>
      <c r="J18" s="117"/>
      <c r="K18" s="117"/>
      <c r="L18" s="117"/>
      <c r="M18" s="117"/>
      <c r="N18" s="117"/>
      <c r="O18" s="117"/>
      <c r="P18" s="117"/>
      <c r="Q18" s="117"/>
      <c r="R18" s="117"/>
      <c r="S18" s="117"/>
      <c r="T18" s="117"/>
      <c r="U18" s="117"/>
      <c r="V18" s="117"/>
      <c r="W18" s="117"/>
      <c r="X18" s="507"/>
      <c r="Y18" s="117"/>
      <c r="Z18" s="117">
        <f>COUNTIFS('Monitoria Anual - 3'!P11:P145,"x",'Monitoria Anual - 3'!S11:S145,"Excluída")</f>
        <v>3</v>
      </c>
      <c r="AA18" s="117">
        <f>COUNTIFS('Monitoria Anual - 3'!P11:P145,"x",'Monitoria Anual - 3'!S11:S145,"Agrupada")</f>
        <v>7</v>
      </c>
      <c r="AB18" s="117">
        <f t="shared" si="3"/>
        <v>10</v>
      </c>
    </row>
    <row r="19" spans="1:28" ht="15.75">
      <c r="A19" s="507"/>
      <c r="B19" s="117"/>
      <c r="C19" s="290" t="s">
        <v>1103</v>
      </c>
      <c r="D19" s="76">
        <f>COUNTA('Monitoria Anual - 3'!Q11:Q145)</f>
        <v>21</v>
      </c>
      <c r="E19" s="77">
        <f t="shared" si="1"/>
        <v>0.15671641791044777</v>
      </c>
      <c r="F19" s="423">
        <f t="shared" si="2"/>
        <v>18</v>
      </c>
      <c r="G19" s="77">
        <f t="shared" si="0"/>
        <v>0.2857142857142857</v>
      </c>
      <c r="H19" s="286"/>
      <c r="I19" s="117"/>
      <c r="J19" s="117"/>
      <c r="K19" s="117"/>
      <c r="L19" s="117"/>
      <c r="M19" s="117"/>
      <c r="N19" s="117"/>
      <c r="O19" s="117"/>
      <c r="P19" s="117"/>
      <c r="Q19" s="117"/>
      <c r="R19" s="117"/>
      <c r="S19" s="117"/>
      <c r="T19" s="117"/>
      <c r="U19" s="117"/>
      <c r="V19" s="117"/>
      <c r="W19" s="117"/>
      <c r="X19" s="507"/>
      <c r="Y19" s="117"/>
      <c r="Z19" s="117">
        <f>COUNTIFS('Monitoria Anual - 3'!Q11:Q145,"x",'Monitoria Anual - 3'!S11:S145,"Excluída")</f>
        <v>0</v>
      </c>
      <c r="AA19" s="117">
        <f>COUNTIFS('Monitoria Anual - 3'!Q11:Q145,"x",'Monitoria Anual - 3'!S11:S145,"Agrupada")</f>
        <v>3</v>
      </c>
      <c r="AB19" s="117">
        <f t="shared" si="3"/>
        <v>3</v>
      </c>
    </row>
    <row r="20" spans="1:28" ht="15.75">
      <c r="A20" s="507"/>
      <c r="B20" s="117"/>
      <c r="C20" s="291" t="s">
        <v>1104</v>
      </c>
      <c r="D20" s="76">
        <f>COUNTA('Monitoria Anual - 3'!R11:R145)</f>
        <v>1</v>
      </c>
      <c r="E20" s="77">
        <f t="shared" si="1"/>
        <v>7.462686567164179E-3</v>
      </c>
      <c r="F20" s="423">
        <f t="shared" si="2"/>
        <v>1</v>
      </c>
      <c r="G20" s="77">
        <f t="shared" si="0"/>
        <v>1.5873015873015872E-2</v>
      </c>
      <c r="H20" s="286"/>
      <c r="I20" s="117"/>
      <c r="J20" s="117"/>
      <c r="K20" s="117"/>
      <c r="L20" s="117"/>
      <c r="M20" s="117"/>
      <c r="N20" s="117"/>
      <c r="O20" s="117"/>
      <c r="P20" s="117"/>
      <c r="Q20" s="117"/>
      <c r="R20" s="117"/>
      <c r="S20" s="117"/>
      <c r="T20" s="117"/>
      <c r="U20" s="117"/>
      <c r="V20" s="117"/>
      <c r="W20" s="117"/>
      <c r="X20" s="507"/>
      <c r="Y20" s="117"/>
      <c r="Z20" s="117">
        <f>COUNTIFS('Monitoria Anual - 3'!R11:R145,"x",'Monitoria Anual - 3'!S11:S145,"Excluída")</f>
        <v>0</v>
      </c>
      <c r="AA20" s="117">
        <f>COUNTIFS('Monitoria Anual - 3'!R11:R145,"x",'Monitoria Anual - 3'!S11:S145,"Agrupada")</f>
        <v>0</v>
      </c>
      <c r="AB20" s="117">
        <f t="shared" si="3"/>
        <v>0</v>
      </c>
    </row>
    <row r="21" spans="1:28" ht="15.75" customHeight="1">
      <c r="A21" s="507"/>
      <c r="B21" s="117"/>
      <c r="C21" s="292" t="s">
        <v>1105</v>
      </c>
      <c r="D21" s="83"/>
      <c r="E21" s="84"/>
      <c r="F21" s="85">
        <f>'Monitoria Anual - 3'!C149</f>
        <v>0</v>
      </c>
      <c r="G21" s="86">
        <f t="shared" si="0"/>
        <v>0</v>
      </c>
      <c r="H21" s="286"/>
      <c r="I21" s="117"/>
      <c r="J21" s="117"/>
      <c r="K21" s="117"/>
      <c r="L21" s="117"/>
      <c r="M21" s="117"/>
      <c r="N21" s="117"/>
      <c r="O21" s="117"/>
      <c r="P21" s="117"/>
      <c r="Q21" s="117"/>
      <c r="R21" s="117"/>
      <c r="S21" s="117"/>
      <c r="T21" s="117"/>
      <c r="U21" s="117"/>
      <c r="V21" s="117"/>
      <c r="W21" s="117"/>
      <c r="X21" s="507"/>
      <c r="Y21" s="117"/>
      <c r="Z21" s="117"/>
      <c r="AA21" s="117"/>
      <c r="AB21" s="117"/>
    </row>
    <row r="22" spans="1:28" ht="15.75" customHeight="1">
      <c r="A22" s="507"/>
      <c r="B22" s="117"/>
      <c r="C22" s="293" t="s">
        <v>2261</v>
      </c>
      <c r="D22" s="88">
        <f>SUM(D16:D20)</f>
        <v>134</v>
      </c>
      <c r="E22" s="89">
        <f>SUM(E15:E21)</f>
        <v>1</v>
      </c>
      <c r="F22" s="90">
        <f t="shared" ref="F22:G22" si="4">SUM(F16:F21)</f>
        <v>63</v>
      </c>
      <c r="G22" s="89">
        <f t="shared" si="4"/>
        <v>1</v>
      </c>
      <c r="H22" s="286"/>
      <c r="I22" s="117"/>
      <c r="J22" s="117"/>
      <c r="K22" s="117"/>
      <c r="L22" s="117"/>
      <c r="M22" s="117"/>
      <c r="N22" s="117"/>
      <c r="O22" s="117"/>
      <c r="P22" s="117"/>
      <c r="Q22" s="117"/>
      <c r="R22" s="117"/>
      <c r="S22" s="117"/>
      <c r="T22" s="117"/>
      <c r="U22" s="117"/>
      <c r="V22" s="117"/>
      <c r="W22" s="117"/>
      <c r="X22" s="507"/>
      <c r="Y22" s="117"/>
      <c r="Z22" s="117"/>
      <c r="AA22" s="117"/>
      <c r="AB22" s="117"/>
    </row>
    <row r="23" spans="1:28" ht="15.75" customHeight="1">
      <c r="A23" s="507"/>
      <c r="B23" s="117"/>
      <c r="C23" s="294" t="s">
        <v>1107</v>
      </c>
      <c r="D23" s="644">
        <f>COUNTIF('Monitoria Anual - 3'!S11:S145,"Agrupada")</f>
        <v>38</v>
      </c>
      <c r="E23" s="604"/>
      <c r="F23" s="604"/>
      <c r="G23" s="605"/>
      <c r="H23" s="295"/>
      <c r="I23" s="117"/>
      <c r="J23" s="117"/>
      <c r="K23" s="117"/>
      <c r="L23" s="117"/>
      <c r="M23" s="117"/>
      <c r="N23" s="117"/>
      <c r="O23" s="117"/>
      <c r="P23" s="117"/>
      <c r="Q23" s="117"/>
      <c r="R23" s="117"/>
      <c r="S23" s="117"/>
      <c r="T23" s="117"/>
      <c r="U23" s="117"/>
      <c r="V23" s="117"/>
      <c r="W23" s="117"/>
      <c r="X23" s="507"/>
      <c r="Y23" s="117"/>
      <c r="Z23" s="117"/>
      <c r="AA23" s="117"/>
      <c r="AB23" s="117"/>
    </row>
    <row r="24" spans="1:28" ht="15.75" customHeight="1">
      <c r="A24" s="507"/>
      <c r="B24" s="117"/>
      <c r="C24" s="296" t="s">
        <v>1108</v>
      </c>
      <c r="D24" s="644">
        <f>COUNTIF('Monitoria Anual - 3'!S11:S145,"Excluída")</f>
        <v>34</v>
      </c>
      <c r="E24" s="604"/>
      <c r="F24" s="604"/>
      <c r="G24" s="605"/>
      <c r="H24" s="117"/>
      <c r="I24" s="117"/>
      <c r="J24" s="117"/>
      <c r="K24" s="117"/>
      <c r="L24" s="117"/>
      <c r="M24" s="117"/>
      <c r="N24" s="117"/>
      <c r="O24" s="117"/>
      <c r="P24" s="117"/>
      <c r="Q24" s="117"/>
      <c r="R24" s="117"/>
      <c r="S24" s="117"/>
      <c r="T24" s="117"/>
      <c r="U24" s="117"/>
      <c r="V24" s="117"/>
      <c r="W24" s="117"/>
      <c r="X24" s="507"/>
      <c r="Y24" s="117"/>
      <c r="Z24" s="117"/>
      <c r="AA24" s="117"/>
      <c r="AB24" s="117"/>
    </row>
    <row r="25" spans="1:28" ht="15.75" customHeight="1">
      <c r="A25" s="507"/>
      <c r="B25" s="117"/>
      <c r="C25" s="117"/>
      <c r="D25" s="117"/>
      <c r="E25" s="117"/>
      <c r="F25" s="117"/>
      <c r="G25" s="117"/>
      <c r="H25" s="117"/>
      <c r="I25" s="117"/>
      <c r="J25" s="117"/>
      <c r="K25" s="117"/>
      <c r="L25" s="117"/>
      <c r="M25" s="117"/>
      <c r="N25" s="117"/>
      <c r="O25" s="117"/>
      <c r="P25" s="117"/>
      <c r="Q25" s="117"/>
      <c r="R25" s="117"/>
      <c r="S25" s="117"/>
      <c r="T25" s="117"/>
      <c r="U25" s="117"/>
      <c r="V25" s="117"/>
      <c r="W25" s="117"/>
      <c r="X25" s="507"/>
      <c r="Y25" s="117"/>
      <c r="Z25" s="117"/>
      <c r="AA25" s="117"/>
      <c r="AB25" s="117"/>
    </row>
    <row r="26" spans="1:28" ht="15.75" customHeight="1">
      <c r="A26" s="507"/>
      <c r="B26" s="117"/>
      <c r="C26" s="117"/>
      <c r="D26" s="117"/>
      <c r="E26" s="117"/>
      <c r="F26" s="117"/>
      <c r="G26" s="117"/>
      <c r="H26" s="117"/>
      <c r="I26" s="117"/>
      <c r="J26" s="117"/>
      <c r="K26" s="117"/>
      <c r="L26" s="117"/>
      <c r="M26" s="117"/>
      <c r="N26" s="117"/>
      <c r="O26" s="117"/>
      <c r="P26" s="117"/>
      <c r="Q26" s="117"/>
      <c r="R26" s="117"/>
      <c r="S26" s="117"/>
      <c r="T26" s="117"/>
      <c r="U26" s="117"/>
      <c r="V26" s="117"/>
      <c r="W26" s="117"/>
      <c r="X26" s="507"/>
      <c r="Y26" s="117"/>
      <c r="Z26" s="117"/>
      <c r="AA26" s="117"/>
      <c r="AB26" s="117"/>
    </row>
    <row r="27" spans="1:28" ht="15.75" customHeight="1">
      <c r="A27" s="507"/>
      <c r="B27" s="683" t="s">
        <v>1109</v>
      </c>
      <c r="C27" s="634"/>
      <c r="D27" s="279"/>
      <c r="E27" s="279"/>
      <c r="F27" s="279"/>
      <c r="G27" s="279"/>
      <c r="H27" s="117"/>
      <c r="I27" s="117"/>
      <c r="J27" s="117"/>
      <c r="K27" s="117"/>
      <c r="L27" s="117"/>
      <c r="M27" s="117"/>
      <c r="N27" s="117"/>
      <c r="O27" s="117"/>
      <c r="P27" s="117"/>
      <c r="Q27" s="117"/>
      <c r="R27" s="117"/>
      <c r="S27" s="117"/>
      <c r="T27" s="117"/>
      <c r="U27" s="117"/>
      <c r="V27" s="117"/>
      <c r="W27" s="117"/>
      <c r="X27" s="507"/>
      <c r="Y27" s="117"/>
      <c r="Z27" s="117"/>
      <c r="AA27" s="117"/>
      <c r="AB27" s="117"/>
    </row>
    <row r="28" spans="1:28" ht="15.75" customHeight="1">
      <c r="A28" s="507"/>
      <c r="B28" s="279"/>
      <c r="C28" s="297"/>
      <c r="D28" s="297"/>
      <c r="E28" s="297"/>
      <c r="F28" s="297"/>
      <c r="G28" s="297"/>
      <c r="H28" s="279"/>
      <c r="I28" s="279"/>
      <c r="J28" s="279"/>
      <c r="K28" s="279"/>
      <c r="L28" s="279"/>
      <c r="M28" s="279"/>
      <c r="N28" s="279"/>
      <c r="O28" s="279"/>
      <c r="P28" s="279"/>
      <c r="Q28" s="279"/>
      <c r="R28" s="279"/>
      <c r="S28" s="279"/>
      <c r="T28" s="279"/>
      <c r="U28" s="279"/>
      <c r="V28" s="279"/>
      <c r="W28" s="279"/>
      <c r="X28" s="507"/>
      <c r="Y28" s="117"/>
      <c r="Z28" s="117"/>
      <c r="AA28" s="117"/>
      <c r="AB28" s="117"/>
    </row>
    <row r="29" spans="1:28" ht="15.75" customHeight="1">
      <c r="A29" s="507"/>
      <c r="B29" s="297"/>
      <c r="C29" s="298" t="s">
        <v>1110</v>
      </c>
      <c r="D29" s="299">
        <f>COUNTA('Monitoria Anual - 3'!A11:A145)</f>
        <v>11</v>
      </c>
      <c r="E29" s="117"/>
      <c r="F29" s="117"/>
      <c r="G29" s="117"/>
      <c r="H29" s="297"/>
      <c r="I29" s="297"/>
      <c r="J29" s="297"/>
      <c r="K29" s="297"/>
      <c r="L29" s="297"/>
      <c r="M29" s="297"/>
      <c r="N29" s="297"/>
      <c r="O29" s="297"/>
      <c r="P29" s="297"/>
      <c r="Q29" s="297"/>
      <c r="R29" s="297"/>
      <c r="S29" s="297"/>
      <c r="T29" s="297"/>
      <c r="U29" s="297"/>
      <c r="V29" s="297"/>
      <c r="W29" s="297"/>
      <c r="X29" s="507"/>
      <c r="Y29" s="117"/>
      <c r="Z29" s="117"/>
      <c r="AA29" s="117"/>
      <c r="AB29" s="117"/>
    </row>
    <row r="30" spans="1:28" ht="15.75" customHeight="1">
      <c r="A30" s="507"/>
      <c r="B30" s="117"/>
      <c r="C30" s="117"/>
      <c r="D30" s="117"/>
      <c r="E30" s="117"/>
      <c r="F30" s="117"/>
      <c r="G30" s="117"/>
      <c r="H30" s="117"/>
      <c r="I30" s="117"/>
      <c r="J30" s="117"/>
      <c r="K30" s="117"/>
      <c r="L30" s="117"/>
      <c r="M30" s="117"/>
      <c r="N30" s="117"/>
      <c r="O30" s="117"/>
      <c r="P30" s="117"/>
      <c r="Q30" s="117"/>
      <c r="R30" s="117"/>
      <c r="S30" s="117"/>
      <c r="T30" s="117"/>
      <c r="U30" s="117"/>
      <c r="V30" s="117"/>
      <c r="W30" s="117"/>
      <c r="X30" s="507"/>
      <c r="Y30" s="117"/>
      <c r="Z30" s="117"/>
      <c r="AA30" s="117"/>
      <c r="AB30" s="117"/>
    </row>
    <row r="31" spans="1:28" ht="15.75" customHeight="1">
      <c r="A31" s="507"/>
      <c r="B31" s="117"/>
      <c r="C31" s="300" t="s">
        <v>1111</v>
      </c>
      <c r="D31" s="300" t="s">
        <v>1112</v>
      </c>
      <c r="E31" s="301"/>
      <c r="F31" s="302"/>
      <c r="G31" s="303"/>
      <c r="H31" s="304"/>
      <c r="I31" s="305"/>
      <c r="J31" s="306"/>
      <c r="K31" s="117"/>
      <c r="L31" s="117"/>
      <c r="M31" s="117"/>
      <c r="N31" s="117"/>
      <c r="O31" s="117"/>
      <c r="P31" s="117"/>
      <c r="Q31" s="117"/>
      <c r="R31" s="117"/>
      <c r="S31" s="117"/>
      <c r="T31" s="117"/>
      <c r="U31" s="117"/>
      <c r="V31" s="117"/>
      <c r="W31" s="473"/>
      <c r="X31" s="507"/>
      <c r="Y31" s="117"/>
      <c r="Z31" s="117"/>
      <c r="AA31" s="117"/>
      <c r="AB31" s="117"/>
    </row>
    <row r="32" spans="1:28" ht="15.75" customHeight="1">
      <c r="A32" s="507"/>
      <c r="B32" s="117"/>
      <c r="C32" s="307" t="s">
        <v>1113</v>
      </c>
      <c r="D32" s="308">
        <f t="shared" ref="D32:D42" si="5">SUM(F32:J32)</f>
        <v>18</v>
      </c>
      <c r="E32" s="510">
        <f>COUNTA('Monitoria Anual - 3'!S11:S28)</f>
        <v>9</v>
      </c>
      <c r="F32" s="511">
        <f>COUNTA('Monitoria Anual - 3'!N11:N28)</f>
        <v>0</v>
      </c>
      <c r="G32" s="511">
        <f>COUNTA('Monitoria Anual - 3'!O11:O28)</f>
        <v>11</v>
      </c>
      <c r="H32" s="511">
        <f>COUNTA('Monitoria Anual - 3'!P11:P28)</f>
        <v>6</v>
      </c>
      <c r="I32" s="511">
        <f>COUNTA('Monitoria Anual - 3'!Q11:Q28)</f>
        <v>1</v>
      </c>
      <c r="J32" s="309">
        <f>COUNTA('Monitoria Anual - 3'!R11:R28)</f>
        <v>0</v>
      </c>
      <c r="K32" s="117"/>
      <c r="L32" s="117"/>
      <c r="M32" s="117"/>
      <c r="N32" s="117"/>
      <c r="O32" s="117"/>
      <c r="P32" s="117"/>
      <c r="Q32" s="117"/>
      <c r="R32" s="117"/>
      <c r="S32" s="117"/>
      <c r="T32" s="117"/>
      <c r="U32" s="117"/>
      <c r="V32" s="117"/>
      <c r="W32" s="473"/>
      <c r="X32" s="507"/>
      <c r="Y32" s="117"/>
      <c r="Z32" s="117"/>
      <c r="AA32" s="117"/>
      <c r="AB32" s="117"/>
    </row>
    <row r="33" spans="1:28" ht="15.75" customHeight="1">
      <c r="A33" s="507"/>
      <c r="B33" s="117"/>
      <c r="C33" s="310" t="s">
        <v>1114</v>
      </c>
      <c r="D33" s="307">
        <f t="shared" si="5"/>
        <v>15</v>
      </c>
      <c r="E33" s="311">
        <f>COUNTA('Monitoria Anual - 3'!S29:S43)</f>
        <v>9</v>
      </c>
      <c r="F33" s="312">
        <f>COUNTA('Monitoria Anual - 3'!N29:N43)</f>
        <v>0</v>
      </c>
      <c r="G33" s="312">
        <f>COUNTA('Monitoria Anual - 3'!O29:O43)</f>
        <v>6</v>
      </c>
      <c r="H33" s="312">
        <f>COUNTA('Monitoria Anual - 3'!P29:P43)</f>
        <v>5</v>
      </c>
      <c r="I33" s="312">
        <f>COUNTA('Monitoria Anual - 3'!Q29:Q43)</f>
        <v>4</v>
      </c>
      <c r="J33" s="313">
        <f>COUNTA('Monitoria Anual - 3'!R29:R43)</f>
        <v>0</v>
      </c>
      <c r="K33" s="117"/>
      <c r="L33" s="117"/>
      <c r="M33" s="117"/>
      <c r="N33" s="117"/>
      <c r="O33" s="117"/>
      <c r="P33" s="117"/>
      <c r="Q33" s="117"/>
      <c r="R33" s="117"/>
      <c r="S33" s="117"/>
      <c r="T33" s="117"/>
      <c r="U33" s="117"/>
      <c r="V33" s="117"/>
      <c r="W33" s="473"/>
      <c r="X33" s="507"/>
      <c r="Y33" s="117"/>
      <c r="Z33" s="117"/>
      <c r="AA33" s="117"/>
      <c r="AB33" s="117"/>
    </row>
    <row r="34" spans="1:28" ht="15.75" customHeight="1">
      <c r="A34" s="507"/>
      <c r="B34" s="117"/>
      <c r="C34" s="310" t="s">
        <v>1115</v>
      </c>
      <c r="D34" s="307">
        <f t="shared" si="5"/>
        <v>21</v>
      </c>
      <c r="E34" s="311">
        <f>COUNTA('Monitoria Anual - 3'!S44:S64)</f>
        <v>6</v>
      </c>
      <c r="F34" s="312">
        <f>COUNTA('Monitoria Anual - 3'!N44:N64)</f>
        <v>0</v>
      </c>
      <c r="G34" s="312">
        <f>COUNTA('Monitoria Anual - 3'!O44:O64)</f>
        <v>8</v>
      </c>
      <c r="H34" s="312">
        <f>COUNTA('Monitoria Anual - 3'!P44:P64)</f>
        <v>7</v>
      </c>
      <c r="I34" s="312">
        <f>COUNTA('Monitoria Anual - 3'!Q44:Q64)</f>
        <v>6</v>
      </c>
      <c r="J34" s="313">
        <f>COUNTA('Monitoria Anual - 3'!R44:R64)</f>
        <v>0</v>
      </c>
      <c r="K34" s="117"/>
      <c r="L34" s="117"/>
      <c r="M34" s="117"/>
      <c r="N34" s="117"/>
      <c r="O34" s="117"/>
      <c r="P34" s="117"/>
      <c r="Q34" s="117"/>
      <c r="R34" s="117"/>
      <c r="S34" s="117"/>
      <c r="T34" s="117"/>
      <c r="U34" s="117"/>
      <c r="V34" s="117"/>
      <c r="W34" s="473"/>
      <c r="X34" s="507"/>
      <c r="Y34" s="117"/>
      <c r="Z34" s="117"/>
      <c r="AA34" s="117"/>
      <c r="AB34" s="117"/>
    </row>
    <row r="35" spans="1:28" ht="15.75" customHeight="1">
      <c r="A35" s="507"/>
      <c r="B35" s="117"/>
      <c r="C35" s="310" t="s">
        <v>1116</v>
      </c>
      <c r="D35" s="307">
        <f t="shared" si="5"/>
        <v>24</v>
      </c>
      <c r="E35" s="311">
        <f>COUNTA('Monitoria Anual - 3'!S65:S88)</f>
        <v>13</v>
      </c>
      <c r="F35" s="312">
        <f>COUNTA('Monitoria Anual - 3'!N65:N88)</f>
        <v>0</v>
      </c>
      <c r="G35" s="312">
        <f>COUNTA('Monitoria Anual - 3'!O65:O88)</f>
        <v>12</v>
      </c>
      <c r="H35" s="312">
        <f>COUNTA('Monitoria Anual - 3'!P65:P88)</f>
        <v>7</v>
      </c>
      <c r="I35" s="312">
        <f>COUNTA('Monitoria Anual - 3'!Q65:Q88)</f>
        <v>5</v>
      </c>
      <c r="J35" s="313">
        <f>COUNTA('Monitoria Anual - 3'!R65:R88)</f>
        <v>0</v>
      </c>
      <c r="K35" s="117"/>
      <c r="L35" s="117"/>
      <c r="M35" s="117"/>
      <c r="N35" s="117"/>
      <c r="O35" s="117"/>
      <c r="P35" s="117"/>
      <c r="Q35" s="117"/>
      <c r="R35" s="117"/>
      <c r="S35" s="117"/>
      <c r="T35" s="117"/>
      <c r="U35" s="117"/>
      <c r="V35" s="117"/>
      <c r="W35" s="473"/>
      <c r="X35" s="507"/>
      <c r="Y35" s="117"/>
      <c r="Z35" s="117"/>
      <c r="AA35" s="117"/>
      <c r="AB35" s="117"/>
    </row>
    <row r="36" spans="1:28" ht="15.75" customHeight="1">
      <c r="A36" s="507"/>
      <c r="B36" s="117"/>
      <c r="C36" s="310" t="s">
        <v>1117</v>
      </c>
      <c r="D36" s="307">
        <f t="shared" si="5"/>
        <v>6</v>
      </c>
      <c r="E36" s="311">
        <f>COUNTA('Monitoria Anual - 3'!S89:S95)</f>
        <v>2</v>
      </c>
      <c r="F36" s="312">
        <f>COUNTA('Monitoria Anual - 3'!N89:N95)</f>
        <v>0</v>
      </c>
      <c r="G36" s="312">
        <f>COUNTA('Monitoria Anual - 3'!O89:O95)</f>
        <v>3</v>
      </c>
      <c r="H36" s="312">
        <f>COUNTA('Monitoria Anual - 3'!P89:P95)</f>
        <v>0</v>
      </c>
      <c r="I36" s="312">
        <f>COUNTA('Monitoria Anual - 3'!Q89:Q95)</f>
        <v>2</v>
      </c>
      <c r="J36" s="313">
        <f>COUNTA('Monitoria Anual - 3'!R89:R95)</f>
        <v>1</v>
      </c>
      <c r="K36" s="117"/>
      <c r="L36" s="117"/>
      <c r="M36" s="117"/>
      <c r="N36" s="117"/>
      <c r="O36" s="117"/>
      <c r="P36" s="117"/>
      <c r="Q36" s="117"/>
      <c r="R36" s="117"/>
      <c r="S36" s="117"/>
      <c r="T36" s="117"/>
      <c r="U36" s="117"/>
      <c r="V36" s="117"/>
      <c r="W36" s="473"/>
      <c r="X36" s="507"/>
      <c r="Y36" s="117"/>
      <c r="Z36" s="117"/>
      <c r="AA36" s="117"/>
      <c r="AB36" s="117"/>
    </row>
    <row r="37" spans="1:28" ht="15.75" customHeight="1">
      <c r="A37" s="507"/>
      <c r="B37" s="117"/>
      <c r="C37" s="310" t="s">
        <v>1118</v>
      </c>
      <c r="D37" s="307">
        <f t="shared" si="5"/>
        <v>6</v>
      </c>
      <c r="E37" s="311">
        <f>COUNTA('Monitoria Anual - 3'!S96:S101)</f>
        <v>3</v>
      </c>
      <c r="F37" s="312">
        <f>COUNTA('Monitoria Anual - 3'!N96:N101)</f>
        <v>0</v>
      </c>
      <c r="G37" s="312">
        <f>COUNTA('Monitoria Anual - 3'!O96:O101)</f>
        <v>4</v>
      </c>
      <c r="H37" s="312">
        <f>COUNTA('Monitoria Anual - 3'!P96:P101)</f>
        <v>2</v>
      </c>
      <c r="I37" s="312">
        <f>COUNTA('Monitoria Anual - 3'!Q96:Q101)</f>
        <v>0</v>
      </c>
      <c r="J37" s="313">
        <f>COUNTA('Monitoria Anual - 3'!R96:R101)</f>
        <v>0</v>
      </c>
      <c r="K37" s="117"/>
      <c r="L37" s="117"/>
      <c r="M37" s="117"/>
      <c r="N37" s="117"/>
      <c r="O37" s="117"/>
      <c r="P37" s="117"/>
      <c r="Q37" s="117"/>
      <c r="R37" s="117"/>
      <c r="S37" s="117"/>
      <c r="T37" s="117"/>
      <c r="U37" s="117"/>
      <c r="V37" s="117"/>
      <c r="W37" s="473"/>
      <c r="X37" s="507"/>
      <c r="Y37" s="117"/>
      <c r="Z37" s="117"/>
      <c r="AA37" s="117"/>
      <c r="AB37" s="117"/>
    </row>
    <row r="38" spans="1:28" ht="15.75" customHeight="1">
      <c r="A38" s="507"/>
      <c r="B38" s="117"/>
      <c r="C38" s="310" t="s">
        <v>1119</v>
      </c>
      <c r="D38" s="307">
        <f t="shared" si="5"/>
        <v>10</v>
      </c>
      <c r="E38" s="311">
        <f>COUNTA('Monitoria Anual - 3'!S102:S111)</f>
        <v>7</v>
      </c>
      <c r="F38" s="312">
        <f>COUNTA('Monitoria Anual - 3'!N102:N111)</f>
        <v>0</v>
      </c>
      <c r="G38" s="312">
        <f>COUNTA('Monitoria Anual - 3'!O102:O111)</f>
        <v>7</v>
      </c>
      <c r="H38" s="312">
        <f>COUNTA('Monitoria Anual - 3'!P102:P111)</f>
        <v>2</v>
      </c>
      <c r="I38" s="312">
        <f>COUNTA('Monitoria Anual - 3'!Q102:Q111)</f>
        <v>1</v>
      </c>
      <c r="J38" s="313">
        <f>COUNTA('Monitoria Anual - 3'!R102:R111)</f>
        <v>0</v>
      </c>
      <c r="K38" s="117"/>
      <c r="L38" s="117"/>
      <c r="M38" s="117"/>
      <c r="N38" s="117"/>
      <c r="O38" s="117"/>
      <c r="P38" s="117"/>
      <c r="Q38" s="117"/>
      <c r="R38" s="117"/>
      <c r="S38" s="117"/>
      <c r="T38" s="117"/>
      <c r="U38" s="117"/>
      <c r="V38" s="117"/>
      <c r="W38" s="473"/>
      <c r="X38" s="507"/>
      <c r="Y38" s="117"/>
      <c r="Z38" s="117"/>
      <c r="AA38" s="117"/>
      <c r="AB38" s="117"/>
    </row>
    <row r="39" spans="1:28" ht="15.75" customHeight="1">
      <c r="A39" s="507"/>
      <c r="B39" s="117"/>
      <c r="C39" s="310" t="s">
        <v>1120</v>
      </c>
      <c r="D39" s="307">
        <f t="shared" si="5"/>
        <v>5</v>
      </c>
      <c r="E39" s="311">
        <f>COUNTA('Monitoria Anual - 3'!S112:S116)</f>
        <v>5</v>
      </c>
      <c r="F39" s="312">
        <f>COUNTA('Monitoria Anual - 3'!N112:N116)</f>
        <v>0</v>
      </c>
      <c r="G39" s="312">
        <f>COUNTA('Monitoria Anual - 3'!O112:O116)</f>
        <v>5</v>
      </c>
      <c r="H39" s="312">
        <f>COUNTA('Monitoria Anual - 3'!P112:P116)</f>
        <v>0</v>
      </c>
      <c r="I39" s="312">
        <f>COUNTA('Monitoria Anual - 3'!Q112:Q116)</f>
        <v>0</v>
      </c>
      <c r="J39" s="313">
        <f>COUNTA('Monitoria Anual - 3'!R112:R116)</f>
        <v>0</v>
      </c>
      <c r="K39" s="117"/>
      <c r="L39" s="117"/>
      <c r="M39" s="117"/>
      <c r="N39" s="117"/>
      <c r="O39" s="117"/>
      <c r="P39" s="117"/>
      <c r="Q39" s="117"/>
      <c r="R39" s="117"/>
      <c r="S39" s="117"/>
      <c r="T39" s="117"/>
      <c r="U39" s="117"/>
      <c r="V39" s="117"/>
      <c r="W39" s="473"/>
      <c r="X39" s="507"/>
      <c r="Y39" s="117"/>
      <c r="Z39" s="117"/>
      <c r="AA39" s="117"/>
      <c r="AB39" s="117"/>
    </row>
    <row r="40" spans="1:28" ht="15.75" customHeight="1">
      <c r="A40" s="507"/>
      <c r="B40" s="117"/>
      <c r="C40" s="310" t="s">
        <v>1121</v>
      </c>
      <c r="D40" s="307">
        <f t="shared" si="5"/>
        <v>7</v>
      </c>
      <c r="E40" s="311">
        <f>COUNTA('Monitoria Anual - 3'!S117:S123)</f>
        <v>3</v>
      </c>
      <c r="F40" s="312">
        <f>COUNTA('Monitoria Anual - 3'!N117:N123)</f>
        <v>0</v>
      </c>
      <c r="G40" s="312">
        <f>COUNTA('Monitoria Anual - 3'!O117:O123)</f>
        <v>4</v>
      </c>
      <c r="H40" s="312">
        <f>COUNTA('Monitoria Anual - 3'!P117:P123)</f>
        <v>2</v>
      </c>
      <c r="I40" s="312">
        <f>COUNTA('Monitoria Anual - 3'!Q117:Q123)</f>
        <v>1</v>
      </c>
      <c r="J40" s="313">
        <f>COUNTA('Monitoria Anual - 3'!R117:R123)</f>
        <v>0</v>
      </c>
      <c r="K40" s="117"/>
      <c r="L40" s="117"/>
      <c r="M40" s="117"/>
      <c r="N40" s="117"/>
      <c r="O40" s="117"/>
      <c r="P40" s="117"/>
      <c r="Q40" s="117"/>
      <c r="R40" s="117"/>
      <c r="S40" s="117"/>
      <c r="T40" s="117"/>
      <c r="U40" s="117"/>
      <c r="V40" s="117"/>
      <c r="W40" s="473"/>
      <c r="X40" s="507"/>
      <c r="Y40" s="117"/>
      <c r="Z40" s="117"/>
      <c r="AA40" s="117"/>
      <c r="AB40" s="117"/>
    </row>
    <row r="41" spans="1:28" ht="15.75" customHeight="1">
      <c r="A41" s="507"/>
      <c r="B41" s="117"/>
      <c r="C41" s="310" t="s">
        <v>1122</v>
      </c>
      <c r="D41" s="307">
        <f t="shared" si="5"/>
        <v>11</v>
      </c>
      <c r="E41" s="311">
        <f>COUNTA('Monitoria Anual - 3'!S124:S134)</f>
        <v>9</v>
      </c>
      <c r="F41" s="312">
        <f>COUNTA('Monitoria Anual - 3'!N124:N134)</f>
        <v>0</v>
      </c>
      <c r="G41" s="312">
        <f>COUNTA('Monitoria Anual - 3'!O124:O134)</f>
        <v>6</v>
      </c>
      <c r="H41" s="312">
        <f>COUNTA('Monitoria Anual - 3'!P124:P134)</f>
        <v>4</v>
      </c>
      <c r="I41" s="312">
        <f>COUNTA('Monitoria Anual - 3'!Q124:Q134)</f>
        <v>1</v>
      </c>
      <c r="J41" s="313">
        <f>COUNTA('Monitoria Anual - 3'!R124:R134)</f>
        <v>0</v>
      </c>
      <c r="K41" s="117"/>
      <c r="L41" s="117"/>
      <c r="M41" s="117"/>
      <c r="N41" s="117"/>
      <c r="O41" s="117"/>
      <c r="P41" s="117"/>
      <c r="Q41" s="117"/>
      <c r="R41" s="117"/>
      <c r="S41" s="117"/>
      <c r="T41" s="117"/>
      <c r="U41" s="117"/>
      <c r="V41" s="117"/>
      <c r="W41" s="473"/>
      <c r="X41" s="507"/>
      <c r="Y41" s="117"/>
      <c r="Z41" s="117"/>
      <c r="AA41" s="117"/>
      <c r="AB41" s="117"/>
    </row>
    <row r="42" spans="1:28" ht="15.75" customHeight="1">
      <c r="A42" s="507"/>
      <c r="B42" s="117"/>
      <c r="C42" s="314" t="s">
        <v>1123</v>
      </c>
      <c r="D42" s="315">
        <f t="shared" si="5"/>
        <v>11</v>
      </c>
      <c r="E42" s="316">
        <f>COUNTA('Monitoria Anual - 3'!S135:S145)</f>
        <v>6</v>
      </c>
      <c r="F42" s="317">
        <f>COUNTA('Monitoria Anual - 3'!N135:N145)</f>
        <v>1</v>
      </c>
      <c r="G42" s="317">
        <f>COUNTA('Monitoria Anual - 3'!O135:O145)</f>
        <v>10</v>
      </c>
      <c r="H42" s="317">
        <f>COUNTA('Monitoria Anual - 3'!P135:P145)</f>
        <v>0</v>
      </c>
      <c r="I42" s="317">
        <f>COUNTA('Monitoria Anual - 3'!Q135:Q145)</f>
        <v>0</v>
      </c>
      <c r="J42" s="318">
        <f>COUNTA('Monitoria Anual - 3'!R135:R145)</f>
        <v>0</v>
      </c>
      <c r="K42" s="117"/>
      <c r="L42" s="117"/>
      <c r="M42" s="117"/>
      <c r="N42" s="117"/>
      <c r="O42" s="117"/>
      <c r="P42" s="117"/>
      <c r="Q42" s="117"/>
      <c r="R42" s="117"/>
      <c r="S42" s="117"/>
      <c r="T42" s="117"/>
      <c r="U42" s="117"/>
      <c r="V42" s="117"/>
      <c r="W42" s="473"/>
      <c r="X42" s="507"/>
      <c r="Y42" s="117"/>
      <c r="Z42" s="117"/>
      <c r="AA42" s="117"/>
      <c r="AB42" s="117"/>
    </row>
    <row r="43" spans="1:28" ht="15.75" customHeight="1">
      <c r="A43" s="507"/>
      <c r="B43" s="117"/>
      <c r="C43" s="117"/>
      <c r="D43" s="117"/>
      <c r="E43" s="117"/>
      <c r="F43" s="117"/>
      <c r="G43" s="117"/>
      <c r="H43" s="117"/>
      <c r="I43" s="117"/>
      <c r="J43" s="117"/>
      <c r="K43" s="117"/>
      <c r="L43" s="117"/>
      <c r="M43" s="117"/>
      <c r="N43" s="117"/>
      <c r="O43" s="117"/>
      <c r="P43" s="117"/>
      <c r="Q43" s="117"/>
      <c r="R43" s="117"/>
      <c r="S43" s="117"/>
      <c r="T43" s="117"/>
      <c r="U43" s="117"/>
      <c r="V43" s="117"/>
      <c r="W43" s="117"/>
      <c r="X43" s="507"/>
      <c r="Y43" s="117"/>
      <c r="Z43" s="117"/>
      <c r="AA43" s="117"/>
      <c r="AB43" s="117"/>
    </row>
    <row r="44" spans="1:28" ht="15.75" customHeight="1">
      <c r="A44" s="507"/>
      <c r="B44" s="507"/>
      <c r="C44" s="507"/>
      <c r="D44" s="507"/>
      <c r="E44" s="507"/>
      <c r="F44" s="507"/>
      <c r="G44" s="507"/>
      <c r="H44" s="507"/>
      <c r="I44" s="507"/>
      <c r="J44" s="507"/>
      <c r="K44" s="507"/>
      <c r="L44" s="507"/>
      <c r="M44" s="507"/>
      <c r="N44" s="507"/>
      <c r="O44" s="507"/>
      <c r="P44" s="507"/>
      <c r="Q44" s="507"/>
      <c r="R44" s="507"/>
      <c r="S44" s="507"/>
      <c r="T44" s="507"/>
      <c r="U44" s="507"/>
      <c r="V44" s="507"/>
      <c r="W44" s="507"/>
      <c r="X44" s="507"/>
      <c r="Y44" s="117"/>
      <c r="Z44" s="117"/>
      <c r="AA44" s="117"/>
      <c r="AB44" s="117"/>
    </row>
    <row r="45" spans="1:28" ht="15.75" customHeight="1">
      <c r="A45" s="117"/>
      <c r="B45" s="117"/>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7"/>
    </row>
    <row r="46" spans="1:28" ht="15.75" customHeight="1">
      <c r="A46" s="117"/>
      <c r="B46" s="117"/>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7"/>
    </row>
    <row r="47" spans="1:28" ht="15.75" customHeight="1">
      <c r="A47" s="117"/>
      <c r="B47" s="117"/>
      <c r="C47" s="117"/>
      <c r="D47" s="117"/>
      <c r="E47" s="117"/>
      <c r="F47" s="117"/>
      <c r="G47" s="117"/>
      <c r="H47" s="117"/>
      <c r="I47" s="117"/>
      <c r="J47" s="117"/>
      <c r="K47" s="117"/>
      <c r="L47" s="117"/>
      <c r="M47" s="117"/>
      <c r="N47" s="117"/>
      <c r="O47" s="117"/>
      <c r="P47" s="117"/>
      <c r="Q47" s="117"/>
      <c r="R47" s="117"/>
      <c r="S47" s="117"/>
      <c r="T47" s="117"/>
      <c r="U47" s="117"/>
      <c r="V47" s="117"/>
      <c r="W47" s="117"/>
      <c r="X47" s="117"/>
      <c r="Y47" s="117"/>
      <c r="Z47" s="117"/>
      <c r="AA47" s="117"/>
      <c r="AB47" s="117"/>
    </row>
    <row r="48" spans="1:28" ht="15.75" customHeight="1">
      <c r="A48" s="117"/>
      <c r="B48" s="117"/>
      <c r="C48" s="117"/>
      <c r="D48" s="117"/>
      <c r="E48" s="117"/>
      <c r="F48" s="117"/>
      <c r="G48" s="117"/>
      <c r="H48" s="117"/>
      <c r="I48" s="117"/>
      <c r="J48" s="117"/>
      <c r="K48" s="117"/>
      <c r="L48" s="117"/>
      <c r="M48" s="117"/>
      <c r="N48" s="117"/>
      <c r="O48" s="117"/>
      <c r="P48" s="117"/>
      <c r="Q48" s="117"/>
      <c r="R48" s="117"/>
      <c r="S48" s="117"/>
      <c r="T48" s="117"/>
      <c r="U48" s="117"/>
      <c r="V48" s="117"/>
      <c r="W48" s="117"/>
      <c r="X48" s="117"/>
      <c r="Y48" s="117"/>
      <c r="Z48" s="117"/>
      <c r="AA48" s="117"/>
      <c r="AB48" s="117"/>
    </row>
    <row r="49" spans="1:28" ht="15.75" customHeight="1">
      <c r="A49" s="117"/>
      <c r="B49" s="117"/>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row>
    <row r="50" spans="1:28" ht="15.75" customHeight="1">
      <c r="A50" s="117"/>
      <c r="B50" s="117"/>
      <c r="C50" s="117"/>
      <c r="D50" s="117"/>
      <c r="E50" s="117"/>
      <c r="F50" s="117"/>
      <c r="G50" s="117"/>
      <c r="H50" s="117"/>
      <c r="I50" s="117"/>
      <c r="J50" s="117"/>
      <c r="K50" s="117"/>
      <c r="L50" s="117"/>
      <c r="M50" s="117"/>
      <c r="N50" s="117"/>
      <c r="O50" s="117"/>
      <c r="P50" s="117"/>
      <c r="Q50" s="117"/>
      <c r="R50" s="117"/>
      <c r="S50" s="117"/>
      <c r="T50" s="117"/>
      <c r="U50" s="117"/>
      <c r="V50" s="117"/>
      <c r="W50" s="117"/>
      <c r="X50" s="117"/>
      <c r="Y50" s="117"/>
      <c r="Z50" s="117"/>
      <c r="AA50" s="117"/>
      <c r="AB50" s="117"/>
    </row>
    <row r="51" spans="1:28" ht="15.75" customHeight="1">
      <c r="A51" s="117"/>
      <c r="B51" s="117"/>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117"/>
      <c r="AA51" s="117"/>
      <c r="AB51" s="117"/>
    </row>
    <row r="52" spans="1:28" ht="15.75" customHeight="1">
      <c r="A52" s="117"/>
      <c r="B52" s="117"/>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row>
    <row r="53" spans="1:28" ht="15.75" customHeight="1">
      <c r="A53" s="117"/>
      <c r="B53" s="117"/>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row>
    <row r="54" spans="1:28" ht="15.75" customHeight="1">
      <c r="A54" s="117"/>
      <c r="B54" s="117"/>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row>
    <row r="55" spans="1:28" ht="15.75" customHeight="1">
      <c r="A55" s="117"/>
      <c r="B55" s="117"/>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row>
    <row r="56" spans="1:28" ht="15.75" customHeight="1">
      <c r="A56" s="117"/>
      <c r="B56" s="117"/>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row>
    <row r="57" spans="1:28" ht="15.75" customHeight="1">
      <c r="A57" s="117"/>
      <c r="B57" s="117"/>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c r="AA57" s="117"/>
      <c r="AB57" s="117"/>
    </row>
    <row r="58" spans="1:28" ht="15.75" customHeight="1">
      <c r="A58" s="117"/>
      <c r="B58" s="117"/>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row>
    <row r="59" spans="1:28" ht="15.75" customHeight="1">
      <c r="A59" s="117"/>
      <c r="B59" s="117"/>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c r="AA59" s="117"/>
      <c r="AB59" s="117"/>
    </row>
    <row r="60" spans="1:28" ht="15.75" customHeight="1">
      <c r="A60" s="117"/>
      <c r="B60" s="117"/>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c r="AA60" s="117"/>
      <c r="AB60" s="117"/>
    </row>
    <row r="61" spans="1:28" ht="15.75" customHeight="1">
      <c r="A61" s="117"/>
      <c r="B61" s="117"/>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row>
    <row r="62" spans="1:28" ht="15.75" customHeight="1">
      <c r="A62" s="117"/>
      <c r="B62" s="117"/>
      <c r="C62" s="117"/>
      <c r="D62" s="117"/>
      <c r="E62" s="117"/>
      <c r="F62" s="117"/>
      <c r="G62" s="117"/>
      <c r="H62" s="117"/>
      <c r="I62" s="117"/>
      <c r="J62" s="117"/>
      <c r="K62" s="117"/>
      <c r="L62" s="117"/>
      <c r="M62" s="117"/>
      <c r="N62" s="117"/>
      <c r="O62" s="117"/>
      <c r="P62" s="117"/>
      <c r="Q62" s="117"/>
      <c r="R62" s="117"/>
      <c r="S62" s="117"/>
      <c r="T62" s="117"/>
      <c r="U62" s="117"/>
      <c r="V62" s="117"/>
      <c r="W62" s="117"/>
      <c r="X62" s="117"/>
      <c r="Y62" s="117"/>
      <c r="Z62" s="117"/>
      <c r="AA62" s="117"/>
      <c r="AB62" s="117"/>
    </row>
    <row r="63" spans="1:28" ht="15.75" customHeight="1">
      <c r="A63" s="117"/>
      <c r="B63" s="117"/>
      <c r="C63" s="117"/>
      <c r="D63" s="117"/>
      <c r="E63" s="117"/>
      <c r="F63" s="117"/>
      <c r="G63" s="117"/>
      <c r="H63" s="117"/>
      <c r="I63" s="117"/>
      <c r="J63" s="117"/>
      <c r="K63" s="117"/>
      <c r="L63" s="117"/>
      <c r="M63" s="117"/>
      <c r="N63" s="117"/>
      <c r="O63" s="117"/>
      <c r="P63" s="117"/>
      <c r="Q63" s="117"/>
      <c r="R63" s="117"/>
      <c r="S63" s="117"/>
      <c r="T63" s="117"/>
      <c r="U63" s="117"/>
      <c r="V63" s="117"/>
      <c r="W63" s="117"/>
      <c r="X63" s="117"/>
      <c r="Y63" s="117"/>
      <c r="Z63" s="117"/>
      <c r="AA63" s="117"/>
      <c r="AB63" s="117"/>
    </row>
    <row r="64" spans="1:28" ht="15.75" customHeight="1">
      <c r="A64" s="117"/>
      <c r="B64" s="117"/>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c r="AA64" s="117"/>
      <c r="AB64" s="117"/>
    </row>
    <row r="65" spans="1:28" ht="15.75" customHeight="1">
      <c r="A65" s="117"/>
      <c r="B65" s="117"/>
      <c r="C65" s="117"/>
      <c r="D65" s="117"/>
      <c r="E65" s="117"/>
      <c r="F65" s="117"/>
      <c r="G65" s="117"/>
      <c r="H65" s="117"/>
      <c r="I65" s="117"/>
      <c r="J65" s="117"/>
      <c r="K65" s="117"/>
      <c r="L65" s="117"/>
      <c r="M65" s="117"/>
      <c r="N65" s="117"/>
      <c r="O65" s="117"/>
      <c r="P65" s="117"/>
      <c r="Q65" s="117"/>
      <c r="R65" s="117"/>
      <c r="S65" s="117"/>
      <c r="T65" s="117"/>
      <c r="U65" s="117"/>
      <c r="V65" s="117"/>
      <c r="W65" s="117"/>
      <c r="X65" s="117"/>
      <c r="Y65" s="117"/>
      <c r="Z65" s="117"/>
      <c r="AA65" s="117"/>
      <c r="AB65" s="117"/>
    </row>
    <row r="66" spans="1:28" ht="15.75" customHeight="1">
      <c r="A66" s="117"/>
      <c r="B66" s="117"/>
      <c r="C66" s="117"/>
      <c r="D66" s="117"/>
      <c r="E66" s="117"/>
      <c r="F66" s="117"/>
      <c r="G66" s="117"/>
      <c r="H66" s="117"/>
      <c r="I66" s="117"/>
      <c r="J66" s="117"/>
      <c r="K66" s="117"/>
      <c r="L66" s="117"/>
      <c r="M66" s="117"/>
      <c r="N66" s="117"/>
      <c r="O66" s="117"/>
      <c r="P66" s="117"/>
      <c r="Q66" s="117"/>
      <c r="R66" s="117"/>
      <c r="S66" s="117"/>
      <c r="T66" s="117"/>
      <c r="U66" s="117"/>
      <c r="V66" s="117"/>
      <c r="W66" s="117"/>
      <c r="X66" s="117"/>
      <c r="Y66" s="117"/>
      <c r="Z66" s="117"/>
      <c r="AA66" s="117"/>
      <c r="AB66" s="117"/>
    </row>
    <row r="67" spans="1:28" ht="15.75" customHeight="1">
      <c r="A67" s="117"/>
      <c r="B67" s="117"/>
      <c r="C67" s="117"/>
      <c r="D67" s="117"/>
      <c r="E67" s="117"/>
      <c r="F67" s="117"/>
      <c r="G67" s="117"/>
      <c r="H67" s="117"/>
      <c r="I67" s="117"/>
      <c r="J67" s="117"/>
      <c r="K67" s="117"/>
      <c r="L67" s="117"/>
      <c r="M67" s="117"/>
      <c r="N67" s="117"/>
      <c r="O67" s="117"/>
      <c r="P67" s="117"/>
      <c r="Q67" s="117"/>
      <c r="R67" s="117"/>
      <c r="S67" s="117"/>
      <c r="T67" s="117"/>
      <c r="U67" s="117"/>
      <c r="V67" s="117"/>
      <c r="W67" s="117"/>
      <c r="X67" s="117"/>
      <c r="Y67" s="117"/>
      <c r="Z67" s="117"/>
      <c r="AA67" s="117"/>
      <c r="AB67" s="117"/>
    </row>
    <row r="68" spans="1:28" ht="15.75" customHeight="1">
      <c r="A68" s="117"/>
      <c r="B68" s="117"/>
      <c r="C68" s="117"/>
      <c r="D68" s="117"/>
      <c r="E68" s="117"/>
      <c r="F68" s="117"/>
      <c r="G68" s="117"/>
      <c r="H68" s="117"/>
      <c r="I68" s="117"/>
      <c r="J68" s="117"/>
      <c r="K68" s="117"/>
      <c r="L68" s="117"/>
      <c r="M68" s="117"/>
      <c r="N68" s="117"/>
      <c r="O68" s="117"/>
      <c r="P68" s="117"/>
      <c r="Q68" s="117"/>
      <c r="R68" s="117"/>
      <c r="S68" s="117"/>
      <c r="T68" s="117"/>
      <c r="U68" s="117"/>
      <c r="V68" s="117"/>
      <c r="W68" s="117"/>
      <c r="X68" s="117"/>
      <c r="Y68" s="117"/>
      <c r="Z68" s="117"/>
      <c r="AA68" s="117"/>
      <c r="AB68" s="117"/>
    </row>
    <row r="69" spans="1:28" ht="15.75" customHeight="1">
      <c r="A69" s="117"/>
      <c r="B69" s="117"/>
      <c r="C69" s="117"/>
      <c r="D69" s="117"/>
      <c r="E69" s="117"/>
      <c r="F69" s="117"/>
      <c r="G69" s="117"/>
      <c r="H69" s="117"/>
      <c r="I69" s="117"/>
      <c r="J69" s="117"/>
      <c r="K69" s="117"/>
      <c r="L69" s="117"/>
      <c r="M69" s="117"/>
      <c r="N69" s="117"/>
      <c r="O69" s="117"/>
      <c r="P69" s="117"/>
      <c r="Q69" s="117"/>
      <c r="R69" s="117"/>
      <c r="S69" s="117"/>
      <c r="T69" s="117"/>
      <c r="U69" s="117"/>
      <c r="V69" s="117"/>
      <c r="W69" s="117"/>
      <c r="X69" s="117"/>
      <c r="Y69" s="117"/>
      <c r="Z69" s="117"/>
      <c r="AA69" s="117"/>
      <c r="AB69" s="117"/>
    </row>
    <row r="70" spans="1:28" ht="15.75" customHeight="1">
      <c r="A70" s="117"/>
      <c r="B70" s="117"/>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c r="AA70" s="117"/>
      <c r="AB70" s="117"/>
    </row>
    <row r="71" spans="1:28" ht="15.75" customHeight="1">
      <c r="A71" s="117"/>
      <c r="B71" s="117"/>
      <c r="C71" s="117"/>
      <c r="D71" s="117"/>
      <c r="E71" s="117"/>
      <c r="F71" s="117"/>
      <c r="G71" s="117"/>
      <c r="H71" s="117"/>
      <c r="I71" s="117"/>
      <c r="J71" s="117"/>
      <c r="K71" s="117"/>
      <c r="L71" s="117"/>
      <c r="M71" s="117"/>
      <c r="N71" s="117"/>
      <c r="O71" s="117"/>
      <c r="P71" s="117"/>
      <c r="Q71" s="117"/>
      <c r="R71" s="117"/>
      <c r="S71" s="117"/>
      <c r="T71" s="117"/>
      <c r="U71" s="117"/>
      <c r="V71" s="117"/>
      <c r="W71" s="117"/>
      <c r="X71" s="117"/>
      <c r="Y71" s="117"/>
      <c r="Z71" s="117"/>
      <c r="AA71" s="117"/>
      <c r="AB71" s="117"/>
    </row>
    <row r="72" spans="1:28" ht="15.75" customHeight="1">
      <c r="A72" s="117"/>
      <c r="B72" s="117"/>
      <c r="C72" s="117"/>
      <c r="D72" s="117"/>
      <c r="E72" s="117"/>
      <c r="F72" s="117"/>
      <c r="G72" s="117"/>
      <c r="H72" s="117"/>
      <c r="I72" s="117"/>
      <c r="J72" s="117"/>
      <c r="K72" s="117"/>
      <c r="L72" s="117"/>
      <c r="M72" s="117"/>
      <c r="N72" s="117"/>
      <c r="O72" s="117"/>
      <c r="P72" s="117"/>
      <c r="Q72" s="117"/>
      <c r="R72" s="117"/>
      <c r="S72" s="117"/>
      <c r="T72" s="117"/>
      <c r="U72" s="117"/>
      <c r="V72" s="117"/>
      <c r="W72" s="117"/>
      <c r="X72" s="117"/>
      <c r="Y72" s="117"/>
      <c r="Z72" s="117"/>
      <c r="AA72" s="117"/>
      <c r="AB72" s="117"/>
    </row>
    <row r="73" spans="1:28" ht="15.75" customHeight="1">
      <c r="A73" s="117"/>
      <c r="B73" s="117"/>
      <c r="C73" s="117"/>
      <c r="D73" s="117"/>
      <c r="E73" s="117"/>
      <c r="F73" s="117"/>
      <c r="G73" s="117"/>
      <c r="H73" s="117"/>
      <c r="I73" s="117"/>
      <c r="J73" s="117"/>
      <c r="K73" s="117"/>
      <c r="L73" s="117"/>
      <c r="M73" s="117"/>
      <c r="N73" s="117"/>
      <c r="O73" s="117"/>
      <c r="P73" s="117"/>
      <c r="Q73" s="117"/>
      <c r="R73" s="117"/>
      <c r="S73" s="117"/>
      <c r="T73" s="117"/>
      <c r="U73" s="117"/>
      <c r="V73" s="117"/>
      <c r="W73" s="117"/>
      <c r="X73" s="117"/>
      <c r="Y73" s="117"/>
      <c r="Z73" s="117"/>
      <c r="AA73" s="117"/>
      <c r="AB73" s="117"/>
    </row>
    <row r="74" spans="1:28" ht="15.75" customHeight="1">
      <c r="A74" s="117"/>
      <c r="B74" s="117"/>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c r="AA74" s="117"/>
      <c r="AB74" s="117"/>
    </row>
    <row r="75" spans="1:28" ht="15.75" customHeight="1">
      <c r="A75" s="117"/>
      <c r="B75" s="117"/>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c r="AA75" s="117"/>
      <c r="AB75" s="117"/>
    </row>
    <row r="76" spans="1:28" ht="15.75" customHeight="1">
      <c r="A76" s="117"/>
      <c r="B76" s="117"/>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c r="AA76" s="117"/>
      <c r="AB76" s="117"/>
    </row>
    <row r="77" spans="1:28" ht="15.75" customHeight="1">
      <c r="A77" s="117"/>
      <c r="B77" s="117"/>
      <c r="C77" s="117"/>
      <c r="D77" s="117"/>
      <c r="E77" s="117"/>
      <c r="F77" s="117"/>
      <c r="G77" s="117"/>
      <c r="H77" s="117"/>
      <c r="I77" s="117"/>
      <c r="J77" s="117"/>
      <c r="K77" s="117"/>
      <c r="L77" s="117"/>
      <c r="M77" s="117"/>
      <c r="N77" s="117"/>
      <c r="O77" s="117"/>
      <c r="P77" s="117"/>
      <c r="Q77" s="117"/>
      <c r="R77" s="117"/>
      <c r="S77" s="117"/>
      <c r="T77" s="117"/>
      <c r="U77" s="117"/>
      <c r="V77" s="117"/>
      <c r="W77" s="117"/>
      <c r="X77" s="117"/>
      <c r="Y77" s="117"/>
      <c r="Z77" s="117"/>
      <c r="AA77" s="117"/>
      <c r="AB77" s="117"/>
    </row>
    <row r="78" spans="1:28" ht="15.75" customHeight="1">
      <c r="A78" s="117"/>
      <c r="B78" s="117"/>
      <c r="C78" s="117"/>
      <c r="D78" s="117"/>
      <c r="E78" s="117"/>
      <c r="F78" s="117"/>
      <c r="G78" s="117"/>
      <c r="H78" s="117"/>
      <c r="I78" s="117"/>
      <c r="J78" s="117"/>
      <c r="K78" s="117"/>
      <c r="L78" s="117"/>
      <c r="M78" s="117"/>
      <c r="N78" s="117"/>
      <c r="O78" s="117"/>
      <c r="P78" s="117"/>
      <c r="Q78" s="117"/>
      <c r="R78" s="117"/>
      <c r="S78" s="117"/>
      <c r="T78" s="117"/>
      <c r="U78" s="117"/>
      <c r="V78" s="117"/>
      <c r="W78" s="117"/>
      <c r="X78" s="117"/>
      <c r="Y78" s="117"/>
      <c r="Z78" s="117"/>
      <c r="AA78" s="117"/>
      <c r="AB78" s="117"/>
    </row>
    <row r="79" spans="1:28" ht="15.75" customHeight="1">
      <c r="A79" s="117"/>
      <c r="B79" s="117"/>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row>
    <row r="80" spans="1:28" ht="15.75" customHeight="1">
      <c r="A80" s="117"/>
      <c r="B80" s="117"/>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row>
    <row r="81" spans="1:28" ht="15.75" customHeight="1">
      <c r="A81" s="117"/>
      <c r="B81" s="117"/>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c r="AA81" s="117"/>
      <c r="AB81" s="117"/>
    </row>
    <row r="82" spans="1:28" ht="15.75" customHeight="1">
      <c r="A82" s="117"/>
      <c r="B82" s="117"/>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c r="AA82" s="117"/>
      <c r="AB82" s="117"/>
    </row>
    <row r="83" spans="1:28" ht="15.75" customHeight="1">
      <c r="A83" s="117"/>
      <c r="B83" s="117"/>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c r="AA83" s="117"/>
      <c r="AB83" s="117"/>
    </row>
    <row r="84" spans="1:28" ht="15.75" customHeight="1">
      <c r="A84" s="117"/>
      <c r="B84" s="117"/>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c r="AA84" s="117"/>
      <c r="AB84" s="117"/>
    </row>
    <row r="85" spans="1:28" ht="15.75" customHeight="1">
      <c r="A85" s="117"/>
      <c r="B85" s="117"/>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c r="AA85" s="117"/>
      <c r="AB85" s="117"/>
    </row>
    <row r="86" spans="1:28" ht="15.75" customHeight="1">
      <c r="A86" s="117"/>
      <c r="B86" s="117"/>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row>
    <row r="87" spans="1:28" ht="15.75" customHeight="1">
      <c r="A87" s="117"/>
      <c r="B87" s="117"/>
      <c r="C87" s="117"/>
      <c r="D87" s="117"/>
      <c r="E87" s="117"/>
      <c r="F87" s="117"/>
      <c r="G87" s="117"/>
      <c r="H87" s="117"/>
      <c r="I87" s="117"/>
      <c r="J87" s="117"/>
      <c r="K87" s="117"/>
      <c r="L87" s="117"/>
      <c r="M87" s="117"/>
      <c r="N87" s="117"/>
      <c r="O87" s="117"/>
      <c r="P87" s="117"/>
      <c r="Q87" s="117"/>
      <c r="R87" s="117"/>
      <c r="S87" s="117"/>
      <c r="T87" s="117"/>
      <c r="U87" s="117"/>
      <c r="V87" s="117"/>
      <c r="W87" s="117"/>
      <c r="X87" s="117"/>
      <c r="Y87" s="117"/>
      <c r="Z87" s="117"/>
      <c r="AA87" s="117"/>
      <c r="AB87" s="117"/>
    </row>
    <row r="88" spans="1:28" ht="15.75" customHeight="1">
      <c r="A88" s="117"/>
      <c r="B88" s="117"/>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c r="AA88" s="117"/>
      <c r="AB88" s="117"/>
    </row>
    <row r="89" spans="1:28" ht="15.75" customHeight="1">
      <c r="A89" s="117"/>
      <c r="B89" s="117"/>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row>
    <row r="90" spans="1:28" ht="15.75" customHeight="1">
      <c r="A90" s="117"/>
      <c r="B90" s="117"/>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c r="AA90" s="117"/>
      <c r="AB90" s="117"/>
    </row>
    <row r="91" spans="1:28" ht="15.75" customHeight="1">
      <c r="A91" s="117"/>
      <c r="B91" s="117"/>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c r="AA91" s="117"/>
      <c r="AB91" s="117"/>
    </row>
    <row r="92" spans="1:28" ht="15.75" customHeight="1">
      <c r="A92" s="117"/>
      <c r="B92" s="117"/>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c r="AA92" s="117"/>
      <c r="AB92" s="117"/>
    </row>
    <row r="93" spans="1:28" ht="15.75" customHeight="1">
      <c r="A93" s="117"/>
      <c r="B93" s="117"/>
      <c r="C93" s="117"/>
      <c r="D93" s="117"/>
      <c r="E93" s="117"/>
      <c r="F93" s="117"/>
      <c r="G93" s="117"/>
      <c r="H93" s="117"/>
      <c r="I93" s="117"/>
      <c r="J93" s="117"/>
      <c r="K93" s="117"/>
      <c r="L93" s="117"/>
      <c r="M93" s="117"/>
      <c r="N93" s="117"/>
      <c r="O93" s="117"/>
      <c r="P93" s="117"/>
      <c r="Q93" s="117"/>
      <c r="R93" s="117"/>
      <c r="S93" s="117"/>
      <c r="T93" s="117"/>
      <c r="U93" s="117"/>
      <c r="V93" s="117"/>
      <c r="W93" s="117"/>
      <c r="X93" s="117"/>
      <c r="Y93" s="117"/>
      <c r="Z93" s="117"/>
      <c r="AA93" s="117"/>
      <c r="AB93" s="117"/>
    </row>
    <row r="94" spans="1:28" ht="15.75" customHeight="1">
      <c r="A94" s="117"/>
      <c r="B94" s="117"/>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c r="AA94" s="117"/>
      <c r="AB94" s="117"/>
    </row>
    <row r="95" spans="1:28" ht="15.75" customHeight="1">
      <c r="A95" s="117"/>
      <c r="B95" s="117"/>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c r="AA95" s="117"/>
      <c r="AB95" s="117"/>
    </row>
    <row r="96" spans="1:28" ht="15.75" customHeight="1">
      <c r="A96" s="117"/>
      <c r="B96" s="117"/>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c r="AA96" s="117"/>
      <c r="AB96" s="117"/>
    </row>
    <row r="97" spans="1:28" ht="15.75" customHeight="1">
      <c r="A97" s="117"/>
      <c r="B97" s="117"/>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c r="AA97" s="117"/>
      <c r="AB97" s="117"/>
    </row>
    <row r="98" spans="1:28" ht="15.75" customHeight="1">
      <c r="A98" s="117"/>
      <c r="B98" s="117"/>
      <c r="C98" s="117"/>
      <c r="D98" s="117"/>
      <c r="E98" s="117"/>
      <c r="F98" s="117"/>
      <c r="G98" s="117"/>
      <c r="H98" s="117"/>
      <c r="I98" s="117"/>
      <c r="J98" s="117"/>
      <c r="K98" s="117"/>
      <c r="L98" s="117"/>
      <c r="M98" s="117"/>
      <c r="N98" s="117"/>
      <c r="O98" s="117"/>
      <c r="P98" s="117"/>
      <c r="Q98" s="117"/>
      <c r="R98" s="117"/>
      <c r="S98" s="117"/>
      <c r="T98" s="117"/>
      <c r="U98" s="117"/>
      <c r="V98" s="117"/>
      <c r="W98" s="117"/>
      <c r="X98" s="117"/>
      <c r="Y98" s="117"/>
      <c r="Z98" s="117"/>
      <c r="AA98" s="117"/>
      <c r="AB98" s="117"/>
    </row>
    <row r="99" spans="1:28" ht="15.75" customHeight="1">
      <c r="A99" s="117"/>
      <c r="B99" s="117"/>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row>
    <row r="100" spans="1:28" ht="15.75" customHeight="1">
      <c r="A100" s="117"/>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c r="AA100" s="117"/>
      <c r="AB100" s="117"/>
    </row>
    <row r="101" spans="1:28" ht="15.75" customHeight="1">
      <c r="A101" s="117"/>
      <c r="B101" s="117"/>
      <c r="C101" s="117"/>
      <c r="D101" s="117"/>
      <c r="E101" s="117"/>
      <c r="F101" s="117"/>
      <c r="G101" s="117"/>
      <c r="H101" s="117"/>
      <c r="I101" s="117"/>
      <c r="J101" s="117"/>
      <c r="K101" s="117"/>
      <c r="L101" s="117"/>
      <c r="M101" s="117"/>
      <c r="N101" s="117"/>
      <c r="O101" s="117"/>
      <c r="P101" s="117"/>
      <c r="Q101" s="117"/>
      <c r="R101" s="117"/>
      <c r="S101" s="117"/>
      <c r="T101" s="117"/>
      <c r="U101" s="117"/>
      <c r="V101" s="117"/>
      <c r="W101" s="117"/>
      <c r="X101" s="117"/>
      <c r="Y101" s="117"/>
      <c r="Z101" s="117"/>
      <c r="AA101" s="117"/>
      <c r="AB101" s="117"/>
    </row>
    <row r="102" spans="1:28" ht="15.75" customHeight="1">
      <c r="A102" s="117"/>
      <c r="B102" s="117"/>
      <c r="C102" s="117"/>
      <c r="D102" s="117"/>
      <c r="E102" s="117"/>
      <c r="F102" s="117"/>
      <c r="G102" s="117"/>
      <c r="H102" s="117"/>
      <c r="I102" s="117"/>
      <c r="J102" s="117"/>
      <c r="K102" s="117"/>
      <c r="L102" s="117"/>
      <c r="M102" s="117"/>
      <c r="N102" s="117"/>
      <c r="O102" s="117"/>
      <c r="P102" s="117"/>
      <c r="Q102" s="117"/>
      <c r="R102" s="117"/>
      <c r="S102" s="117"/>
      <c r="T102" s="117"/>
      <c r="U102" s="117"/>
      <c r="V102" s="117"/>
      <c r="W102" s="117"/>
      <c r="X102" s="117"/>
      <c r="Y102" s="117"/>
      <c r="Z102" s="117"/>
      <c r="AA102" s="117"/>
      <c r="AB102" s="117"/>
    </row>
    <row r="103" spans="1:28" ht="15.75" customHeight="1">
      <c r="A103" s="117"/>
      <c r="B103" s="117"/>
      <c r="C103" s="117"/>
      <c r="D103" s="117"/>
      <c r="E103" s="117"/>
      <c r="F103" s="117"/>
      <c r="G103" s="117"/>
      <c r="H103" s="117"/>
      <c r="I103" s="117"/>
      <c r="J103" s="117"/>
      <c r="K103" s="117"/>
      <c r="L103" s="117"/>
      <c r="M103" s="117"/>
      <c r="N103" s="117"/>
      <c r="O103" s="117"/>
      <c r="P103" s="117"/>
      <c r="Q103" s="117"/>
      <c r="R103" s="117"/>
      <c r="S103" s="117"/>
      <c r="T103" s="117"/>
      <c r="U103" s="117"/>
      <c r="V103" s="117"/>
      <c r="W103" s="117"/>
      <c r="X103" s="117"/>
      <c r="Y103" s="117"/>
      <c r="Z103" s="117"/>
      <c r="AA103" s="117"/>
      <c r="AB103" s="117"/>
    </row>
    <row r="104" spans="1:28" ht="15.75" customHeight="1">
      <c r="A104" s="117"/>
      <c r="B104" s="117"/>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c r="AA104" s="117"/>
      <c r="AB104" s="117"/>
    </row>
    <row r="105" spans="1:28" ht="15.75" customHeight="1">
      <c r="A105" s="117"/>
      <c r="B105" s="117"/>
      <c r="C105" s="117"/>
      <c r="D105" s="117"/>
      <c r="E105" s="117"/>
      <c r="F105" s="117"/>
      <c r="G105" s="117"/>
      <c r="H105" s="117"/>
      <c r="I105" s="117"/>
      <c r="J105" s="117"/>
      <c r="K105" s="117"/>
      <c r="L105" s="117"/>
      <c r="M105" s="117"/>
      <c r="N105" s="117"/>
      <c r="O105" s="117"/>
      <c r="P105" s="117"/>
      <c r="Q105" s="117"/>
      <c r="R105" s="117"/>
      <c r="S105" s="117"/>
      <c r="T105" s="117"/>
      <c r="U105" s="117"/>
      <c r="V105" s="117"/>
      <c r="W105" s="117"/>
      <c r="X105" s="117"/>
      <c r="Y105" s="117"/>
      <c r="Z105" s="117"/>
      <c r="AA105" s="117"/>
      <c r="AB105" s="117"/>
    </row>
    <row r="106" spans="1:28" ht="15.75" customHeight="1">
      <c r="A106" s="117"/>
      <c r="B106" s="117"/>
      <c r="C106" s="117"/>
      <c r="D106" s="117"/>
      <c r="E106" s="117"/>
      <c r="F106" s="117"/>
      <c r="G106" s="117"/>
      <c r="H106" s="117"/>
      <c r="I106" s="117"/>
      <c r="J106" s="117"/>
      <c r="K106" s="117"/>
      <c r="L106" s="117"/>
      <c r="M106" s="117"/>
      <c r="N106" s="117"/>
      <c r="O106" s="117"/>
      <c r="P106" s="117"/>
      <c r="Q106" s="117"/>
      <c r="R106" s="117"/>
      <c r="S106" s="117"/>
      <c r="T106" s="117"/>
      <c r="U106" s="117"/>
      <c r="V106" s="117"/>
      <c r="W106" s="117"/>
      <c r="X106" s="117"/>
      <c r="Y106" s="117"/>
      <c r="Z106" s="117"/>
      <c r="AA106" s="117"/>
      <c r="AB106" s="117"/>
    </row>
    <row r="107" spans="1:28" ht="15.75" customHeight="1">
      <c r="A107" s="117"/>
      <c r="B107" s="117"/>
      <c r="C107" s="117"/>
      <c r="D107" s="117"/>
      <c r="E107" s="117"/>
      <c r="F107" s="117"/>
      <c r="G107" s="117"/>
      <c r="H107" s="117"/>
      <c r="I107" s="117"/>
      <c r="J107" s="117"/>
      <c r="K107" s="117"/>
      <c r="L107" s="117"/>
      <c r="M107" s="117"/>
      <c r="N107" s="117"/>
      <c r="O107" s="117"/>
      <c r="P107" s="117"/>
      <c r="Q107" s="117"/>
      <c r="R107" s="117"/>
      <c r="S107" s="117"/>
      <c r="T107" s="117"/>
      <c r="U107" s="117"/>
      <c r="V107" s="117"/>
      <c r="W107" s="117"/>
      <c r="X107" s="117"/>
      <c r="Y107" s="117"/>
      <c r="Z107" s="117"/>
      <c r="AA107" s="117"/>
      <c r="AB107" s="117"/>
    </row>
    <row r="108" spans="1:28" ht="15.75" customHeight="1">
      <c r="A108" s="117"/>
      <c r="B108" s="117"/>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7"/>
      <c r="AA108" s="117"/>
      <c r="AB108" s="117"/>
    </row>
    <row r="109" spans="1:28" ht="15.75" customHeight="1">
      <c r="A109" s="117"/>
      <c r="B109" s="117"/>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c r="AA109" s="117"/>
      <c r="AB109" s="117"/>
    </row>
    <row r="110" spans="1:28" ht="15.75" customHeight="1">
      <c r="A110" s="117"/>
      <c r="B110" s="117"/>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c r="AA110" s="117"/>
      <c r="AB110" s="117"/>
    </row>
    <row r="111" spans="1:28" ht="15.75" customHeight="1">
      <c r="A111" s="117"/>
      <c r="B111" s="117"/>
      <c r="C111" s="117"/>
      <c r="D111" s="117"/>
      <c r="E111" s="117"/>
      <c r="F111" s="117"/>
      <c r="G111" s="117"/>
      <c r="H111" s="117"/>
      <c r="I111" s="117"/>
      <c r="J111" s="117"/>
      <c r="K111" s="117"/>
      <c r="L111" s="117"/>
      <c r="M111" s="117"/>
      <c r="N111" s="117"/>
      <c r="O111" s="117"/>
      <c r="P111" s="117"/>
      <c r="Q111" s="117"/>
      <c r="R111" s="117"/>
      <c r="S111" s="117"/>
      <c r="T111" s="117"/>
      <c r="U111" s="117"/>
      <c r="V111" s="117"/>
      <c r="W111" s="117"/>
      <c r="X111" s="117"/>
      <c r="Y111" s="117"/>
      <c r="Z111" s="117"/>
      <c r="AA111" s="117"/>
      <c r="AB111" s="117"/>
    </row>
    <row r="112" spans="1:28" ht="15.75" customHeight="1">
      <c r="A112" s="117"/>
      <c r="B112" s="117"/>
      <c r="C112" s="117"/>
      <c r="D112" s="117"/>
      <c r="E112" s="117"/>
      <c r="F112" s="117"/>
      <c r="G112" s="117"/>
      <c r="H112" s="117"/>
      <c r="I112" s="117"/>
      <c r="J112" s="117"/>
      <c r="K112" s="117"/>
      <c r="L112" s="117"/>
      <c r="M112" s="117"/>
      <c r="N112" s="117"/>
      <c r="O112" s="117"/>
      <c r="P112" s="117"/>
      <c r="Q112" s="117"/>
      <c r="R112" s="117"/>
      <c r="S112" s="117"/>
      <c r="T112" s="117"/>
      <c r="U112" s="117"/>
      <c r="V112" s="117"/>
      <c r="W112" s="117"/>
      <c r="X112" s="117"/>
      <c r="Y112" s="117"/>
      <c r="Z112" s="117"/>
      <c r="AA112" s="117"/>
      <c r="AB112" s="117"/>
    </row>
    <row r="113" spans="1:28" ht="15.75" customHeight="1">
      <c r="A113" s="117"/>
      <c r="B113" s="117"/>
      <c r="C113" s="117"/>
      <c r="D113" s="117"/>
      <c r="E113" s="117"/>
      <c r="F113" s="117"/>
      <c r="G113" s="117"/>
      <c r="H113" s="117"/>
      <c r="I113" s="117"/>
      <c r="J113" s="117"/>
      <c r="K113" s="117"/>
      <c r="L113" s="117"/>
      <c r="M113" s="117"/>
      <c r="N113" s="117"/>
      <c r="O113" s="117"/>
      <c r="P113" s="117"/>
      <c r="Q113" s="117"/>
      <c r="R113" s="117"/>
      <c r="S113" s="117"/>
      <c r="T113" s="117"/>
      <c r="U113" s="117"/>
      <c r="V113" s="117"/>
      <c r="W113" s="117"/>
      <c r="X113" s="117"/>
      <c r="Y113" s="117"/>
      <c r="Z113" s="117"/>
      <c r="AA113" s="117"/>
      <c r="AB113" s="117"/>
    </row>
    <row r="114" spans="1:28" ht="15.75" customHeight="1">
      <c r="A114" s="117"/>
      <c r="B114" s="117"/>
      <c r="C114" s="117"/>
      <c r="D114" s="117"/>
      <c r="E114" s="117"/>
      <c r="F114" s="117"/>
      <c r="G114" s="117"/>
      <c r="H114" s="117"/>
      <c r="I114" s="117"/>
      <c r="J114" s="117"/>
      <c r="K114" s="117"/>
      <c r="L114" s="117"/>
      <c r="M114" s="117"/>
      <c r="N114" s="117"/>
      <c r="O114" s="117"/>
      <c r="P114" s="117"/>
      <c r="Q114" s="117"/>
      <c r="R114" s="117"/>
      <c r="S114" s="117"/>
      <c r="T114" s="117"/>
      <c r="U114" s="117"/>
      <c r="V114" s="117"/>
      <c r="W114" s="117"/>
      <c r="X114" s="117"/>
      <c r="Y114" s="117"/>
      <c r="Z114" s="117"/>
      <c r="AA114" s="117"/>
      <c r="AB114" s="117"/>
    </row>
    <row r="115" spans="1:28" ht="15.75" customHeight="1">
      <c r="A115" s="117"/>
      <c r="B115" s="117"/>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c r="AA115" s="117"/>
      <c r="AB115" s="117"/>
    </row>
    <row r="116" spans="1:28" ht="15.75" customHeight="1">
      <c r="A116" s="117"/>
      <c r="B116" s="117"/>
      <c r="C116" s="117"/>
      <c r="D116" s="117"/>
      <c r="E116" s="117"/>
      <c r="F116" s="117"/>
      <c r="G116" s="117"/>
      <c r="H116" s="117"/>
      <c r="I116" s="117"/>
      <c r="J116" s="117"/>
      <c r="K116" s="117"/>
      <c r="L116" s="117"/>
      <c r="M116" s="117"/>
      <c r="N116" s="117"/>
      <c r="O116" s="117"/>
      <c r="P116" s="117"/>
      <c r="Q116" s="117"/>
      <c r="R116" s="117"/>
      <c r="S116" s="117"/>
      <c r="T116" s="117"/>
      <c r="U116" s="117"/>
      <c r="V116" s="117"/>
      <c r="W116" s="117"/>
      <c r="X116" s="117"/>
      <c r="Y116" s="117"/>
      <c r="Z116" s="117"/>
      <c r="AA116" s="117"/>
      <c r="AB116" s="117"/>
    </row>
    <row r="117" spans="1:28" ht="15.75" customHeight="1">
      <c r="A117" s="117"/>
      <c r="B117" s="117"/>
      <c r="C117" s="117"/>
      <c r="D117" s="117"/>
      <c r="E117" s="117"/>
      <c r="F117" s="117"/>
      <c r="G117" s="117"/>
      <c r="H117" s="117"/>
      <c r="I117" s="117"/>
      <c r="J117" s="117"/>
      <c r="K117" s="117"/>
      <c r="L117" s="117"/>
      <c r="M117" s="117"/>
      <c r="N117" s="117"/>
      <c r="O117" s="117"/>
      <c r="P117" s="117"/>
      <c r="Q117" s="117"/>
      <c r="R117" s="117"/>
      <c r="S117" s="117"/>
      <c r="T117" s="117"/>
      <c r="U117" s="117"/>
      <c r="V117" s="117"/>
      <c r="W117" s="117"/>
      <c r="X117" s="117"/>
      <c r="Y117" s="117"/>
      <c r="Z117" s="117"/>
      <c r="AA117" s="117"/>
      <c r="AB117" s="117"/>
    </row>
    <row r="118" spans="1:28" ht="15.75" customHeight="1">
      <c r="A118" s="117"/>
      <c r="B118" s="117"/>
      <c r="C118" s="117"/>
      <c r="D118" s="117"/>
      <c r="E118" s="117"/>
      <c r="F118" s="117"/>
      <c r="G118" s="117"/>
      <c r="H118" s="117"/>
      <c r="I118" s="117"/>
      <c r="J118" s="117"/>
      <c r="K118" s="117"/>
      <c r="L118" s="117"/>
      <c r="M118" s="117"/>
      <c r="N118" s="117"/>
      <c r="O118" s="117"/>
      <c r="P118" s="117"/>
      <c r="Q118" s="117"/>
      <c r="R118" s="117"/>
      <c r="S118" s="117"/>
      <c r="T118" s="117"/>
      <c r="U118" s="117"/>
      <c r="V118" s="117"/>
      <c r="W118" s="117"/>
      <c r="X118" s="117"/>
      <c r="Y118" s="117"/>
      <c r="Z118" s="117"/>
      <c r="AA118" s="117"/>
      <c r="AB118" s="117"/>
    </row>
    <row r="119" spans="1:28" ht="15.75" customHeight="1">
      <c r="A119" s="117"/>
      <c r="B119" s="117"/>
      <c r="C119" s="117"/>
      <c r="D119" s="117"/>
      <c r="E119" s="117"/>
      <c r="F119" s="117"/>
      <c r="G119" s="117"/>
      <c r="H119" s="117"/>
      <c r="I119" s="117"/>
      <c r="J119" s="117"/>
      <c r="K119" s="117"/>
      <c r="L119" s="117"/>
      <c r="M119" s="117"/>
      <c r="N119" s="117"/>
      <c r="O119" s="117"/>
      <c r="P119" s="117"/>
      <c r="Q119" s="117"/>
      <c r="R119" s="117"/>
      <c r="S119" s="117"/>
      <c r="T119" s="117"/>
      <c r="U119" s="117"/>
      <c r="V119" s="117"/>
      <c r="W119" s="117"/>
      <c r="X119" s="117"/>
      <c r="Y119" s="117"/>
      <c r="Z119" s="117"/>
      <c r="AA119" s="117"/>
      <c r="AB119" s="117"/>
    </row>
    <row r="120" spans="1:28" ht="15.75" customHeight="1">
      <c r="A120" s="117"/>
      <c r="B120" s="117"/>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c r="AA120" s="117"/>
      <c r="AB120" s="117"/>
    </row>
    <row r="121" spans="1:28" ht="15.75" customHeight="1">
      <c r="A121" s="117"/>
      <c r="B121" s="117"/>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c r="AA121" s="117"/>
      <c r="AB121" s="117"/>
    </row>
    <row r="122" spans="1:28" ht="15.75" customHeight="1">
      <c r="A122" s="117"/>
      <c r="B122" s="117"/>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c r="AA122" s="117"/>
      <c r="AB122" s="117"/>
    </row>
    <row r="123" spans="1:28" ht="15.75" customHeight="1">
      <c r="A123" s="117"/>
      <c r="B123" s="117"/>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c r="AA123" s="117"/>
      <c r="AB123" s="117"/>
    </row>
    <row r="124" spans="1:28" ht="15.75" customHeight="1">
      <c r="A124" s="117"/>
      <c r="B124" s="117"/>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c r="AA124" s="117"/>
      <c r="AB124" s="117"/>
    </row>
    <row r="125" spans="1:28" ht="15.75" customHeight="1">
      <c r="A125" s="117"/>
      <c r="B125" s="117"/>
      <c r="C125" s="117"/>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c r="AA125" s="117"/>
      <c r="AB125" s="117"/>
    </row>
    <row r="126" spans="1:28" ht="15.75" customHeight="1">
      <c r="A126" s="117"/>
      <c r="B126" s="117"/>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c r="AA126" s="117"/>
      <c r="AB126" s="117"/>
    </row>
    <row r="127" spans="1:28" ht="15.75" customHeight="1">
      <c r="A127" s="117"/>
      <c r="B127" s="117"/>
      <c r="C127" s="117"/>
      <c r="D127" s="117"/>
      <c r="E127" s="117"/>
      <c r="F127" s="117"/>
      <c r="G127" s="117"/>
      <c r="H127" s="117"/>
      <c r="I127" s="117"/>
      <c r="J127" s="117"/>
      <c r="K127" s="117"/>
      <c r="L127" s="117"/>
      <c r="M127" s="117"/>
      <c r="N127" s="117"/>
      <c r="O127" s="117"/>
      <c r="P127" s="117"/>
      <c r="Q127" s="117"/>
      <c r="R127" s="117"/>
      <c r="S127" s="117"/>
      <c r="T127" s="117"/>
      <c r="U127" s="117"/>
      <c r="V127" s="117"/>
      <c r="W127" s="117"/>
      <c r="X127" s="117"/>
      <c r="Y127" s="117"/>
      <c r="Z127" s="117"/>
      <c r="AA127" s="117"/>
      <c r="AB127" s="117"/>
    </row>
    <row r="128" spans="1:28" ht="15.75" customHeight="1">
      <c r="A128" s="117"/>
      <c r="B128" s="117"/>
      <c r="C128" s="117"/>
      <c r="D128" s="117"/>
      <c r="E128" s="117"/>
      <c r="F128" s="117"/>
      <c r="G128" s="117"/>
      <c r="H128" s="117"/>
      <c r="I128" s="117"/>
      <c r="J128" s="117"/>
      <c r="K128" s="117"/>
      <c r="L128" s="117"/>
      <c r="M128" s="117"/>
      <c r="N128" s="117"/>
      <c r="O128" s="117"/>
      <c r="P128" s="117"/>
      <c r="Q128" s="117"/>
      <c r="R128" s="117"/>
      <c r="S128" s="117"/>
      <c r="T128" s="117"/>
      <c r="U128" s="117"/>
      <c r="V128" s="117"/>
      <c r="W128" s="117"/>
      <c r="X128" s="117"/>
      <c r="Y128" s="117"/>
      <c r="Z128" s="117"/>
      <c r="AA128" s="117"/>
      <c r="AB128" s="117"/>
    </row>
    <row r="129" spans="1:28" ht="15.75" customHeight="1">
      <c r="A129" s="117"/>
      <c r="B129" s="117"/>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c r="AA129" s="117"/>
      <c r="AB129" s="117"/>
    </row>
    <row r="130" spans="1:28" ht="15.75" customHeight="1">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row>
    <row r="131" spans="1:28" ht="15.75" customHeight="1">
      <c r="A131" s="117"/>
      <c r="B131" s="117"/>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c r="AA131" s="117"/>
      <c r="AB131" s="117"/>
    </row>
    <row r="132" spans="1:28" ht="15.75" customHeight="1">
      <c r="A132" s="117"/>
      <c r="B132" s="117"/>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c r="AA132" s="117"/>
      <c r="AB132" s="117"/>
    </row>
    <row r="133" spans="1:28" ht="15.75" customHeight="1">
      <c r="A133" s="117"/>
      <c r="B133" s="117"/>
      <c r="C133" s="117"/>
      <c r="D133" s="117"/>
      <c r="E133" s="117"/>
      <c r="F133" s="117"/>
      <c r="G133" s="117"/>
      <c r="H133" s="117"/>
      <c r="I133" s="117"/>
      <c r="J133" s="117"/>
      <c r="K133" s="117"/>
      <c r="L133" s="117"/>
      <c r="M133" s="117"/>
      <c r="N133" s="117"/>
      <c r="O133" s="117"/>
      <c r="P133" s="117"/>
      <c r="Q133" s="117"/>
      <c r="R133" s="117"/>
      <c r="S133" s="117"/>
      <c r="T133" s="117"/>
      <c r="U133" s="117"/>
      <c r="V133" s="117"/>
      <c r="W133" s="117"/>
      <c r="X133" s="117"/>
      <c r="Y133" s="117"/>
      <c r="Z133" s="117"/>
      <c r="AA133" s="117"/>
      <c r="AB133" s="117"/>
    </row>
    <row r="134" spans="1:28" ht="15.75" customHeight="1">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row>
    <row r="135" spans="1:28" ht="15.75" customHeight="1">
      <c r="A135" s="117"/>
      <c r="B135" s="117"/>
      <c r="C135" s="117"/>
      <c r="D135" s="117"/>
      <c r="E135" s="117"/>
      <c r="F135" s="117"/>
      <c r="G135" s="117"/>
      <c r="H135" s="117"/>
      <c r="I135" s="117"/>
      <c r="J135" s="117"/>
      <c r="K135" s="117"/>
      <c r="L135" s="117"/>
      <c r="M135" s="117"/>
      <c r="N135" s="117"/>
      <c r="O135" s="117"/>
      <c r="P135" s="117"/>
      <c r="Q135" s="117"/>
      <c r="R135" s="117"/>
      <c r="S135" s="117"/>
      <c r="T135" s="117"/>
      <c r="U135" s="117"/>
      <c r="V135" s="117"/>
      <c r="W135" s="117"/>
      <c r="X135" s="117"/>
      <c r="Y135" s="117"/>
      <c r="Z135" s="117"/>
      <c r="AA135" s="117"/>
      <c r="AB135" s="117"/>
    </row>
    <row r="136" spans="1:28" ht="15.75" customHeight="1">
      <c r="A136" s="117"/>
      <c r="B136" s="117"/>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c r="AA136" s="117"/>
      <c r="AB136" s="117"/>
    </row>
    <row r="137" spans="1:28" ht="15.75" customHeight="1">
      <c r="A137" s="117"/>
      <c r="B137" s="117"/>
      <c r="C137" s="117"/>
      <c r="D137" s="117"/>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c r="AA137" s="117"/>
      <c r="AB137" s="117"/>
    </row>
    <row r="138" spans="1:28" ht="15.75" customHeight="1">
      <c r="A138" s="117"/>
      <c r="B138" s="117"/>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c r="AA138" s="117"/>
      <c r="AB138" s="117"/>
    </row>
    <row r="139" spans="1:28" ht="15.75" customHeight="1">
      <c r="A139" s="117"/>
      <c r="B139" s="117"/>
      <c r="C139" s="117"/>
      <c r="D139" s="117"/>
      <c r="E139" s="117"/>
      <c r="F139" s="117"/>
      <c r="G139" s="117"/>
      <c r="H139" s="117"/>
      <c r="I139" s="117"/>
      <c r="J139" s="117"/>
      <c r="K139" s="117"/>
      <c r="L139" s="117"/>
      <c r="M139" s="117"/>
      <c r="N139" s="117"/>
      <c r="O139" s="117"/>
      <c r="P139" s="117"/>
      <c r="Q139" s="117"/>
      <c r="R139" s="117"/>
      <c r="S139" s="117"/>
      <c r="T139" s="117"/>
      <c r="U139" s="117"/>
      <c r="V139" s="117"/>
      <c r="W139" s="117"/>
      <c r="X139" s="117"/>
      <c r="Y139" s="117"/>
      <c r="Z139" s="117"/>
      <c r="AA139" s="117"/>
      <c r="AB139" s="117"/>
    </row>
    <row r="140" spans="1:28" ht="15.75" customHeight="1">
      <c r="A140" s="117"/>
      <c r="B140" s="117"/>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c r="AA140" s="117"/>
      <c r="AB140" s="117"/>
    </row>
    <row r="141" spans="1:28" ht="15.75" customHeight="1">
      <c r="A141" s="117"/>
      <c r="B141" s="117"/>
      <c r="C141" s="117"/>
      <c r="D141" s="117"/>
      <c r="E141" s="117"/>
      <c r="F141" s="117"/>
      <c r="G141" s="117"/>
      <c r="H141" s="117"/>
      <c r="I141" s="117"/>
      <c r="J141" s="117"/>
      <c r="K141" s="117"/>
      <c r="L141" s="117"/>
      <c r="M141" s="117"/>
      <c r="N141" s="117"/>
      <c r="O141" s="117"/>
      <c r="P141" s="117"/>
      <c r="Q141" s="117"/>
      <c r="R141" s="117"/>
      <c r="S141" s="117"/>
      <c r="T141" s="117"/>
      <c r="U141" s="117"/>
      <c r="V141" s="117"/>
      <c r="W141" s="117"/>
      <c r="X141" s="117"/>
      <c r="Y141" s="117"/>
      <c r="Z141" s="117"/>
      <c r="AA141" s="117"/>
      <c r="AB141" s="117"/>
    </row>
    <row r="142" spans="1:28" ht="15.75" customHeight="1">
      <c r="A142" s="117"/>
      <c r="B142" s="117"/>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c r="AA142" s="117"/>
      <c r="AB142" s="117"/>
    </row>
    <row r="143" spans="1:28" ht="15.75" customHeight="1">
      <c r="A143" s="117"/>
      <c r="B143" s="117"/>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7"/>
      <c r="AA143" s="117"/>
      <c r="AB143" s="117"/>
    </row>
    <row r="144" spans="1:28" ht="15.75" customHeight="1">
      <c r="A144" s="117"/>
      <c r="B144" s="117"/>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7"/>
      <c r="AA144" s="117"/>
      <c r="AB144" s="117"/>
    </row>
    <row r="145" spans="1:28" ht="15.75" customHeight="1">
      <c r="A145" s="117"/>
      <c r="B145" s="117"/>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row>
    <row r="146" spans="1:28" ht="15.75" customHeight="1">
      <c r="A146" s="117"/>
      <c r="B146" s="117"/>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c r="AA146" s="117"/>
      <c r="AB146" s="117"/>
    </row>
    <row r="147" spans="1:28" ht="15.75" customHeight="1">
      <c r="A147" s="117"/>
      <c r="B147" s="117"/>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7"/>
      <c r="AA147" s="117"/>
      <c r="AB147" s="117"/>
    </row>
    <row r="148" spans="1:28" ht="15.75" customHeight="1">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c r="AA148" s="117"/>
      <c r="AB148" s="117"/>
    </row>
    <row r="149" spans="1:28" ht="15.75" customHeight="1">
      <c r="A149" s="117"/>
      <c r="B149" s="117"/>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7"/>
      <c r="AA149" s="117"/>
      <c r="AB149" s="117"/>
    </row>
    <row r="150" spans="1:28" ht="15.75" customHeight="1">
      <c r="A150" s="117"/>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row>
    <row r="151" spans="1:28" ht="15.75" customHeight="1">
      <c r="A151" s="117"/>
      <c r="B151" s="117"/>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7"/>
      <c r="AA151" s="117"/>
      <c r="AB151" s="117"/>
    </row>
    <row r="152" spans="1:28" ht="15.75" customHeight="1">
      <c r="A152" s="117"/>
      <c r="B152" s="117"/>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c r="AA152" s="117"/>
      <c r="AB152" s="117"/>
    </row>
    <row r="153" spans="1:28" ht="15.75" customHeight="1">
      <c r="A153" s="117"/>
      <c r="B153" s="117"/>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7"/>
      <c r="AA153" s="117"/>
      <c r="AB153" s="117"/>
    </row>
    <row r="154" spans="1:28" ht="15.75" customHeight="1">
      <c r="A154" s="117"/>
      <c r="B154" s="117"/>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c r="AA154" s="117"/>
      <c r="AB154" s="117"/>
    </row>
    <row r="155" spans="1:28" ht="15.75" customHeight="1">
      <c r="A155" s="117"/>
      <c r="B155" s="117"/>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c r="AA155" s="117"/>
      <c r="AB155" s="117"/>
    </row>
    <row r="156" spans="1:28" ht="15.75" customHeight="1">
      <c r="A156" s="117"/>
      <c r="B156" s="117"/>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c r="AA156" s="117"/>
      <c r="AB156" s="117"/>
    </row>
    <row r="157" spans="1:28" ht="15.75" customHeight="1">
      <c r="A157" s="117"/>
      <c r="B157" s="117"/>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c r="AA157" s="117"/>
      <c r="AB157" s="117"/>
    </row>
    <row r="158" spans="1:28" ht="15.75" customHeight="1">
      <c r="A158" s="117"/>
      <c r="B158" s="117"/>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c r="AA158" s="117"/>
      <c r="AB158" s="117"/>
    </row>
    <row r="159" spans="1:28" ht="15.75" customHeight="1">
      <c r="A159" s="117"/>
      <c r="B159" s="117"/>
      <c r="C159" s="117"/>
      <c r="D159" s="117"/>
      <c r="E159" s="117"/>
      <c r="F159" s="117"/>
      <c r="G159" s="117"/>
      <c r="H159" s="117"/>
      <c r="I159" s="117"/>
      <c r="J159" s="117"/>
      <c r="K159" s="117"/>
      <c r="L159" s="117"/>
      <c r="M159" s="117"/>
      <c r="N159" s="117"/>
      <c r="O159" s="117"/>
      <c r="P159" s="117"/>
      <c r="Q159" s="117"/>
      <c r="R159" s="117"/>
      <c r="S159" s="117"/>
      <c r="T159" s="117"/>
      <c r="U159" s="117"/>
      <c r="V159" s="117"/>
      <c r="W159" s="117"/>
      <c r="X159" s="117"/>
      <c r="Y159" s="117"/>
      <c r="Z159" s="117"/>
      <c r="AA159" s="117"/>
      <c r="AB159" s="117"/>
    </row>
    <row r="160" spans="1:28" ht="15.75" customHeight="1">
      <c r="A160" s="117"/>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row>
    <row r="161" spans="1:28" ht="15.75" customHeight="1">
      <c r="A161" s="117"/>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row>
    <row r="162" spans="1:28" ht="15.75" customHeight="1">
      <c r="A162" s="117"/>
      <c r="B162" s="117"/>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c r="AA162" s="117"/>
      <c r="AB162" s="117"/>
    </row>
    <row r="163" spans="1:28" ht="15.75" customHeight="1">
      <c r="A163" s="117"/>
      <c r="B163" s="117"/>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c r="AA163" s="117"/>
      <c r="AB163" s="117"/>
    </row>
    <row r="164" spans="1:28" ht="15.75" customHeight="1">
      <c r="A164" s="117"/>
      <c r="B164" s="117"/>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c r="AA164" s="117"/>
      <c r="AB164" s="117"/>
    </row>
    <row r="165" spans="1:28" ht="15.75" customHeight="1">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row>
    <row r="166" spans="1:28" ht="15.75" customHeight="1">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c r="X166" s="117"/>
      <c r="Y166" s="117"/>
      <c r="Z166" s="117"/>
      <c r="AA166" s="117"/>
      <c r="AB166" s="117"/>
    </row>
    <row r="167" spans="1:28" ht="15.75" customHeight="1">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c r="AA167" s="117"/>
      <c r="AB167" s="117"/>
    </row>
    <row r="168" spans="1:28" ht="15.75" customHeight="1">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c r="AA168" s="117"/>
      <c r="AB168" s="117"/>
    </row>
    <row r="169" spans="1:28" ht="15.75" customHeight="1">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row>
    <row r="170" spans="1:28" ht="15.75" customHeight="1">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row>
    <row r="171" spans="1:28" ht="15.75" customHeight="1">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row>
    <row r="172" spans="1:28" ht="15.75" customHeight="1">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row>
    <row r="173" spans="1:28" ht="15.75" customHeight="1">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row>
    <row r="174" spans="1:28" ht="15.75" customHeight="1">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row>
    <row r="175" spans="1:28" ht="15.75" customHeight="1">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row>
    <row r="176" spans="1:28" ht="15.75" customHeight="1">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c r="AA176" s="117"/>
      <c r="AB176" s="117"/>
    </row>
    <row r="177" spans="1:28" ht="15.75" customHeight="1">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c r="AA177" s="117"/>
      <c r="AB177" s="117"/>
    </row>
    <row r="178" spans="1:28" ht="15.75" customHeight="1">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c r="AA178" s="117"/>
      <c r="AB178" s="117"/>
    </row>
    <row r="179" spans="1:28" ht="15.75" customHeight="1">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c r="AA179" s="117"/>
      <c r="AB179" s="117"/>
    </row>
    <row r="180" spans="1:28" ht="15.75" customHeight="1">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c r="AA180" s="117"/>
      <c r="AB180" s="117"/>
    </row>
    <row r="181" spans="1:28" ht="15.75" customHeight="1">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c r="AB181" s="117"/>
    </row>
    <row r="182" spans="1:28" ht="15.75" customHeight="1">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row>
    <row r="183" spans="1:28" ht="15.75" customHeight="1">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row>
    <row r="184" spans="1:28" ht="15.75" customHeight="1">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c r="AA184" s="117"/>
      <c r="AB184" s="117"/>
    </row>
    <row r="185" spans="1:28" ht="15.75" customHeight="1">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c r="AB185" s="117"/>
    </row>
    <row r="186" spans="1:28" ht="15.75" customHeight="1">
      <c r="A186" s="117"/>
      <c r="B186" s="117"/>
      <c r="C186" s="117"/>
      <c r="D186" s="117"/>
      <c r="E186" s="117"/>
      <c r="F186" s="117"/>
      <c r="G186" s="117"/>
      <c r="H186" s="117"/>
      <c r="I186" s="117"/>
      <c r="J186" s="117"/>
      <c r="K186" s="117"/>
      <c r="L186" s="117"/>
      <c r="M186" s="117"/>
      <c r="N186" s="117"/>
      <c r="O186" s="117"/>
      <c r="P186" s="117"/>
      <c r="Q186" s="117"/>
      <c r="R186" s="117"/>
      <c r="S186" s="117"/>
      <c r="T186" s="117"/>
      <c r="U186" s="117"/>
      <c r="V186" s="117"/>
      <c r="W186" s="117"/>
      <c r="X186" s="117"/>
      <c r="Y186" s="117"/>
      <c r="Z186" s="117"/>
      <c r="AA186" s="117"/>
      <c r="AB186" s="117"/>
    </row>
    <row r="187" spans="1:28" ht="15.75" customHeight="1">
      <c r="A187" s="117"/>
      <c r="B187" s="117"/>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row>
    <row r="188" spans="1:28" ht="15.75" customHeight="1">
      <c r="A188" s="117"/>
      <c r="B188" s="117"/>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row>
    <row r="189" spans="1:28" ht="15.75" customHeight="1">
      <c r="A189" s="117"/>
      <c r="B189" s="117"/>
      <c r="C189" s="117"/>
      <c r="D189" s="117"/>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row>
    <row r="190" spans="1:28" ht="15.75" customHeight="1">
      <c r="A190" s="117"/>
      <c r="B190" s="117"/>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c r="AA190" s="117"/>
      <c r="AB190" s="117"/>
    </row>
    <row r="191" spans="1:28" ht="15.75" customHeight="1">
      <c r="A191" s="117"/>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c r="AB191" s="117"/>
    </row>
    <row r="192" spans="1:28" ht="15.75" customHeight="1">
      <c r="A192" s="117"/>
      <c r="B192" s="117"/>
      <c r="C192" s="117"/>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c r="AA192" s="117"/>
      <c r="AB192" s="117"/>
    </row>
    <row r="193" spans="1:28" ht="15.75" customHeight="1">
      <c r="A193" s="117"/>
      <c r="B193" s="117"/>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c r="AA193" s="117"/>
      <c r="AB193" s="117"/>
    </row>
    <row r="194" spans="1:28" ht="15.75" customHeight="1">
      <c r="A194" s="117"/>
      <c r="B194" s="117"/>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c r="AA194" s="117"/>
      <c r="AB194" s="117"/>
    </row>
    <row r="195" spans="1:28" ht="15.75" customHeight="1">
      <c r="A195" s="117"/>
      <c r="B195" s="117"/>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c r="AA195" s="117"/>
      <c r="AB195" s="117"/>
    </row>
    <row r="196" spans="1:28" ht="15.75" customHeight="1">
      <c r="A196" s="117"/>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row>
    <row r="197" spans="1:28" ht="15.75" customHeight="1">
      <c r="A197" s="117"/>
      <c r="B197" s="117"/>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c r="AA197" s="117"/>
      <c r="AB197" s="117"/>
    </row>
    <row r="198" spans="1:28" ht="15.75" customHeight="1">
      <c r="A198" s="117"/>
      <c r="B198" s="117"/>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c r="AA198" s="117"/>
      <c r="AB198" s="117"/>
    </row>
    <row r="199" spans="1:28" ht="15.75" customHeight="1">
      <c r="A199" s="117"/>
      <c r="B199" s="117"/>
      <c r="C199" s="117"/>
      <c r="D199" s="117"/>
      <c r="E199" s="117"/>
      <c r="F199" s="117"/>
      <c r="G199" s="117"/>
      <c r="H199" s="117"/>
      <c r="I199" s="117"/>
      <c r="J199" s="117"/>
      <c r="K199" s="117"/>
      <c r="L199" s="117"/>
      <c r="M199" s="117"/>
      <c r="N199" s="117"/>
      <c r="O199" s="117"/>
      <c r="P199" s="117"/>
      <c r="Q199" s="117"/>
      <c r="R199" s="117"/>
      <c r="S199" s="117"/>
      <c r="T199" s="117"/>
      <c r="U199" s="117"/>
      <c r="V199" s="117"/>
      <c r="W199" s="117"/>
      <c r="X199" s="117"/>
      <c r="Y199" s="117"/>
      <c r="Z199" s="117"/>
      <c r="AA199" s="117"/>
      <c r="AB199" s="117"/>
    </row>
    <row r="200" spans="1:28" ht="15.75" customHeight="1">
      <c r="A200" s="117"/>
      <c r="B200" s="117"/>
      <c r="C200" s="117"/>
      <c r="D200" s="117"/>
      <c r="E200" s="117"/>
      <c r="F200" s="117"/>
      <c r="G200" s="117"/>
      <c r="H200" s="117"/>
      <c r="I200" s="117"/>
      <c r="J200" s="117"/>
      <c r="K200" s="117"/>
      <c r="L200" s="117"/>
      <c r="M200" s="117"/>
      <c r="N200" s="117"/>
      <c r="O200" s="117"/>
      <c r="P200" s="117"/>
      <c r="Q200" s="117"/>
      <c r="R200" s="117"/>
      <c r="S200" s="117"/>
      <c r="T200" s="117"/>
      <c r="U200" s="117"/>
      <c r="V200" s="117"/>
      <c r="W200" s="117"/>
      <c r="X200" s="117"/>
      <c r="Y200" s="117"/>
      <c r="Z200" s="117"/>
      <c r="AA200" s="117"/>
      <c r="AB200" s="117"/>
    </row>
    <row r="201" spans="1:28" ht="15.75" customHeight="1">
      <c r="A201" s="117"/>
      <c r="B201" s="117"/>
      <c r="C201" s="117"/>
      <c r="D201" s="117"/>
      <c r="E201" s="117"/>
      <c r="F201" s="117"/>
      <c r="G201" s="117"/>
      <c r="H201" s="117"/>
      <c r="I201" s="117"/>
      <c r="J201" s="117"/>
      <c r="K201" s="117"/>
      <c r="L201" s="117"/>
      <c r="M201" s="117"/>
      <c r="N201" s="117"/>
      <c r="O201" s="117"/>
      <c r="P201" s="117"/>
      <c r="Q201" s="117"/>
      <c r="R201" s="117"/>
      <c r="S201" s="117"/>
      <c r="T201" s="117"/>
      <c r="U201" s="117"/>
      <c r="V201" s="117"/>
      <c r="W201" s="117"/>
      <c r="X201" s="117"/>
      <c r="Y201" s="117"/>
      <c r="Z201" s="117"/>
      <c r="AA201" s="117"/>
      <c r="AB201" s="117"/>
    </row>
    <row r="202" spans="1:28" ht="15.75" customHeight="1">
      <c r="A202" s="117"/>
      <c r="B202" s="117"/>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c r="AA202" s="117"/>
      <c r="AB202" s="117"/>
    </row>
    <row r="203" spans="1:28" ht="15.75" customHeight="1">
      <c r="A203" s="117"/>
      <c r="B203" s="117"/>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c r="AA203" s="117"/>
      <c r="AB203" s="117"/>
    </row>
    <row r="204" spans="1:28" ht="15.75" customHeight="1">
      <c r="A204" s="117"/>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row>
    <row r="205" spans="1:28" ht="15.75" customHeight="1">
      <c r="A205" s="117"/>
      <c r="B205" s="117"/>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c r="AA205" s="117"/>
      <c r="AB205" s="117"/>
    </row>
    <row r="206" spans="1:28" ht="15.75" customHeight="1">
      <c r="A206" s="117"/>
      <c r="B206" s="117"/>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c r="AA206" s="117"/>
      <c r="AB206" s="117"/>
    </row>
    <row r="207" spans="1:28" ht="15.75" customHeight="1">
      <c r="A207" s="117"/>
      <c r="B207" s="117"/>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c r="AA207" s="117"/>
      <c r="AB207" s="117"/>
    </row>
    <row r="208" spans="1:28" ht="15.75" customHeight="1">
      <c r="A208" s="117"/>
      <c r="B208" s="117"/>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c r="AA208" s="117"/>
      <c r="AB208" s="117"/>
    </row>
    <row r="209" spans="1:28" ht="15.75" customHeight="1">
      <c r="A209" s="117"/>
      <c r="B209" s="117"/>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c r="AA209" s="117"/>
      <c r="AB209" s="117"/>
    </row>
    <row r="210" spans="1:28" ht="15.75" customHeight="1">
      <c r="A210" s="117"/>
      <c r="B210" s="117"/>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c r="AA210" s="117"/>
      <c r="AB210" s="117"/>
    </row>
    <row r="211" spans="1:28" ht="15.75" customHeight="1">
      <c r="A211" s="117"/>
      <c r="B211" s="117"/>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c r="AA211" s="117"/>
      <c r="AB211" s="117"/>
    </row>
    <row r="212" spans="1:28" ht="15.75" customHeight="1">
      <c r="A212" s="117"/>
      <c r="B212" s="117"/>
      <c r="C212" s="117"/>
      <c r="D212" s="117"/>
      <c r="E212" s="117"/>
      <c r="F212" s="117"/>
      <c r="G212" s="117"/>
      <c r="H212" s="117"/>
      <c r="I212" s="117"/>
      <c r="J212" s="117"/>
      <c r="K212" s="117"/>
      <c r="L212" s="117"/>
      <c r="M212" s="117"/>
      <c r="N212" s="117"/>
      <c r="O212" s="117"/>
      <c r="P212" s="117"/>
      <c r="Q212" s="117"/>
      <c r="R212" s="117"/>
      <c r="S212" s="117"/>
      <c r="T212" s="117"/>
      <c r="U212" s="117"/>
      <c r="V212" s="117"/>
      <c r="W212" s="117"/>
      <c r="X212" s="117"/>
      <c r="Y212" s="117"/>
      <c r="Z212" s="117"/>
      <c r="AA212" s="117"/>
      <c r="AB212" s="117"/>
    </row>
    <row r="213" spans="1:28" ht="15.75" customHeight="1">
      <c r="A213" s="117"/>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c r="AA213" s="117"/>
      <c r="AB213" s="117"/>
    </row>
    <row r="214" spans="1:28" ht="15.75" customHeight="1">
      <c r="A214" s="117"/>
      <c r="B214" s="117"/>
      <c r="C214" s="117"/>
      <c r="D214" s="117"/>
      <c r="E214" s="117"/>
      <c r="F214" s="117"/>
      <c r="G214" s="117"/>
      <c r="H214" s="117"/>
      <c r="I214" s="117"/>
      <c r="J214" s="117"/>
      <c r="K214" s="117"/>
      <c r="L214" s="117"/>
      <c r="M214" s="117"/>
      <c r="N214" s="117"/>
      <c r="O214" s="117"/>
      <c r="P214" s="117"/>
      <c r="Q214" s="117"/>
      <c r="R214" s="117"/>
      <c r="S214" s="117"/>
      <c r="T214" s="117"/>
      <c r="U214" s="117"/>
      <c r="V214" s="117"/>
      <c r="W214" s="117"/>
      <c r="X214" s="117"/>
      <c r="Y214" s="117"/>
      <c r="Z214" s="117"/>
      <c r="AA214" s="117"/>
      <c r="AB214" s="117"/>
    </row>
    <row r="215" spans="1:28" ht="15.75" customHeight="1">
      <c r="A215" s="117"/>
      <c r="B215" s="117"/>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c r="AA215" s="117"/>
      <c r="AB215" s="117"/>
    </row>
    <row r="216" spans="1:28" ht="15.75" customHeight="1">
      <c r="A216" s="117"/>
      <c r="B216" s="117"/>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c r="AA216" s="117"/>
      <c r="AB216" s="117"/>
    </row>
    <row r="217" spans="1:28" ht="15.75" customHeight="1">
      <c r="A217" s="117"/>
      <c r="B217" s="117"/>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c r="AA217" s="117"/>
      <c r="AB217" s="117"/>
    </row>
    <row r="218" spans="1:28" ht="15.75" customHeight="1">
      <c r="A218" s="117"/>
      <c r="B218" s="117"/>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c r="AA218" s="117"/>
      <c r="AB218" s="117"/>
    </row>
    <row r="219" spans="1:28" ht="15.75" customHeight="1">
      <c r="A219" s="117"/>
      <c r="B219" s="117"/>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c r="AA219" s="117"/>
      <c r="AB219" s="117"/>
    </row>
    <row r="220" spans="1:28" ht="15.75" customHeight="1">
      <c r="A220" s="117"/>
      <c r="B220" s="117"/>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c r="AA220" s="117"/>
      <c r="AB220" s="117"/>
    </row>
    <row r="221" spans="1:28" ht="15.75" customHeight="1">
      <c r="A221" s="117"/>
      <c r="B221" s="117"/>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c r="AA221" s="117"/>
      <c r="AB221" s="117"/>
    </row>
    <row r="222" spans="1:28" ht="15.75" customHeight="1">
      <c r="A222" s="117"/>
      <c r="B222" s="117"/>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c r="AA222" s="117"/>
      <c r="AB222" s="117"/>
    </row>
    <row r="223" spans="1:28" ht="15.75" customHeight="1">
      <c r="A223" s="117"/>
      <c r="B223" s="117"/>
      <c r="C223" s="117"/>
      <c r="D223" s="117"/>
      <c r="E223" s="117"/>
      <c r="F223" s="117"/>
      <c r="G223" s="117"/>
      <c r="H223" s="117"/>
      <c r="I223" s="117"/>
      <c r="J223" s="117"/>
      <c r="K223" s="117"/>
      <c r="L223" s="117"/>
      <c r="M223" s="117"/>
      <c r="N223" s="117"/>
      <c r="O223" s="117"/>
      <c r="P223" s="117"/>
      <c r="Q223" s="117"/>
      <c r="R223" s="117"/>
      <c r="S223" s="117"/>
      <c r="T223" s="117"/>
      <c r="U223" s="117"/>
      <c r="V223" s="117"/>
      <c r="W223" s="117"/>
      <c r="X223" s="117"/>
      <c r="Y223" s="117"/>
      <c r="Z223" s="117"/>
      <c r="AA223" s="117"/>
      <c r="AB223" s="117"/>
    </row>
    <row r="224" spans="1:28" ht="15.75" customHeight="1">
      <c r="A224" s="117"/>
      <c r="B224" s="117"/>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c r="AA224" s="117"/>
      <c r="AB224" s="117"/>
    </row>
    <row r="225" spans="1:28" ht="15.75" customHeight="1">
      <c r="A225" s="117"/>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c r="AA225" s="117"/>
      <c r="AB225" s="117"/>
    </row>
    <row r="226" spans="1:28" ht="15.75" customHeight="1">
      <c r="A226" s="117"/>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c r="AA226" s="117"/>
      <c r="AB226" s="117"/>
    </row>
    <row r="227" spans="1:28" ht="15.75" customHeight="1">
      <c r="A227" s="117"/>
      <c r="B227" s="117"/>
      <c r="C227" s="117"/>
      <c r="D227" s="117"/>
      <c r="E227" s="117"/>
      <c r="F227" s="117"/>
      <c r="G227" s="117"/>
      <c r="H227" s="117"/>
      <c r="I227" s="117"/>
      <c r="J227" s="117"/>
      <c r="K227" s="117"/>
      <c r="L227" s="117"/>
      <c r="M227" s="117"/>
      <c r="N227" s="117"/>
      <c r="O227" s="117"/>
      <c r="P227" s="117"/>
      <c r="Q227" s="117"/>
      <c r="R227" s="117"/>
      <c r="S227" s="117"/>
      <c r="T227" s="117"/>
      <c r="U227" s="117"/>
      <c r="V227" s="117"/>
      <c r="W227" s="117"/>
      <c r="X227" s="117"/>
      <c r="Y227" s="117"/>
      <c r="Z227" s="117"/>
      <c r="AA227" s="117"/>
      <c r="AB227" s="117"/>
    </row>
    <row r="228" spans="1:28" ht="15.75" customHeight="1">
      <c r="A228" s="117"/>
      <c r="B228" s="117"/>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c r="AA228" s="117"/>
      <c r="AB228" s="117"/>
    </row>
    <row r="229" spans="1:28" ht="15.75" customHeight="1">
      <c r="A229" s="117"/>
      <c r="B229" s="117"/>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c r="AA229" s="117"/>
      <c r="AB229" s="117"/>
    </row>
    <row r="230" spans="1:28" ht="15.75" customHeight="1">
      <c r="A230" s="117"/>
      <c r="B230" s="117"/>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row>
    <row r="231" spans="1:28" ht="15.75" customHeight="1">
      <c r="A231" s="117"/>
      <c r="B231" s="117"/>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c r="AA231" s="117"/>
      <c r="AB231" s="117"/>
    </row>
    <row r="232" spans="1:28" ht="15.75" customHeight="1">
      <c r="A232" s="117"/>
      <c r="B232" s="117"/>
      <c r="C232" s="117"/>
      <c r="D232" s="117"/>
      <c r="E232" s="117"/>
      <c r="F232" s="117"/>
      <c r="G232" s="117"/>
      <c r="H232" s="117"/>
      <c r="I232" s="117"/>
      <c r="J232" s="117"/>
      <c r="K232" s="117"/>
      <c r="L232" s="117"/>
      <c r="M232" s="117"/>
      <c r="N232" s="117"/>
      <c r="O232" s="117"/>
      <c r="P232" s="117"/>
      <c r="Q232" s="117"/>
      <c r="R232" s="117"/>
      <c r="S232" s="117"/>
      <c r="T232" s="117"/>
      <c r="U232" s="117"/>
      <c r="V232" s="117"/>
      <c r="W232" s="117"/>
      <c r="X232" s="117"/>
      <c r="Y232" s="117"/>
      <c r="Z232" s="117"/>
      <c r="AA232" s="117"/>
      <c r="AB232" s="117"/>
    </row>
    <row r="233" spans="1:28" ht="15.75" customHeight="1">
      <c r="A233" s="117"/>
      <c r="B233" s="117"/>
      <c r="C233" s="117"/>
      <c r="D233" s="117"/>
      <c r="E233" s="117"/>
      <c r="F233" s="117"/>
      <c r="G233" s="117"/>
      <c r="H233" s="117"/>
      <c r="I233" s="117"/>
      <c r="J233" s="117"/>
      <c r="K233" s="117"/>
      <c r="L233" s="117"/>
      <c r="M233" s="117"/>
      <c r="N233" s="117"/>
      <c r="O233" s="117"/>
      <c r="P233" s="117"/>
      <c r="Q233" s="117"/>
      <c r="R233" s="117"/>
      <c r="S233" s="117"/>
      <c r="T233" s="117"/>
      <c r="U233" s="117"/>
      <c r="V233" s="117"/>
      <c r="W233" s="117"/>
      <c r="X233" s="117"/>
      <c r="Y233" s="117"/>
      <c r="Z233" s="117"/>
      <c r="AA233" s="117"/>
      <c r="AB233" s="117"/>
    </row>
    <row r="234" spans="1:28" ht="15.75" customHeight="1">
      <c r="A234" s="117"/>
      <c r="B234" s="117"/>
      <c r="C234" s="117"/>
      <c r="D234" s="117"/>
      <c r="E234" s="117"/>
      <c r="F234" s="117"/>
      <c r="G234" s="117"/>
      <c r="H234" s="117"/>
      <c r="I234" s="117"/>
      <c r="J234" s="117"/>
      <c r="K234" s="117"/>
      <c r="L234" s="117"/>
      <c r="M234" s="117"/>
      <c r="N234" s="117"/>
      <c r="O234" s="117"/>
      <c r="P234" s="117"/>
      <c r="Q234" s="117"/>
      <c r="R234" s="117"/>
      <c r="S234" s="117"/>
      <c r="T234" s="117"/>
      <c r="U234" s="117"/>
      <c r="V234" s="117"/>
      <c r="W234" s="117"/>
      <c r="X234" s="117"/>
      <c r="Y234" s="117"/>
      <c r="Z234" s="117"/>
      <c r="AA234" s="117"/>
      <c r="AB234" s="117"/>
    </row>
    <row r="235" spans="1:28" ht="15.75" customHeight="1">
      <c r="A235" s="117"/>
      <c r="B235" s="117"/>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c r="AA235" s="117"/>
      <c r="AB235" s="117"/>
    </row>
    <row r="236" spans="1:28" ht="15.75" customHeight="1">
      <c r="A236" s="117"/>
      <c r="B236" s="117"/>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row>
    <row r="237" spans="1:28" ht="15.75" customHeight="1">
      <c r="A237" s="117"/>
      <c r="B237" s="117"/>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row>
    <row r="238" spans="1:28" ht="15.75" customHeight="1">
      <c r="A238" s="117"/>
      <c r="B238" s="117"/>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c r="AA238" s="117"/>
      <c r="AB238" s="117"/>
    </row>
    <row r="239" spans="1:28" ht="15.75" customHeight="1">
      <c r="A239" s="117"/>
      <c r="B239" s="117"/>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row>
    <row r="240" spans="1:28" ht="15.75" customHeight="1">
      <c r="A240" s="117"/>
      <c r="B240" s="117"/>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row>
    <row r="241" spans="1:28" ht="15.75" customHeight="1">
      <c r="A241" s="117"/>
      <c r="B241" s="117"/>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row>
    <row r="242" spans="1:28" ht="15.75" customHeight="1">
      <c r="A242" s="117"/>
      <c r="B242" s="117"/>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row>
    <row r="243" spans="1:28" ht="15.75" customHeight="1">
      <c r="A243" s="117"/>
      <c r="B243" s="117"/>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row>
    <row r="244" spans="1:28" ht="15.75" customHeight="1">
      <c r="A244" s="117"/>
      <c r="B244" s="117"/>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c r="AA244" s="117"/>
      <c r="AB244" s="117"/>
    </row>
    <row r="245" spans="1:28" ht="15.75" customHeight="1">
      <c r="A245" s="117"/>
      <c r="B245" s="117"/>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c r="AA245" s="117"/>
      <c r="AB245" s="117"/>
    </row>
    <row r="246" spans="1:28" ht="15.75" customHeight="1">
      <c r="A246" s="117"/>
      <c r="B246" s="117"/>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c r="AA246" s="117"/>
      <c r="AB246" s="117"/>
    </row>
    <row r="247" spans="1:28" ht="15.75" customHeight="1">
      <c r="A247" s="117"/>
      <c r="B247" s="117"/>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row>
    <row r="248" spans="1:28" ht="15.75" customHeight="1">
      <c r="A248" s="117"/>
      <c r="B248" s="117"/>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row>
    <row r="249" spans="1:28" ht="15.75" customHeight="1">
      <c r="A249" s="117"/>
      <c r="B249" s="117"/>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row>
    <row r="250" spans="1:28" ht="15.75" customHeight="1">
      <c r="A250" s="117"/>
      <c r="B250" s="117"/>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row>
    <row r="251" spans="1:28" ht="15.75" customHeight="1">
      <c r="A251" s="117"/>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row>
    <row r="252" spans="1:28" ht="15.75" customHeight="1">
      <c r="A252" s="117"/>
      <c r="B252" s="117"/>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row>
    <row r="253" spans="1:28" ht="15.75" customHeight="1">
      <c r="A253" s="117"/>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row>
    <row r="254" spans="1:28" ht="15.75" customHeight="1">
      <c r="A254" s="117"/>
      <c r="B254" s="117"/>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row>
    <row r="255" spans="1:28" ht="15.75" customHeight="1">
      <c r="A255" s="117"/>
      <c r="B255" s="117"/>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c r="AA255" s="117"/>
      <c r="AB255" s="117"/>
    </row>
    <row r="256" spans="1:28" ht="15.75" customHeight="1">
      <c r="A256" s="117"/>
      <c r="B256" s="117"/>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c r="AA256" s="117"/>
      <c r="AB256" s="117"/>
    </row>
    <row r="257" spans="1:28" ht="15.75" customHeight="1">
      <c r="A257" s="117"/>
      <c r="B257" s="117"/>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c r="AA257" s="117"/>
      <c r="AB257" s="117"/>
    </row>
    <row r="258" spans="1:28" ht="15.75" customHeight="1">
      <c r="A258" s="117"/>
      <c r="B258" s="117"/>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c r="AA258" s="117"/>
      <c r="AB258" s="117"/>
    </row>
    <row r="259" spans="1:28" ht="15.75" customHeight="1">
      <c r="A259" s="117"/>
      <c r="B259" s="117"/>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c r="AA259" s="117"/>
      <c r="AB259" s="117"/>
    </row>
    <row r="260" spans="1:28" ht="15.75" customHeight="1">
      <c r="A260" s="117"/>
      <c r="B260" s="117"/>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row>
    <row r="261" spans="1:28" ht="15.75" customHeight="1">
      <c r="A261" s="117"/>
      <c r="B261" s="117"/>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c r="AA261" s="117"/>
      <c r="AB261" s="117"/>
    </row>
    <row r="262" spans="1:28" ht="15.75" customHeight="1">
      <c r="A262" s="117"/>
      <c r="B262" s="117"/>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row>
    <row r="263" spans="1:28" ht="15.75" customHeight="1">
      <c r="A263" s="117"/>
      <c r="B263" s="117"/>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row>
    <row r="264" spans="1:28" ht="15.75" customHeight="1">
      <c r="A264" s="117"/>
      <c r="B264" s="117"/>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c r="AA264" s="117"/>
      <c r="AB264" s="117"/>
    </row>
    <row r="265" spans="1:28" ht="15.75" customHeight="1">
      <c r="A265" s="117"/>
      <c r="B265" s="117"/>
      <c r="C265" s="117"/>
      <c r="D265" s="117"/>
      <c r="E265" s="117"/>
      <c r="F265" s="117"/>
      <c r="G265" s="117"/>
      <c r="H265" s="117"/>
      <c r="I265" s="117"/>
      <c r="J265" s="117"/>
      <c r="K265" s="117"/>
      <c r="L265" s="117"/>
      <c r="M265" s="117"/>
      <c r="N265" s="117"/>
      <c r="O265" s="117"/>
      <c r="P265" s="117"/>
      <c r="Q265" s="117"/>
      <c r="R265" s="117"/>
      <c r="S265" s="117"/>
      <c r="T265" s="117"/>
      <c r="U265" s="117"/>
      <c r="V265" s="117"/>
      <c r="W265" s="117"/>
      <c r="X265" s="117"/>
      <c r="Y265" s="117"/>
      <c r="Z265" s="117"/>
      <c r="AA265" s="117"/>
      <c r="AB265" s="117"/>
    </row>
    <row r="266" spans="1:28" ht="15.75" customHeight="1">
      <c r="A266" s="117"/>
      <c r="B266" s="117"/>
      <c r="C266" s="117"/>
      <c r="D266" s="117"/>
      <c r="E266" s="117"/>
      <c r="F266" s="117"/>
      <c r="G266" s="117"/>
      <c r="H266" s="117"/>
      <c r="I266" s="117"/>
      <c r="J266" s="117"/>
      <c r="K266" s="117"/>
      <c r="L266" s="117"/>
      <c r="M266" s="117"/>
      <c r="N266" s="117"/>
      <c r="O266" s="117"/>
      <c r="P266" s="117"/>
      <c r="Q266" s="117"/>
      <c r="R266" s="117"/>
      <c r="S266" s="117"/>
      <c r="T266" s="117"/>
      <c r="U266" s="117"/>
      <c r="V266" s="117"/>
      <c r="W266" s="117"/>
      <c r="X266" s="117"/>
      <c r="Y266" s="117"/>
      <c r="Z266" s="117"/>
      <c r="AA266" s="117"/>
      <c r="AB266" s="117"/>
    </row>
    <row r="267" spans="1:28" ht="15.75" customHeight="1">
      <c r="A267" s="117"/>
      <c r="B267" s="117"/>
      <c r="C267" s="117"/>
      <c r="D267" s="117"/>
      <c r="E267" s="117"/>
      <c r="F267" s="117"/>
      <c r="G267" s="117"/>
      <c r="H267" s="117"/>
      <c r="I267" s="117"/>
      <c r="J267" s="117"/>
      <c r="K267" s="117"/>
      <c r="L267" s="117"/>
      <c r="M267" s="117"/>
      <c r="N267" s="117"/>
      <c r="O267" s="117"/>
      <c r="P267" s="117"/>
      <c r="Q267" s="117"/>
      <c r="R267" s="117"/>
      <c r="S267" s="117"/>
      <c r="T267" s="117"/>
      <c r="U267" s="117"/>
      <c r="V267" s="117"/>
      <c r="W267" s="117"/>
      <c r="X267" s="117"/>
      <c r="Y267" s="117"/>
      <c r="Z267" s="117"/>
      <c r="AA267" s="117"/>
      <c r="AB267" s="117"/>
    </row>
    <row r="268" spans="1:28" ht="15.75" customHeight="1">
      <c r="A268" s="117"/>
      <c r="B268" s="117"/>
      <c r="C268" s="117"/>
      <c r="D268" s="117"/>
      <c r="E268" s="117"/>
      <c r="F268" s="117"/>
      <c r="G268" s="117"/>
      <c r="H268" s="117"/>
      <c r="I268" s="117"/>
      <c r="J268" s="117"/>
      <c r="K268" s="117"/>
      <c r="L268" s="117"/>
      <c r="M268" s="117"/>
      <c r="N268" s="117"/>
      <c r="O268" s="117"/>
      <c r="P268" s="117"/>
      <c r="Q268" s="117"/>
      <c r="R268" s="117"/>
      <c r="S268" s="117"/>
      <c r="T268" s="117"/>
      <c r="U268" s="117"/>
      <c r="V268" s="117"/>
      <c r="W268" s="117"/>
      <c r="X268" s="117"/>
      <c r="Y268" s="117"/>
      <c r="Z268" s="117"/>
      <c r="AA268" s="117"/>
      <c r="AB268" s="117"/>
    </row>
    <row r="269" spans="1:28" ht="15.75" customHeight="1">
      <c r="A269" s="117"/>
      <c r="B269" s="117"/>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c r="AA269" s="117"/>
      <c r="AB269" s="117"/>
    </row>
    <row r="270" spans="1:28" ht="15.75" customHeight="1">
      <c r="A270" s="117"/>
      <c r="B270" s="117"/>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row>
    <row r="271" spans="1:28" ht="15.75" customHeight="1">
      <c r="A271" s="117"/>
      <c r="B271" s="117"/>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row>
    <row r="272" spans="1:28" ht="15.75" customHeight="1">
      <c r="A272" s="117"/>
      <c r="B272" s="117"/>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row>
    <row r="273" spans="1:28" ht="15.75" customHeight="1">
      <c r="A273" s="117"/>
      <c r="B273" s="117"/>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row>
    <row r="274" spans="1:28" ht="15.75" customHeight="1">
      <c r="A274" s="117"/>
      <c r="B274" s="117"/>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row>
    <row r="275" spans="1:28" ht="15.75" customHeight="1">
      <c r="A275" s="117"/>
      <c r="B275" s="117"/>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c r="AA275" s="117"/>
      <c r="AB275" s="117"/>
    </row>
    <row r="276" spans="1:28" ht="15.75" customHeight="1">
      <c r="A276" s="117"/>
      <c r="B276" s="117"/>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row>
    <row r="277" spans="1:28" ht="15.75" customHeight="1">
      <c r="A277" s="117"/>
      <c r="B277" s="117"/>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row>
    <row r="278" spans="1:28" ht="15.75" customHeight="1">
      <c r="A278" s="117"/>
      <c r="B278" s="117"/>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row>
    <row r="279" spans="1:28" ht="15.75" customHeight="1">
      <c r="A279" s="117"/>
      <c r="B279" s="117"/>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row>
    <row r="280" spans="1:28" ht="15.75" customHeight="1">
      <c r="A280" s="117"/>
      <c r="B280" s="117"/>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row>
    <row r="281" spans="1:28" ht="15.75" customHeight="1">
      <c r="A281" s="117"/>
      <c r="B281" s="117"/>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row>
    <row r="282" spans="1:28" ht="15.75" customHeight="1">
      <c r="A282" s="117"/>
      <c r="B282" s="117"/>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row>
    <row r="283" spans="1:28" ht="15.75" customHeight="1">
      <c r="A283" s="117"/>
      <c r="B283" s="117"/>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row>
    <row r="284" spans="1:28" ht="15.75" customHeight="1">
      <c r="A284" s="117"/>
      <c r="B284" s="117"/>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row>
    <row r="285" spans="1:28" ht="15.75" customHeight="1">
      <c r="A285" s="117"/>
      <c r="B285" s="117"/>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row>
    <row r="286" spans="1:28" ht="15.75" customHeight="1">
      <c r="A286" s="117"/>
      <c r="B286" s="117"/>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row>
    <row r="287" spans="1:28" ht="15.75" customHeight="1">
      <c r="A287" s="117"/>
      <c r="B287" s="117"/>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row>
    <row r="288" spans="1:28" ht="15.75" customHeight="1">
      <c r="A288" s="117"/>
      <c r="B288" s="117"/>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row>
    <row r="289" spans="1:28" ht="15.75" customHeight="1">
      <c r="A289" s="117"/>
      <c r="B289" s="117"/>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row>
    <row r="290" spans="1:28" ht="15.75" customHeight="1">
      <c r="A290" s="117"/>
      <c r="B290" s="117"/>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row>
    <row r="291" spans="1:28" ht="15.75" customHeight="1">
      <c r="A291" s="117"/>
      <c r="B291" s="117"/>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row>
    <row r="292" spans="1:28" ht="15.75" customHeight="1">
      <c r="A292" s="117"/>
      <c r="B292" s="117"/>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row>
    <row r="293" spans="1:28" ht="15.75" customHeight="1">
      <c r="A293" s="117"/>
      <c r="B293" s="117"/>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c r="AA293" s="117"/>
      <c r="AB293" s="117"/>
    </row>
    <row r="294" spans="1:28" ht="15.75" customHeight="1">
      <c r="A294" s="117"/>
      <c r="B294" s="117"/>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c r="AA294" s="117"/>
      <c r="AB294" s="117"/>
    </row>
    <row r="295" spans="1:28" ht="15.75" customHeight="1">
      <c r="A295" s="117"/>
      <c r="B295" s="117"/>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row>
    <row r="296" spans="1:28" ht="15.75" customHeight="1">
      <c r="A296" s="117"/>
      <c r="B296" s="117"/>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row>
    <row r="297" spans="1:28" ht="15.75" customHeight="1">
      <c r="A297" s="117"/>
      <c r="B297" s="117"/>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row>
    <row r="298" spans="1:28" ht="15.75" customHeight="1">
      <c r="A298" s="117"/>
      <c r="B298" s="117"/>
      <c r="C298" s="117"/>
      <c r="D298" s="117"/>
      <c r="E298" s="117"/>
      <c r="F298" s="117"/>
      <c r="G298" s="117"/>
      <c r="H298" s="117"/>
      <c r="I298" s="117"/>
      <c r="J298" s="117"/>
      <c r="K298" s="117"/>
      <c r="L298" s="117"/>
      <c r="M298" s="117"/>
      <c r="N298" s="117"/>
      <c r="O298" s="117"/>
      <c r="P298" s="117"/>
      <c r="Q298" s="117"/>
      <c r="R298" s="117"/>
      <c r="S298" s="117"/>
      <c r="T298" s="117"/>
      <c r="U298" s="117"/>
      <c r="V298" s="117"/>
      <c r="W298" s="117"/>
      <c r="X298" s="117"/>
      <c r="Y298" s="117"/>
      <c r="Z298" s="117"/>
      <c r="AA298" s="117"/>
      <c r="AB298" s="117"/>
    </row>
    <row r="299" spans="1:28" ht="15.75" customHeight="1">
      <c r="A299" s="117"/>
      <c r="B299" s="117"/>
      <c r="C299" s="117"/>
      <c r="D299" s="117"/>
      <c r="E299" s="117"/>
      <c r="F299" s="117"/>
      <c r="G299" s="117"/>
      <c r="H299" s="117"/>
      <c r="I299" s="117"/>
      <c r="J299" s="117"/>
      <c r="K299" s="117"/>
      <c r="L299" s="117"/>
      <c r="M299" s="117"/>
      <c r="N299" s="117"/>
      <c r="O299" s="117"/>
      <c r="P299" s="117"/>
      <c r="Q299" s="117"/>
      <c r="R299" s="117"/>
      <c r="S299" s="117"/>
      <c r="T299" s="117"/>
      <c r="U299" s="117"/>
      <c r="V299" s="117"/>
      <c r="W299" s="117"/>
      <c r="X299" s="117"/>
      <c r="Y299" s="117"/>
      <c r="Z299" s="117"/>
      <c r="AA299" s="117"/>
      <c r="AB299" s="117"/>
    </row>
    <row r="300" spans="1:28" ht="15.75" customHeight="1">
      <c r="A300" s="117"/>
      <c r="B300" s="117"/>
      <c r="C300" s="117"/>
      <c r="D300" s="117"/>
      <c r="E300" s="117"/>
      <c r="F300" s="117"/>
      <c r="G300" s="117"/>
      <c r="H300" s="117"/>
      <c r="I300" s="117"/>
      <c r="J300" s="117"/>
      <c r="K300" s="117"/>
      <c r="L300" s="117"/>
      <c r="M300" s="117"/>
      <c r="N300" s="117"/>
      <c r="O300" s="117"/>
      <c r="P300" s="117"/>
      <c r="Q300" s="117"/>
      <c r="R300" s="117"/>
      <c r="S300" s="117"/>
      <c r="T300" s="117"/>
      <c r="U300" s="117"/>
      <c r="V300" s="117"/>
      <c r="W300" s="117"/>
      <c r="X300" s="117"/>
      <c r="Y300" s="117"/>
      <c r="Z300" s="117"/>
      <c r="AA300" s="117"/>
      <c r="AB300" s="117"/>
    </row>
    <row r="301" spans="1:28" ht="15.75" customHeight="1">
      <c r="A301" s="117"/>
      <c r="B301" s="117"/>
      <c r="C301" s="117"/>
      <c r="D301" s="117"/>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c r="AA301" s="117"/>
      <c r="AB301" s="117"/>
    </row>
    <row r="302" spans="1:28" ht="15.75" customHeight="1">
      <c r="A302" s="117"/>
      <c r="B302" s="117"/>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row>
    <row r="303" spans="1:28" ht="15.75" customHeight="1">
      <c r="A303" s="117"/>
      <c r="B303" s="117"/>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row>
    <row r="304" spans="1:28" ht="15.75" customHeight="1">
      <c r="A304" s="117"/>
      <c r="B304" s="117"/>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row>
    <row r="305" spans="1:28" ht="15.75" customHeight="1">
      <c r="A305" s="117"/>
      <c r="B305" s="117"/>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row>
    <row r="306" spans="1:28" ht="15.75" customHeight="1">
      <c r="A306" s="117"/>
      <c r="B306" s="117"/>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c r="AA306" s="117"/>
      <c r="AB306" s="117"/>
    </row>
    <row r="307" spans="1:28" ht="15.75" customHeight="1">
      <c r="A307" s="117"/>
      <c r="B307" s="117"/>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row>
    <row r="308" spans="1:28" ht="15.75" customHeight="1">
      <c r="A308" s="117"/>
      <c r="B308" s="117"/>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row>
    <row r="309" spans="1:28" ht="15.75" customHeight="1">
      <c r="A309" s="117"/>
      <c r="B309" s="117"/>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c r="AA309" s="117"/>
      <c r="AB309" s="117"/>
    </row>
    <row r="310" spans="1:28" ht="15.75" customHeight="1">
      <c r="A310" s="117"/>
      <c r="B310" s="117"/>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row>
    <row r="311" spans="1:28" ht="15.75" customHeight="1">
      <c r="A311" s="117"/>
      <c r="B311" s="117"/>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row>
    <row r="312" spans="1:28" ht="15.75" customHeight="1">
      <c r="A312" s="117"/>
      <c r="B312" s="117"/>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row>
    <row r="313" spans="1:28" ht="15.75" customHeight="1">
      <c r="A313" s="117"/>
      <c r="B313" s="117"/>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row>
    <row r="314" spans="1:28" ht="15.75" customHeight="1">
      <c r="A314" s="117"/>
      <c r="B314" s="117"/>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row>
    <row r="315" spans="1:28" ht="15.75" customHeight="1">
      <c r="A315" s="117"/>
      <c r="B315" s="117"/>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c r="AA315" s="117"/>
      <c r="AB315" s="117"/>
    </row>
    <row r="316" spans="1:28" ht="15.75" customHeight="1">
      <c r="A316" s="117"/>
      <c r="B316" s="117"/>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c r="AA316" s="117"/>
      <c r="AB316" s="117"/>
    </row>
    <row r="317" spans="1:28" ht="15.75" customHeight="1">
      <c r="A317" s="117"/>
      <c r="B317" s="117"/>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c r="AA317" s="117"/>
      <c r="AB317" s="117"/>
    </row>
    <row r="318" spans="1:28" ht="15.75" customHeight="1">
      <c r="A318" s="117"/>
      <c r="B318" s="117"/>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c r="AA318" s="117"/>
      <c r="AB318" s="117"/>
    </row>
    <row r="319" spans="1:28" ht="15.75" customHeight="1">
      <c r="A319" s="117"/>
      <c r="B319" s="117"/>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row>
    <row r="320" spans="1:28" ht="15.75" customHeight="1">
      <c r="A320" s="117"/>
      <c r="B320" s="117"/>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c r="AA320" s="117"/>
      <c r="AB320" s="117"/>
    </row>
    <row r="321" spans="1:28" ht="15.75" customHeight="1">
      <c r="A321" s="117"/>
      <c r="B321" s="117"/>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row>
    <row r="322" spans="1:28" ht="15.75" customHeight="1">
      <c r="A322" s="117"/>
      <c r="B322" s="117"/>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row>
    <row r="323" spans="1:28" ht="15.75" customHeight="1">
      <c r="A323" s="117"/>
      <c r="B323" s="117"/>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c r="AA323" s="117"/>
      <c r="AB323" s="117"/>
    </row>
    <row r="324" spans="1:28" ht="15.75" customHeight="1">
      <c r="A324" s="117"/>
      <c r="B324" s="117"/>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c r="AA324" s="117"/>
      <c r="AB324" s="117"/>
    </row>
    <row r="325" spans="1:28" ht="15.75" customHeight="1">
      <c r="A325" s="117"/>
      <c r="B325" s="117"/>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row>
    <row r="326" spans="1:28" ht="15.75" customHeight="1">
      <c r="A326" s="117"/>
      <c r="B326" s="117"/>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row>
    <row r="327" spans="1:28" ht="15.75" customHeight="1">
      <c r="A327" s="117"/>
      <c r="B327" s="117"/>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row>
    <row r="328" spans="1:28" ht="15.75" customHeight="1">
      <c r="A328" s="117"/>
      <c r="B328" s="117"/>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c r="AA328" s="117"/>
      <c r="AB328" s="117"/>
    </row>
    <row r="329" spans="1:28" ht="15.75" customHeight="1">
      <c r="A329" s="117"/>
      <c r="B329" s="117"/>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c r="AA329" s="117"/>
      <c r="AB329" s="117"/>
    </row>
    <row r="330" spans="1:28" ht="15.75" customHeight="1">
      <c r="A330" s="117"/>
      <c r="B330" s="117"/>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c r="AA330" s="117"/>
      <c r="AB330" s="117"/>
    </row>
    <row r="331" spans="1:28" ht="15.75" customHeight="1">
      <c r="A331" s="117"/>
      <c r="B331" s="117"/>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c r="AA331" s="117"/>
      <c r="AB331" s="117"/>
    </row>
    <row r="332" spans="1:28" ht="15.75" customHeight="1">
      <c r="A332" s="117"/>
      <c r="B332" s="117"/>
      <c r="C332" s="117"/>
      <c r="D332" s="117"/>
      <c r="E332" s="117"/>
      <c r="F332" s="117"/>
      <c r="G332" s="117"/>
      <c r="H332" s="117"/>
      <c r="I332" s="117"/>
      <c r="J332" s="117"/>
      <c r="K332" s="117"/>
      <c r="L332" s="117"/>
      <c r="M332" s="117"/>
      <c r="N332" s="117"/>
      <c r="O332" s="117"/>
      <c r="P332" s="117"/>
      <c r="Q332" s="117"/>
      <c r="R332" s="117"/>
      <c r="S332" s="117"/>
      <c r="T332" s="117"/>
      <c r="U332" s="117"/>
      <c r="V332" s="117"/>
      <c r="W332" s="117"/>
      <c r="X332" s="117"/>
      <c r="Y332" s="117"/>
      <c r="Z332" s="117"/>
      <c r="AA332" s="117"/>
      <c r="AB332" s="117"/>
    </row>
    <row r="333" spans="1:28" ht="15.75" customHeight="1">
      <c r="A333" s="117"/>
      <c r="B333" s="117"/>
      <c r="C333" s="117"/>
      <c r="D333" s="117"/>
      <c r="E333" s="117"/>
      <c r="F333" s="117"/>
      <c r="G333" s="117"/>
      <c r="H333" s="117"/>
      <c r="I333" s="117"/>
      <c r="J333" s="117"/>
      <c r="K333" s="117"/>
      <c r="L333" s="117"/>
      <c r="M333" s="117"/>
      <c r="N333" s="117"/>
      <c r="O333" s="117"/>
      <c r="P333" s="117"/>
      <c r="Q333" s="117"/>
      <c r="R333" s="117"/>
      <c r="S333" s="117"/>
      <c r="T333" s="117"/>
      <c r="U333" s="117"/>
      <c r="V333" s="117"/>
      <c r="W333" s="117"/>
      <c r="X333" s="117"/>
      <c r="Y333" s="117"/>
      <c r="Z333" s="117"/>
      <c r="AA333" s="117"/>
      <c r="AB333" s="117"/>
    </row>
    <row r="334" spans="1:28" ht="15.75" customHeight="1">
      <c r="A334" s="117"/>
      <c r="B334" s="117"/>
      <c r="C334" s="117"/>
      <c r="D334" s="117"/>
      <c r="E334" s="117"/>
      <c r="F334" s="117"/>
      <c r="G334" s="117"/>
      <c r="H334" s="117"/>
      <c r="I334" s="117"/>
      <c r="J334" s="117"/>
      <c r="K334" s="117"/>
      <c r="L334" s="117"/>
      <c r="M334" s="117"/>
      <c r="N334" s="117"/>
      <c r="O334" s="117"/>
      <c r="P334" s="117"/>
      <c r="Q334" s="117"/>
      <c r="R334" s="117"/>
      <c r="S334" s="117"/>
      <c r="T334" s="117"/>
      <c r="U334" s="117"/>
      <c r="V334" s="117"/>
      <c r="W334" s="117"/>
      <c r="X334" s="117"/>
      <c r="Y334" s="117"/>
      <c r="Z334" s="117"/>
      <c r="AA334" s="117"/>
      <c r="AB334" s="117"/>
    </row>
    <row r="335" spans="1:28" ht="15.75" customHeight="1">
      <c r="A335" s="117"/>
      <c r="B335" s="117"/>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c r="AA335" s="117"/>
      <c r="AB335" s="117"/>
    </row>
    <row r="336" spans="1:28" ht="15.75" customHeight="1">
      <c r="A336" s="117"/>
      <c r="B336" s="117"/>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row>
    <row r="337" spans="1:28" ht="15.75" customHeight="1">
      <c r="A337" s="117"/>
      <c r="B337" s="117"/>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row>
    <row r="338" spans="1:28" ht="15.75" customHeight="1">
      <c r="A338" s="117"/>
      <c r="B338" s="117"/>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c r="AA338" s="117"/>
      <c r="AB338" s="117"/>
    </row>
    <row r="339" spans="1:28" ht="15.75" customHeight="1">
      <c r="A339" s="117"/>
      <c r="B339" s="117"/>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row>
    <row r="340" spans="1:28" ht="15.75" customHeight="1">
      <c r="A340" s="117"/>
      <c r="B340" s="117"/>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c r="AA340" s="117"/>
      <c r="AB340" s="117"/>
    </row>
    <row r="341" spans="1:28" ht="15.75" customHeight="1">
      <c r="A341" s="117"/>
      <c r="B341" s="117"/>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c r="AA341" s="117"/>
      <c r="AB341" s="117"/>
    </row>
    <row r="342" spans="1:28" ht="15.75" customHeight="1">
      <c r="A342" s="117"/>
      <c r="B342" s="117"/>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row>
    <row r="343" spans="1:28" ht="15.75" customHeight="1">
      <c r="A343" s="117"/>
      <c r="B343" s="117"/>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row>
    <row r="344" spans="1:28" ht="15.75" customHeight="1">
      <c r="A344" s="117"/>
      <c r="B344" s="117"/>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row>
    <row r="345" spans="1:28" ht="15.75" customHeight="1">
      <c r="A345" s="117"/>
      <c r="B345" s="117"/>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row>
    <row r="346" spans="1:28" ht="15.75" customHeight="1">
      <c r="A346" s="117"/>
      <c r="B346" s="117"/>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row>
    <row r="347" spans="1:28" ht="15.75" customHeight="1">
      <c r="A347" s="117"/>
      <c r="B347" s="117"/>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row>
    <row r="348" spans="1:28" ht="15.75" customHeight="1">
      <c r="A348" s="117"/>
      <c r="B348" s="117"/>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row>
    <row r="349" spans="1:28" ht="15.75" customHeight="1">
      <c r="A349" s="117"/>
      <c r="B349" s="117"/>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row>
    <row r="350" spans="1:28" ht="15.75" customHeight="1">
      <c r="A350" s="117"/>
      <c r="B350" s="117"/>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row>
    <row r="351" spans="1:28" ht="15.75" customHeight="1">
      <c r="A351" s="117"/>
      <c r="B351" s="117"/>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row>
    <row r="352" spans="1:28" ht="15.75" customHeight="1">
      <c r="A352" s="117"/>
      <c r="B352" s="117"/>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c r="AA352" s="117"/>
      <c r="AB352" s="117"/>
    </row>
    <row r="353" spans="1:28" ht="15.75" customHeight="1">
      <c r="A353" s="117"/>
      <c r="B353" s="117"/>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row>
    <row r="354" spans="1:28" ht="15.75" customHeight="1">
      <c r="A354" s="117"/>
      <c r="B354" s="117"/>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c r="AA354" s="117"/>
      <c r="AB354" s="117"/>
    </row>
    <row r="355" spans="1:28" ht="15.75" customHeight="1">
      <c r="A355" s="117"/>
      <c r="B355" s="117"/>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row>
    <row r="356" spans="1:28" ht="15.75" customHeight="1">
      <c r="A356" s="117"/>
      <c r="B356" s="117"/>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c r="AA356" s="117"/>
      <c r="AB356" s="117"/>
    </row>
    <row r="357" spans="1:28" ht="15.75" customHeight="1">
      <c r="A357" s="117"/>
      <c r="B357" s="117"/>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c r="AA357" s="117"/>
      <c r="AB357" s="117"/>
    </row>
    <row r="358" spans="1:28" ht="15.75" customHeight="1">
      <c r="A358" s="117"/>
      <c r="B358" s="117"/>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c r="AA358" s="117"/>
      <c r="AB358" s="117"/>
    </row>
    <row r="359" spans="1:28" ht="15.75" customHeight="1">
      <c r="A359" s="117"/>
      <c r="B359" s="117"/>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c r="AA359" s="117"/>
      <c r="AB359" s="117"/>
    </row>
    <row r="360" spans="1:28" ht="15.75" customHeight="1">
      <c r="A360" s="117"/>
      <c r="B360" s="117"/>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c r="AA360" s="117"/>
      <c r="AB360" s="117"/>
    </row>
    <row r="361" spans="1:28" ht="15.75" customHeight="1">
      <c r="A361" s="117"/>
      <c r="B361" s="117"/>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row>
    <row r="362" spans="1:28" ht="15.75" customHeight="1">
      <c r="A362" s="117"/>
      <c r="B362" s="117"/>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c r="AA362" s="117"/>
      <c r="AB362" s="117"/>
    </row>
    <row r="363" spans="1:28" ht="15.75" customHeight="1">
      <c r="A363" s="117"/>
      <c r="B363" s="117"/>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c r="AA363" s="117"/>
      <c r="AB363" s="117"/>
    </row>
    <row r="364" spans="1:28" ht="15.75" customHeight="1">
      <c r="A364" s="117"/>
      <c r="B364" s="117"/>
      <c r="C364" s="117"/>
      <c r="D364" s="117"/>
      <c r="E364" s="117"/>
      <c r="F364" s="117"/>
      <c r="G364" s="117"/>
      <c r="H364" s="117"/>
      <c r="I364" s="117"/>
      <c r="J364" s="117"/>
      <c r="K364" s="117"/>
      <c r="L364" s="117"/>
      <c r="M364" s="117"/>
      <c r="N364" s="117"/>
      <c r="O364" s="117"/>
      <c r="P364" s="117"/>
      <c r="Q364" s="117"/>
      <c r="R364" s="117"/>
      <c r="S364" s="117"/>
      <c r="T364" s="117"/>
      <c r="U364" s="117"/>
      <c r="V364" s="117"/>
      <c r="W364" s="117"/>
      <c r="X364" s="117"/>
      <c r="Y364" s="117"/>
      <c r="Z364" s="117"/>
      <c r="AA364" s="117"/>
      <c r="AB364" s="117"/>
    </row>
    <row r="365" spans="1:28" ht="15.75" customHeight="1">
      <c r="A365" s="117"/>
      <c r="B365" s="117"/>
      <c r="C365" s="117"/>
      <c r="D365" s="117"/>
      <c r="E365" s="117"/>
      <c r="F365" s="117"/>
      <c r="G365" s="117"/>
      <c r="H365" s="117"/>
      <c r="I365" s="117"/>
      <c r="J365" s="117"/>
      <c r="K365" s="117"/>
      <c r="L365" s="117"/>
      <c r="M365" s="117"/>
      <c r="N365" s="117"/>
      <c r="O365" s="117"/>
      <c r="P365" s="117"/>
      <c r="Q365" s="117"/>
      <c r="R365" s="117"/>
      <c r="S365" s="117"/>
      <c r="T365" s="117"/>
      <c r="U365" s="117"/>
      <c r="V365" s="117"/>
      <c r="W365" s="117"/>
      <c r="X365" s="117"/>
      <c r="Y365" s="117"/>
      <c r="Z365" s="117"/>
      <c r="AA365" s="117"/>
      <c r="AB365" s="117"/>
    </row>
    <row r="366" spans="1:28" ht="15.75" customHeight="1">
      <c r="A366" s="117"/>
      <c r="B366" s="117"/>
      <c r="C366" s="117"/>
      <c r="D366" s="117"/>
      <c r="E366" s="117"/>
      <c r="F366" s="117"/>
      <c r="G366" s="117"/>
      <c r="H366" s="117"/>
      <c r="I366" s="117"/>
      <c r="J366" s="117"/>
      <c r="K366" s="117"/>
      <c r="L366" s="117"/>
      <c r="M366" s="117"/>
      <c r="N366" s="117"/>
      <c r="O366" s="117"/>
      <c r="P366" s="117"/>
      <c r="Q366" s="117"/>
      <c r="R366" s="117"/>
      <c r="S366" s="117"/>
      <c r="T366" s="117"/>
      <c r="U366" s="117"/>
      <c r="V366" s="117"/>
      <c r="W366" s="117"/>
      <c r="X366" s="117"/>
      <c r="Y366" s="117"/>
      <c r="Z366" s="117"/>
      <c r="AA366" s="117"/>
      <c r="AB366" s="117"/>
    </row>
    <row r="367" spans="1:28" ht="15.75" customHeight="1">
      <c r="A367" s="117"/>
      <c r="B367" s="117"/>
      <c r="C367" s="117"/>
      <c r="D367" s="117"/>
      <c r="E367" s="117"/>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row>
    <row r="368" spans="1:28" ht="15.75" customHeight="1">
      <c r="A368" s="117"/>
      <c r="B368" s="117"/>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row>
    <row r="369" spans="1:28" ht="15.75" customHeight="1">
      <c r="A369" s="117"/>
      <c r="B369" s="117"/>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row>
    <row r="370" spans="1:28" ht="15.75" customHeight="1">
      <c r="A370" s="117"/>
      <c r="B370" s="117"/>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row>
    <row r="371" spans="1:28" ht="15.75" customHeight="1">
      <c r="A371" s="117"/>
      <c r="B371" s="117"/>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c r="AA371" s="117"/>
      <c r="AB371" s="117"/>
    </row>
    <row r="372" spans="1:28" ht="15.75" customHeight="1">
      <c r="A372" s="117"/>
      <c r="B372" s="117"/>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c r="AA372" s="117"/>
      <c r="AB372" s="117"/>
    </row>
    <row r="373" spans="1:28" ht="15.75" customHeight="1">
      <c r="A373" s="117"/>
      <c r="B373" s="117"/>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row>
    <row r="374" spans="1:28" ht="15.75" customHeight="1">
      <c r="A374" s="117"/>
      <c r="B374" s="117"/>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row>
    <row r="375" spans="1:28" ht="15.75" customHeight="1">
      <c r="A375" s="117"/>
      <c r="B375" s="117"/>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row>
    <row r="376" spans="1:28" ht="15.75" customHeight="1">
      <c r="A376" s="117"/>
      <c r="B376" s="117"/>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c r="AA376" s="117"/>
      <c r="AB376" s="117"/>
    </row>
    <row r="377" spans="1:28" ht="15.75" customHeight="1">
      <c r="A377" s="117"/>
      <c r="B377" s="117"/>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c r="AA377" s="117"/>
      <c r="AB377" s="117"/>
    </row>
    <row r="378" spans="1:28" ht="15.75" customHeight="1">
      <c r="A378" s="117"/>
      <c r="B378" s="117"/>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row>
    <row r="379" spans="1:28" ht="15.75" customHeight="1">
      <c r="A379" s="117"/>
      <c r="B379" s="117"/>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row>
    <row r="380" spans="1:28" ht="15.75" customHeight="1">
      <c r="A380" s="117"/>
      <c r="B380" s="117"/>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row>
    <row r="381" spans="1:28" ht="15.75" customHeight="1">
      <c r="A381" s="117"/>
      <c r="B381" s="117"/>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row>
    <row r="382" spans="1:28" ht="15.75" customHeight="1">
      <c r="A382" s="117"/>
      <c r="B382" s="117"/>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c r="AA382" s="117"/>
      <c r="AB382" s="117"/>
    </row>
    <row r="383" spans="1:28" ht="15.75" customHeight="1">
      <c r="A383" s="117"/>
      <c r="B383" s="117"/>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row>
    <row r="384" spans="1:28" ht="15.75" customHeight="1">
      <c r="A384" s="117"/>
      <c r="B384" s="117"/>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row>
    <row r="385" spans="1:28" ht="15.75" customHeight="1">
      <c r="A385" s="117"/>
      <c r="B385" s="117"/>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row>
    <row r="386" spans="1:28" ht="15.75" customHeight="1">
      <c r="A386" s="117"/>
      <c r="B386" s="117"/>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row>
    <row r="387" spans="1:28" ht="15.75" customHeight="1">
      <c r="A387" s="117"/>
      <c r="B387" s="117"/>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row>
    <row r="388" spans="1:28" ht="15.75" customHeight="1">
      <c r="A388" s="117"/>
      <c r="B388" s="117"/>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row>
    <row r="389" spans="1:28" ht="15.75" customHeight="1">
      <c r="A389" s="117"/>
      <c r="B389" s="117"/>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row>
    <row r="390" spans="1:28" ht="15.75" customHeight="1">
      <c r="A390" s="117"/>
      <c r="B390" s="117"/>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row>
    <row r="391" spans="1:28" ht="15.75" customHeight="1">
      <c r="A391" s="117"/>
      <c r="B391" s="117"/>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row>
    <row r="392" spans="1:28" ht="15.75" customHeight="1">
      <c r="A392" s="117"/>
      <c r="B392" s="117"/>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row>
    <row r="393" spans="1:28" ht="15.75" customHeight="1">
      <c r="A393" s="117"/>
      <c r="B393" s="117"/>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row>
    <row r="394" spans="1:28" ht="15.75" customHeight="1">
      <c r="A394" s="117"/>
      <c r="B394" s="117"/>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row>
    <row r="395" spans="1:28" ht="15.75" customHeight="1">
      <c r="A395" s="117"/>
      <c r="B395" s="117"/>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row>
    <row r="396" spans="1:28" ht="15.75" customHeight="1">
      <c r="A396" s="117"/>
      <c r="B396" s="117"/>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row>
    <row r="397" spans="1:28" ht="15.75" customHeight="1">
      <c r="A397" s="117"/>
      <c r="B397" s="117"/>
      <c r="C397" s="117"/>
      <c r="D397" s="117"/>
      <c r="E397" s="117"/>
      <c r="F397" s="117"/>
      <c r="G397" s="117"/>
      <c r="H397" s="117"/>
      <c r="I397" s="117"/>
      <c r="J397" s="117"/>
      <c r="K397" s="117"/>
      <c r="L397" s="117"/>
      <c r="M397" s="117"/>
      <c r="N397" s="117"/>
      <c r="O397" s="117"/>
      <c r="P397" s="117"/>
      <c r="Q397" s="117"/>
      <c r="R397" s="117"/>
      <c r="S397" s="117"/>
      <c r="T397" s="117"/>
      <c r="U397" s="117"/>
      <c r="V397" s="117"/>
      <c r="W397" s="117"/>
      <c r="X397" s="117"/>
      <c r="Y397" s="117"/>
      <c r="Z397" s="117"/>
      <c r="AA397" s="117"/>
      <c r="AB397" s="117"/>
    </row>
    <row r="398" spans="1:28" ht="15.75" customHeight="1">
      <c r="A398" s="117"/>
      <c r="B398" s="117"/>
      <c r="C398" s="117"/>
      <c r="D398" s="117"/>
      <c r="E398" s="117"/>
      <c r="F398" s="117"/>
      <c r="G398" s="117"/>
      <c r="H398" s="117"/>
      <c r="I398" s="117"/>
      <c r="J398" s="117"/>
      <c r="K398" s="117"/>
      <c r="L398" s="117"/>
      <c r="M398" s="117"/>
      <c r="N398" s="117"/>
      <c r="O398" s="117"/>
      <c r="P398" s="117"/>
      <c r="Q398" s="117"/>
      <c r="R398" s="117"/>
      <c r="S398" s="117"/>
      <c r="T398" s="117"/>
      <c r="U398" s="117"/>
      <c r="V398" s="117"/>
      <c r="W398" s="117"/>
      <c r="X398" s="117"/>
      <c r="Y398" s="117"/>
      <c r="Z398" s="117"/>
      <c r="AA398" s="117"/>
      <c r="AB398" s="117"/>
    </row>
    <row r="399" spans="1:28" ht="15.75" customHeight="1">
      <c r="A399" s="117"/>
      <c r="B399" s="117"/>
      <c r="C399" s="117"/>
      <c r="D399" s="117"/>
      <c r="E399" s="117"/>
      <c r="F399" s="117"/>
      <c r="G399" s="117"/>
      <c r="H399" s="117"/>
      <c r="I399" s="117"/>
      <c r="J399" s="117"/>
      <c r="K399" s="117"/>
      <c r="L399" s="117"/>
      <c r="M399" s="117"/>
      <c r="N399" s="117"/>
      <c r="O399" s="117"/>
      <c r="P399" s="117"/>
      <c r="Q399" s="117"/>
      <c r="R399" s="117"/>
      <c r="S399" s="117"/>
      <c r="T399" s="117"/>
      <c r="U399" s="117"/>
      <c r="V399" s="117"/>
      <c r="W399" s="117"/>
      <c r="X399" s="117"/>
      <c r="Y399" s="117"/>
      <c r="Z399" s="117"/>
      <c r="AA399" s="117"/>
      <c r="AB399" s="117"/>
    </row>
    <row r="400" spans="1:28" ht="15.75" customHeight="1">
      <c r="A400" s="117"/>
      <c r="B400" s="117"/>
      <c r="C400" s="117"/>
      <c r="D400" s="117"/>
      <c r="E400" s="117"/>
      <c r="F400" s="117"/>
      <c r="G400" s="117"/>
      <c r="H400" s="117"/>
      <c r="I400" s="117"/>
      <c r="J400" s="117"/>
      <c r="K400" s="117"/>
      <c r="L400" s="117"/>
      <c r="M400" s="117"/>
      <c r="N400" s="117"/>
      <c r="O400" s="117"/>
      <c r="P400" s="117"/>
      <c r="Q400" s="117"/>
      <c r="R400" s="117"/>
      <c r="S400" s="117"/>
      <c r="T400" s="117"/>
      <c r="U400" s="117"/>
      <c r="V400" s="117"/>
      <c r="W400" s="117"/>
      <c r="X400" s="117"/>
      <c r="Y400" s="117"/>
      <c r="Z400" s="117"/>
      <c r="AA400" s="117"/>
      <c r="AB400" s="117"/>
    </row>
    <row r="401" spans="1:28" ht="15.75" customHeight="1">
      <c r="A401" s="117"/>
      <c r="B401" s="117"/>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c r="AA401" s="117"/>
      <c r="AB401" s="117"/>
    </row>
    <row r="402" spans="1:28" ht="15.75" customHeight="1">
      <c r="A402" s="117"/>
      <c r="B402" s="117"/>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row>
    <row r="403" spans="1:28" ht="15.75" customHeight="1">
      <c r="A403" s="117"/>
      <c r="B403" s="117"/>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row>
    <row r="404" spans="1:28" ht="15.75" customHeight="1">
      <c r="A404" s="117"/>
      <c r="B404" s="117"/>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row>
    <row r="405" spans="1:28" ht="15.75" customHeight="1">
      <c r="A405" s="117"/>
      <c r="B405" s="117"/>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row>
    <row r="406" spans="1:28" ht="15.75" customHeight="1">
      <c r="A406" s="117"/>
      <c r="B406" s="117"/>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row>
    <row r="407" spans="1:28" ht="15.75" customHeight="1">
      <c r="A407" s="117"/>
      <c r="B407" s="117"/>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row>
    <row r="408" spans="1:28" ht="15.75" customHeight="1">
      <c r="A408" s="117"/>
      <c r="B408" s="117"/>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c r="AA408" s="117"/>
      <c r="AB408" s="117"/>
    </row>
    <row r="409" spans="1:28" ht="15.75" customHeight="1">
      <c r="A409" s="117"/>
      <c r="B409" s="117"/>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row>
    <row r="410" spans="1:28" ht="15.75" customHeight="1">
      <c r="A410" s="117"/>
      <c r="B410" s="117"/>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row>
    <row r="411" spans="1:28" ht="15.75" customHeight="1">
      <c r="A411" s="117"/>
      <c r="B411" s="117"/>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c r="AA411" s="117"/>
      <c r="AB411" s="117"/>
    </row>
    <row r="412" spans="1:28" ht="15.75" customHeight="1">
      <c r="A412" s="117"/>
      <c r="B412" s="117"/>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row>
    <row r="413" spans="1:28" ht="15.75" customHeight="1">
      <c r="A413" s="117"/>
      <c r="B413" s="117"/>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row>
    <row r="414" spans="1:28" ht="15.75" customHeight="1">
      <c r="A414" s="117"/>
      <c r="B414" s="117"/>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row>
    <row r="415" spans="1:28" ht="15.75" customHeight="1">
      <c r="A415" s="117"/>
      <c r="B415" s="117"/>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row>
    <row r="416" spans="1:28" ht="15.75" customHeight="1">
      <c r="A416" s="117"/>
      <c r="B416" s="117"/>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row>
    <row r="417" spans="1:28" ht="15.75" customHeight="1">
      <c r="A417" s="117"/>
      <c r="B417" s="117"/>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row>
    <row r="418" spans="1:28" ht="15.75" customHeight="1">
      <c r="A418" s="117"/>
      <c r="B418" s="117"/>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row>
    <row r="419" spans="1:28" ht="15.75" customHeight="1">
      <c r="A419" s="117"/>
      <c r="B419" s="117"/>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row>
    <row r="420" spans="1:28" ht="15.75" customHeight="1">
      <c r="A420" s="117"/>
      <c r="B420" s="117"/>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row>
    <row r="421" spans="1:28" ht="15.75" customHeight="1">
      <c r="A421" s="117"/>
      <c r="B421" s="117"/>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row>
    <row r="422" spans="1:28" ht="15.75" customHeight="1">
      <c r="A422" s="117"/>
      <c r="B422" s="117"/>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row>
    <row r="423" spans="1:28" ht="15.75" customHeight="1">
      <c r="A423" s="117"/>
      <c r="B423" s="117"/>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row>
    <row r="424" spans="1:28" ht="15.75" customHeight="1">
      <c r="A424" s="117"/>
      <c r="B424" s="117"/>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c r="AA424" s="117"/>
      <c r="AB424" s="117"/>
    </row>
    <row r="425" spans="1:28" ht="15.75" customHeight="1">
      <c r="A425" s="117"/>
      <c r="B425" s="117"/>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c r="AA425" s="117"/>
      <c r="AB425" s="117"/>
    </row>
    <row r="426" spans="1:28" ht="15.75" customHeight="1">
      <c r="A426" s="117"/>
      <c r="B426" s="117"/>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row>
    <row r="427" spans="1:28" ht="15.75" customHeight="1">
      <c r="A427" s="117"/>
      <c r="B427" s="117"/>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row>
    <row r="428" spans="1:28" ht="15.75" customHeight="1">
      <c r="A428" s="117"/>
      <c r="B428" s="117"/>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row>
    <row r="429" spans="1:28" ht="15.75" customHeight="1">
      <c r="A429" s="117"/>
      <c r="B429" s="117"/>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row>
    <row r="430" spans="1:28" ht="15.75" customHeight="1">
      <c r="A430" s="117"/>
      <c r="B430" s="117"/>
      <c r="C430" s="117"/>
      <c r="D430" s="117"/>
      <c r="E430" s="117"/>
      <c r="F430" s="117"/>
      <c r="G430" s="117"/>
      <c r="H430" s="117"/>
      <c r="I430" s="117"/>
      <c r="J430" s="117"/>
      <c r="K430" s="117"/>
      <c r="L430" s="117"/>
      <c r="M430" s="117"/>
      <c r="N430" s="117"/>
      <c r="O430" s="117"/>
      <c r="P430" s="117"/>
      <c r="Q430" s="117"/>
      <c r="R430" s="117"/>
      <c r="S430" s="117"/>
      <c r="T430" s="117"/>
      <c r="U430" s="117"/>
      <c r="V430" s="117"/>
      <c r="W430" s="117"/>
      <c r="X430" s="117"/>
      <c r="Y430" s="117"/>
      <c r="Z430" s="117"/>
      <c r="AA430" s="117"/>
      <c r="AB430" s="117"/>
    </row>
    <row r="431" spans="1:28" ht="15.75" customHeight="1">
      <c r="A431" s="117"/>
      <c r="B431" s="117"/>
      <c r="C431" s="117"/>
      <c r="D431" s="117"/>
      <c r="E431" s="117"/>
      <c r="F431" s="117"/>
      <c r="G431" s="117"/>
      <c r="H431" s="117"/>
      <c r="I431" s="117"/>
      <c r="J431" s="117"/>
      <c r="K431" s="117"/>
      <c r="L431" s="117"/>
      <c r="M431" s="117"/>
      <c r="N431" s="117"/>
      <c r="O431" s="117"/>
      <c r="P431" s="117"/>
      <c r="Q431" s="117"/>
      <c r="R431" s="117"/>
      <c r="S431" s="117"/>
      <c r="T431" s="117"/>
      <c r="U431" s="117"/>
      <c r="V431" s="117"/>
      <c r="W431" s="117"/>
      <c r="X431" s="117"/>
      <c r="Y431" s="117"/>
      <c r="Z431" s="117"/>
      <c r="AA431" s="117"/>
      <c r="AB431" s="117"/>
    </row>
    <row r="432" spans="1:28" ht="15.75" customHeight="1">
      <c r="A432" s="117"/>
      <c r="B432" s="117"/>
      <c r="C432" s="117"/>
      <c r="D432" s="117"/>
      <c r="E432" s="117"/>
      <c r="F432" s="117"/>
      <c r="G432" s="117"/>
      <c r="H432" s="117"/>
      <c r="I432" s="117"/>
      <c r="J432" s="117"/>
      <c r="K432" s="117"/>
      <c r="L432" s="117"/>
      <c r="M432" s="117"/>
      <c r="N432" s="117"/>
      <c r="O432" s="117"/>
      <c r="P432" s="117"/>
      <c r="Q432" s="117"/>
      <c r="R432" s="117"/>
      <c r="S432" s="117"/>
      <c r="T432" s="117"/>
      <c r="U432" s="117"/>
      <c r="V432" s="117"/>
      <c r="W432" s="117"/>
      <c r="X432" s="117"/>
      <c r="Y432" s="117"/>
      <c r="Z432" s="117"/>
      <c r="AA432" s="117"/>
      <c r="AB432" s="117"/>
    </row>
    <row r="433" spans="1:28" ht="15.75" customHeight="1">
      <c r="A433" s="117"/>
      <c r="B433" s="117"/>
      <c r="C433" s="117"/>
      <c r="D433" s="117"/>
      <c r="E433" s="117"/>
      <c r="F433" s="117"/>
      <c r="G433" s="117"/>
      <c r="H433" s="117"/>
      <c r="I433" s="117"/>
      <c r="J433" s="117"/>
      <c r="K433" s="117"/>
      <c r="L433" s="117"/>
      <c r="M433" s="117"/>
      <c r="N433" s="117"/>
      <c r="O433" s="117"/>
      <c r="P433" s="117"/>
      <c r="Q433" s="117"/>
      <c r="R433" s="117"/>
      <c r="S433" s="117"/>
      <c r="T433" s="117"/>
      <c r="U433" s="117"/>
      <c r="V433" s="117"/>
      <c r="W433" s="117"/>
      <c r="X433" s="117"/>
      <c r="Y433" s="117"/>
      <c r="Z433" s="117"/>
      <c r="AA433" s="117"/>
      <c r="AB433" s="117"/>
    </row>
    <row r="434" spans="1:28" ht="15.75" customHeight="1">
      <c r="A434" s="117"/>
      <c r="B434" s="117"/>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c r="AA434" s="117"/>
      <c r="AB434" s="117"/>
    </row>
    <row r="435" spans="1:28" ht="15.75" customHeight="1">
      <c r="A435" s="117"/>
      <c r="B435" s="117"/>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c r="AA435" s="117"/>
      <c r="AB435" s="117"/>
    </row>
    <row r="436" spans="1:28" ht="15.75" customHeight="1">
      <c r="A436" s="117"/>
      <c r="B436" s="117"/>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c r="AA436" s="117"/>
      <c r="AB436" s="117"/>
    </row>
    <row r="437" spans="1:28" ht="15.75" customHeight="1">
      <c r="A437" s="117"/>
      <c r="B437" s="117"/>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c r="AA437" s="117"/>
      <c r="AB437" s="117"/>
    </row>
    <row r="438" spans="1:28" ht="15.75" customHeight="1">
      <c r="A438" s="117"/>
      <c r="B438" s="117"/>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row>
    <row r="439" spans="1:28" ht="15.75" customHeight="1">
      <c r="A439" s="117"/>
      <c r="B439" s="117"/>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row>
    <row r="440" spans="1:28" ht="15.75" customHeight="1">
      <c r="A440" s="117"/>
      <c r="B440" s="117"/>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row>
    <row r="441" spans="1:28" ht="15.75" customHeight="1">
      <c r="A441" s="117"/>
      <c r="B441" s="117"/>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row>
    <row r="442" spans="1:28" ht="15.75" customHeight="1">
      <c r="A442" s="117"/>
      <c r="B442" s="117"/>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row>
    <row r="443" spans="1:28" ht="15.75" customHeight="1">
      <c r="A443" s="117"/>
      <c r="B443" s="117"/>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row>
    <row r="444" spans="1:28" ht="15.75" customHeight="1">
      <c r="A444" s="117"/>
      <c r="B444" s="117"/>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row>
    <row r="445" spans="1:28" ht="15.75" customHeight="1">
      <c r="A445" s="117"/>
      <c r="B445" s="117"/>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row>
    <row r="446" spans="1:28" ht="15.75" customHeight="1">
      <c r="A446" s="117"/>
      <c r="B446" s="117"/>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row>
    <row r="447" spans="1:28" ht="15.75" customHeight="1">
      <c r="A447" s="117"/>
      <c r="B447" s="117"/>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row>
    <row r="448" spans="1:28" ht="15.75" customHeight="1">
      <c r="A448" s="117"/>
      <c r="B448" s="117"/>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row>
    <row r="449" spans="1:28" ht="15.75" customHeight="1">
      <c r="A449" s="117"/>
      <c r="B449" s="117"/>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row>
    <row r="450" spans="1:28" ht="15.75" customHeight="1">
      <c r="A450" s="117"/>
      <c r="B450" s="117"/>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row>
    <row r="451" spans="1:28" ht="15.75" customHeight="1">
      <c r="A451" s="117"/>
      <c r="B451" s="117"/>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row>
    <row r="452" spans="1:28" ht="15.75" customHeight="1">
      <c r="A452" s="117"/>
      <c r="B452" s="117"/>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row>
    <row r="453" spans="1:28" ht="15.75" customHeight="1">
      <c r="A453" s="117"/>
      <c r="B453" s="117"/>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row>
    <row r="454" spans="1:28" ht="15.75" customHeight="1">
      <c r="A454" s="117"/>
      <c r="B454" s="117"/>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row>
    <row r="455" spans="1:28" ht="15.75" customHeight="1">
      <c r="A455" s="117"/>
      <c r="B455" s="117"/>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row>
    <row r="456" spans="1:28" ht="15.75" customHeight="1">
      <c r="A456" s="117"/>
      <c r="B456" s="117"/>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row>
    <row r="457" spans="1:28" ht="15.75" customHeight="1">
      <c r="A457" s="117"/>
      <c r="B457" s="117"/>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row>
    <row r="458" spans="1:28" ht="15.75" customHeight="1">
      <c r="A458" s="117"/>
      <c r="B458" s="117"/>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c r="AA458" s="117"/>
      <c r="AB458" s="117"/>
    </row>
    <row r="459" spans="1:28" ht="15.75" customHeight="1">
      <c r="A459" s="117"/>
      <c r="B459" s="117"/>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c r="AA459" s="117"/>
      <c r="AB459" s="117"/>
    </row>
    <row r="460" spans="1:28" ht="15.75" customHeight="1">
      <c r="A460" s="117"/>
      <c r="B460" s="117"/>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c r="AA460" s="117"/>
      <c r="AB460" s="117"/>
    </row>
    <row r="461" spans="1:28" ht="15.75" customHeight="1">
      <c r="A461" s="117"/>
      <c r="B461" s="117"/>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c r="AA461" s="117"/>
      <c r="AB461" s="117"/>
    </row>
    <row r="462" spans="1:28" ht="15.75" customHeight="1">
      <c r="A462" s="117"/>
      <c r="B462" s="117"/>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row>
    <row r="463" spans="1:28" ht="15.75" customHeight="1">
      <c r="A463" s="117"/>
      <c r="B463" s="117"/>
      <c r="C463" s="117"/>
      <c r="D463" s="117"/>
      <c r="E463" s="117"/>
      <c r="F463" s="117"/>
      <c r="G463" s="117"/>
      <c r="H463" s="117"/>
      <c r="I463" s="117"/>
      <c r="J463" s="117"/>
      <c r="K463" s="117"/>
      <c r="L463" s="117"/>
      <c r="M463" s="117"/>
      <c r="N463" s="117"/>
      <c r="O463" s="117"/>
      <c r="P463" s="117"/>
      <c r="Q463" s="117"/>
      <c r="R463" s="117"/>
      <c r="S463" s="117"/>
      <c r="T463" s="117"/>
      <c r="U463" s="117"/>
      <c r="V463" s="117"/>
      <c r="W463" s="117"/>
      <c r="X463" s="117"/>
      <c r="Y463" s="117"/>
      <c r="Z463" s="117"/>
      <c r="AA463" s="117"/>
      <c r="AB463" s="117"/>
    </row>
    <row r="464" spans="1:28" ht="15.75" customHeight="1">
      <c r="A464" s="117"/>
      <c r="B464" s="117"/>
      <c r="C464" s="117"/>
      <c r="D464" s="117"/>
      <c r="E464" s="117"/>
      <c r="F464" s="117"/>
      <c r="G464" s="117"/>
      <c r="H464" s="117"/>
      <c r="I464" s="117"/>
      <c r="J464" s="117"/>
      <c r="K464" s="117"/>
      <c r="L464" s="117"/>
      <c r="M464" s="117"/>
      <c r="N464" s="117"/>
      <c r="O464" s="117"/>
      <c r="P464" s="117"/>
      <c r="Q464" s="117"/>
      <c r="R464" s="117"/>
      <c r="S464" s="117"/>
      <c r="T464" s="117"/>
      <c r="U464" s="117"/>
      <c r="V464" s="117"/>
      <c r="W464" s="117"/>
      <c r="X464" s="117"/>
      <c r="Y464" s="117"/>
      <c r="Z464" s="117"/>
      <c r="AA464" s="117"/>
      <c r="AB464" s="117"/>
    </row>
    <row r="465" spans="1:28" ht="15.75" customHeight="1">
      <c r="A465" s="117"/>
      <c r="B465" s="117"/>
      <c r="C465" s="117"/>
      <c r="D465" s="117"/>
      <c r="E465" s="117"/>
      <c r="F465" s="117"/>
      <c r="G465" s="117"/>
      <c r="H465" s="117"/>
      <c r="I465" s="117"/>
      <c r="J465" s="117"/>
      <c r="K465" s="117"/>
      <c r="L465" s="117"/>
      <c r="M465" s="117"/>
      <c r="N465" s="117"/>
      <c r="O465" s="117"/>
      <c r="P465" s="117"/>
      <c r="Q465" s="117"/>
      <c r="R465" s="117"/>
      <c r="S465" s="117"/>
      <c r="T465" s="117"/>
      <c r="U465" s="117"/>
      <c r="V465" s="117"/>
      <c r="W465" s="117"/>
      <c r="X465" s="117"/>
      <c r="Y465" s="117"/>
      <c r="Z465" s="117"/>
      <c r="AA465" s="117"/>
      <c r="AB465" s="117"/>
    </row>
    <row r="466" spans="1:28" ht="15.75" customHeight="1">
      <c r="A466" s="117"/>
      <c r="B466" s="117"/>
      <c r="C466" s="117"/>
      <c r="D466" s="117"/>
      <c r="E466" s="117"/>
      <c r="F466" s="117"/>
      <c r="G466" s="117"/>
      <c r="H466" s="117"/>
      <c r="I466" s="117"/>
      <c r="J466" s="117"/>
      <c r="K466" s="117"/>
      <c r="L466" s="117"/>
      <c r="M466" s="117"/>
      <c r="N466" s="117"/>
      <c r="O466" s="117"/>
      <c r="P466" s="117"/>
      <c r="Q466" s="117"/>
      <c r="R466" s="117"/>
      <c r="S466" s="117"/>
      <c r="T466" s="117"/>
      <c r="U466" s="117"/>
      <c r="V466" s="117"/>
      <c r="W466" s="117"/>
      <c r="X466" s="117"/>
      <c r="Y466" s="117"/>
      <c r="Z466" s="117"/>
      <c r="AA466" s="117"/>
      <c r="AB466" s="117"/>
    </row>
    <row r="467" spans="1:28" ht="15.75" customHeight="1">
      <c r="A467" s="117"/>
      <c r="B467" s="117"/>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c r="AA467" s="117"/>
      <c r="AB467" s="117"/>
    </row>
    <row r="468" spans="1:28" ht="15.75" customHeight="1">
      <c r="A468" s="117"/>
      <c r="B468" s="117"/>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c r="AA468" s="117"/>
      <c r="AB468" s="117"/>
    </row>
    <row r="469" spans="1:28" ht="15.75" customHeight="1">
      <c r="A469" s="117"/>
      <c r="B469" s="117"/>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row>
    <row r="470" spans="1:28" ht="15.75" customHeight="1">
      <c r="A470" s="117"/>
      <c r="B470" s="117"/>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row>
    <row r="471" spans="1:28" ht="15.75" customHeight="1">
      <c r="A471" s="117"/>
      <c r="B471" s="117"/>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row>
    <row r="472" spans="1:28" ht="15.75" customHeight="1">
      <c r="A472" s="117"/>
      <c r="B472" s="117"/>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c r="AA472" s="117"/>
      <c r="AB472" s="117"/>
    </row>
    <row r="473" spans="1:28" ht="15.75" customHeight="1">
      <c r="A473" s="117"/>
      <c r="B473" s="117"/>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row>
    <row r="474" spans="1:28" ht="15.75" customHeight="1">
      <c r="A474" s="117"/>
      <c r="B474" s="117"/>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row>
    <row r="475" spans="1:28" ht="15.75" customHeight="1">
      <c r="A475" s="117"/>
      <c r="B475" s="117"/>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row>
    <row r="476" spans="1:28" ht="15.75" customHeight="1">
      <c r="A476" s="117"/>
      <c r="B476" s="117"/>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row>
    <row r="477" spans="1:28" ht="15.75" customHeight="1">
      <c r="A477" s="117"/>
      <c r="B477" s="117"/>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c r="AA477" s="117"/>
      <c r="AB477" s="117"/>
    </row>
    <row r="478" spans="1:28" ht="15.75" customHeight="1">
      <c r="A478" s="117"/>
      <c r="B478" s="117"/>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row>
    <row r="479" spans="1:28" ht="15.75" customHeight="1">
      <c r="A479" s="117"/>
      <c r="B479" s="117"/>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row>
    <row r="480" spans="1:28" ht="15.75" customHeight="1">
      <c r="A480" s="117"/>
      <c r="B480" s="117"/>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row>
    <row r="481" spans="1:28" ht="15.75" customHeight="1">
      <c r="A481" s="117"/>
      <c r="B481" s="117"/>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row>
    <row r="482" spans="1:28" ht="15.75" customHeight="1">
      <c r="A482" s="117"/>
      <c r="B482" s="117"/>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row>
    <row r="483" spans="1:28" ht="15.75" customHeight="1">
      <c r="A483" s="117"/>
      <c r="B483" s="117"/>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row>
    <row r="484" spans="1:28" ht="15.75" customHeight="1">
      <c r="A484" s="117"/>
      <c r="B484" s="117"/>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c r="AA484" s="117"/>
      <c r="AB484" s="117"/>
    </row>
    <row r="485" spans="1:28" ht="15.75" customHeight="1">
      <c r="A485" s="117"/>
      <c r="B485" s="117"/>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c r="AA485" s="117"/>
      <c r="AB485" s="117"/>
    </row>
    <row r="486" spans="1:28" ht="15.75" customHeight="1">
      <c r="A486" s="117"/>
      <c r="B486" s="117"/>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row>
    <row r="487" spans="1:28" ht="15.75" customHeight="1">
      <c r="A487" s="117"/>
      <c r="B487" s="117"/>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row>
    <row r="488" spans="1:28" ht="15.75" customHeight="1">
      <c r="A488" s="117"/>
      <c r="B488" s="117"/>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row>
    <row r="489" spans="1:28" ht="15.75" customHeight="1">
      <c r="A489" s="117"/>
      <c r="B489" s="117"/>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row>
    <row r="490" spans="1:28" ht="15.75" customHeight="1">
      <c r="A490" s="117"/>
      <c r="B490" s="117"/>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row>
    <row r="491" spans="1:28" ht="15.75" customHeight="1">
      <c r="A491" s="117"/>
      <c r="B491" s="117"/>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row>
    <row r="492" spans="1:28" ht="15.75" customHeight="1">
      <c r="A492" s="117"/>
      <c r="B492" s="117"/>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c r="AA492" s="117"/>
      <c r="AB492" s="117"/>
    </row>
    <row r="493" spans="1:28" ht="15.75" customHeight="1">
      <c r="A493" s="117"/>
      <c r="B493" s="117"/>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row>
    <row r="494" spans="1:28" ht="15.75" customHeight="1">
      <c r="A494" s="117"/>
      <c r="B494" s="117"/>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row>
    <row r="495" spans="1:28" ht="15.75" customHeight="1">
      <c r="A495" s="117"/>
      <c r="B495" s="117"/>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row>
    <row r="496" spans="1:28" ht="15.75" customHeight="1">
      <c r="A496" s="117"/>
      <c r="B496" s="117"/>
      <c r="C496" s="117"/>
      <c r="D496" s="117"/>
      <c r="E496" s="117"/>
      <c r="F496" s="117"/>
      <c r="G496" s="117"/>
      <c r="H496" s="117"/>
      <c r="I496" s="117"/>
      <c r="J496" s="117"/>
      <c r="K496" s="117"/>
      <c r="L496" s="117"/>
      <c r="M496" s="117"/>
      <c r="N496" s="117"/>
      <c r="O496" s="117"/>
      <c r="P496" s="117"/>
      <c r="Q496" s="117"/>
      <c r="R496" s="117"/>
      <c r="S496" s="117"/>
      <c r="T496" s="117"/>
      <c r="U496" s="117"/>
      <c r="V496" s="117"/>
      <c r="W496" s="117"/>
      <c r="X496" s="117"/>
      <c r="Y496" s="117"/>
      <c r="Z496" s="117"/>
      <c r="AA496" s="117"/>
      <c r="AB496" s="117"/>
    </row>
    <row r="497" spans="1:28" ht="15.75" customHeight="1">
      <c r="A497" s="117"/>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row>
    <row r="498" spans="1:28" ht="15.75" customHeight="1">
      <c r="A498" s="117"/>
      <c r="B498" s="117"/>
      <c r="C498" s="117"/>
      <c r="D498" s="117"/>
      <c r="E498" s="117"/>
      <c r="F498" s="117"/>
      <c r="G498" s="117"/>
      <c r="H498" s="117"/>
      <c r="I498" s="117"/>
      <c r="J498" s="117"/>
      <c r="K498" s="117"/>
      <c r="L498" s="117"/>
      <c r="M498" s="117"/>
      <c r="N498" s="117"/>
      <c r="O498" s="117"/>
      <c r="P498" s="117"/>
      <c r="Q498" s="117"/>
      <c r="R498" s="117"/>
      <c r="S498" s="117"/>
      <c r="T498" s="117"/>
      <c r="U498" s="117"/>
      <c r="V498" s="117"/>
      <c r="W498" s="117"/>
      <c r="X498" s="117"/>
      <c r="Y498" s="117"/>
      <c r="Z498" s="117"/>
      <c r="AA498" s="117"/>
      <c r="AB498" s="117"/>
    </row>
    <row r="499" spans="1:28" ht="15.75" customHeight="1">
      <c r="A499" s="117"/>
      <c r="B499" s="117"/>
      <c r="C499" s="117"/>
      <c r="D499" s="117"/>
      <c r="E499" s="117"/>
      <c r="F499" s="117"/>
      <c r="G499" s="117"/>
      <c r="H499" s="117"/>
      <c r="I499" s="117"/>
      <c r="J499" s="117"/>
      <c r="K499" s="117"/>
      <c r="L499" s="117"/>
      <c r="M499" s="117"/>
      <c r="N499" s="117"/>
      <c r="O499" s="117"/>
      <c r="P499" s="117"/>
      <c r="Q499" s="117"/>
      <c r="R499" s="117"/>
      <c r="S499" s="117"/>
      <c r="T499" s="117"/>
      <c r="U499" s="117"/>
      <c r="V499" s="117"/>
      <c r="W499" s="117"/>
      <c r="X499" s="117"/>
      <c r="Y499" s="117"/>
      <c r="Z499" s="117"/>
      <c r="AA499" s="117"/>
      <c r="AB499" s="117"/>
    </row>
    <row r="500" spans="1:28" ht="15.75" customHeight="1">
      <c r="A500" s="117"/>
      <c r="B500" s="117"/>
      <c r="C500" s="117"/>
      <c r="D500" s="117"/>
      <c r="E500" s="117"/>
      <c r="F500" s="117"/>
      <c r="G500" s="117"/>
      <c r="H500" s="117"/>
      <c r="I500" s="117"/>
      <c r="J500" s="117"/>
      <c r="K500" s="117"/>
      <c r="L500" s="117"/>
      <c r="M500" s="117"/>
      <c r="N500" s="117"/>
      <c r="O500" s="117"/>
      <c r="P500" s="117"/>
      <c r="Q500" s="117"/>
      <c r="R500" s="117"/>
      <c r="S500" s="117"/>
      <c r="T500" s="117"/>
      <c r="U500" s="117"/>
      <c r="V500" s="117"/>
      <c r="W500" s="117"/>
      <c r="X500" s="117"/>
      <c r="Y500" s="117"/>
      <c r="Z500" s="117"/>
      <c r="AA500" s="117"/>
      <c r="AB500" s="117"/>
    </row>
    <row r="501" spans="1:28" ht="15.75" customHeight="1">
      <c r="A501" s="117"/>
      <c r="B501" s="117"/>
      <c r="C501" s="117"/>
      <c r="D501" s="117"/>
      <c r="E501" s="117"/>
      <c r="F501" s="117"/>
      <c r="G501" s="117"/>
      <c r="H501" s="117"/>
      <c r="I501" s="117"/>
      <c r="J501" s="117"/>
      <c r="K501" s="117"/>
      <c r="L501" s="117"/>
      <c r="M501" s="117"/>
      <c r="N501" s="117"/>
      <c r="O501" s="117"/>
      <c r="P501" s="117"/>
      <c r="Q501" s="117"/>
      <c r="R501" s="117"/>
      <c r="S501" s="117"/>
      <c r="T501" s="117"/>
      <c r="U501" s="117"/>
      <c r="V501" s="117"/>
      <c r="W501" s="117"/>
      <c r="X501" s="117"/>
      <c r="Y501" s="117"/>
      <c r="Z501" s="117"/>
      <c r="AA501" s="117"/>
      <c r="AB501" s="117"/>
    </row>
    <row r="502" spans="1:28" ht="15.75" customHeight="1">
      <c r="A502" s="117"/>
      <c r="B502" s="117"/>
      <c r="C502" s="117"/>
      <c r="D502" s="117"/>
      <c r="E502" s="117"/>
      <c r="F502" s="117"/>
      <c r="G502" s="117"/>
      <c r="H502" s="117"/>
      <c r="I502" s="117"/>
      <c r="J502" s="117"/>
      <c r="K502" s="117"/>
      <c r="L502" s="117"/>
      <c r="M502" s="117"/>
      <c r="N502" s="117"/>
      <c r="O502" s="117"/>
      <c r="P502" s="117"/>
      <c r="Q502" s="117"/>
      <c r="R502" s="117"/>
      <c r="S502" s="117"/>
      <c r="T502" s="117"/>
      <c r="U502" s="117"/>
      <c r="V502" s="117"/>
      <c r="W502" s="117"/>
      <c r="X502" s="117"/>
      <c r="Y502" s="117"/>
      <c r="Z502" s="117"/>
      <c r="AA502" s="117"/>
      <c r="AB502" s="117"/>
    </row>
    <row r="503" spans="1:28" ht="15.75" customHeight="1">
      <c r="A503" s="117"/>
      <c r="B503" s="117"/>
      <c r="C503" s="117"/>
      <c r="D503" s="117"/>
      <c r="E503" s="117"/>
      <c r="F503" s="117"/>
      <c r="G503" s="117"/>
      <c r="H503" s="117"/>
      <c r="I503" s="117"/>
      <c r="J503" s="117"/>
      <c r="K503" s="117"/>
      <c r="L503" s="117"/>
      <c r="M503" s="117"/>
      <c r="N503" s="117"/>
      <c r="O503" s="117"/>
      <c r="P503" s="117"/>
      <c r="Q503" s="117"/>
      <c r="R503" s="117"/>
      <c r="S503" s="117"/>
      <c r="T503" s="117"/>
      <c r="U503" s="117"/>
      <c r="V503" s="117"/>
      <c r="W503" s="117"/>
      <c r="X503" s="117"/>
      <c r="Y503" s="117"/>
      <c r="Z503" s="117"/>
      <c r="AA503" s="117"/>
      <c r="AB503" s="117"/>
    </row>
    <row r="504" spans="1:28" ht="15.75" customHeight="1">
      <c r="A504" s="117"/>
      <c r="B504" s="117"/>
      <c r="C504" s="117"/>
      <c r="D504" s="117"/>
      <c r="E504" s="117"/>
      <c r="F504" s="117"/>
      <c r="G504" s="117"/>
      <c r="H504" s="117"/>
      <c r="I504" s="117"/>
      <c r="J504" s="117"/>
      <c r="K504" s="117"/>
      <c r="L504" s="117"/>
      <c r="M504" s="117"/>
      <c r="N504" s="117"/>
      <c r="O504" s="117"/>
      <c r="P504" s="117"/>
      <c r="Q504" s="117"/>
      <c r="R504" s="117"/>
      <c r="S504" s="117"/>
      <c r="T504" s="117"/>
      <c r="U504" s="117"/>
      <c r="V504" s="117"/>
      <c r="W504" s="117"/>
      <c r="X504" s="117"/>
      <c r="Y504" s="117"/>
      <c r="Z504" s="117"/>
      <c r="AA504" s="117"/>
      <c r="AB504" s="117"/>
    </row>
    <row r="505" spans="1:28" ht="15.75" customHeight="1">
      <c r="A505" s="117"/>
      <c r="B505" s="117"/>
      <c r="C505" s="117"/>
      <c r="D505" s="117"/>
      <c r="E505" s="117"/>
      <c r="F505" s="117"/>
      <c r="G505" s="117"/>
      <c r="H505" s="117"/>
      <c r="I505" s="117"/>
      <c r="J505" s="117"/>
      <c r="K505" s="117"/>
      <c r="L505" s="117"/>
      <c r="M505" s="117"/>
      <c r="N505" s="117"/>
      <c r="O505" s="117"/>
      <c r="P505" s="117"/>
      <c r="Q505" s="117"/>
      <c r="R505" s="117"/>
      <c r="S505" s="117"/>
      <c r="T505" s="117"/>
      <c r="U505" s="117"/>
      <c r="V505" s="117"/>
      <c r="W505" s="117"/>
      <c r="X505" s="117"/>
      <c r="Y505" s="117"/>
      <c r="Z505" s="117"/>
      <c r="AA505" s="117"/>
      <c r="AB505" s="117"/>
    </row>
    <row r="506" spans="1:28" ht="15.75" customHeight="1">
      <c r="A506" s="117"/>
      <c r="B506" s="117"/>
      <c r="C506" s="117"/>
      <c r="D506" s="117"/>
      <c r="E506" s="117"/>
      <c r="F506" s="117"/>
      <c r="G506" s="117"/>
      <c r="H506" s="117"/>
      <c r="I506" s="117"/>
      <c r="J506" s="117"/>
      <c r="K506" s="117"/>
      <c r="L506" s="117"/>
      <c r="M506" s="117"/>
      <c r="N506" s="117"/>
      <c r="O506" s="117"/>
      <c r="P506" s="117"/>
      <c r="Q506" s="117"/>
      <c r="R506" s="117"/>
      <c r="S506" s="117"/>
      <c r="T506" s="117"/>
      <c r="U506" s="117"/>
      <c r="V506" s="117"/>
      <c r="W506" s="117"/>
      <c r="X506" s="117"/>
      <c r="Y506" s="117"/>
      <c r="Z506" s="117"/>
      <c r="AA506" s="117"/>
      <c r="AB506" s="117"/>
    </row>
    <row r="507" spans="1:28" ht="15.75" customHeight="1">
      <c r="A507" s="117"/>
      <c r="B507" s="117"/>
      <c r="C507" s="117"/>
      <c r="D507" s="117"/>
      <c r="E507" s="117"/>
      <c r="F507" s="117"/>
      <c r="G507" s="117"/>
      <c r="H507" s="117"/>
      <c r="I507" s="117"/>
      <c r="J507" s="117"/>
      <c r="K507" s="117"/>
      <c r="L507" s="117"/>
      <c r="M507" s="117"/>
      <c r="N507" s="117"/>
      <c r="O507" s="117"/>
      <c r="P507" s="117"/>
      <c r="Q507" s="117"/>
      <c r="R507" s="117"/>
      <c r="S507" s="117"/>
      <c r="T507" s="117"/>
      <c r="U507" s="117"/>
      <c r="V507" s="117"/>
      <c r="W507" s="117"/>
      <c r="X507" s="117"/>
      <c r="Y507" s="117"/>
      <c r="Z507" s="117"/>
      <c r="AA507" s="117"/>
      <c r="AB507" s="117"/>
    </row>
    <row r="508" spans="1:28" ht="15.75" customHeight="1">
      <c r="A508" s="117"/>
      <c r="B508" s="117"/>
      <c r="C508" s="117"/>
      <c r="D508" s="117"/>
      <c r="E508" s="117"/>
      <c r="F508" s="117"/>
      <c r="G508" s="117"/>
      <c r="H508" s="117"/>
      <c r="I508" s="117"/>
      <c r="J508" s="117"/>
      <c r="K508" s="117"/>
      <c r="L508" s="117"/>
      <c r="M508" s="117"/>
      <c r="N508" s="117"/>
      <c r="O508" s="117"/>
      <c r="P508" s="117"/>
      <c r="Q508" s="117"/>
      <c r="R508" s="117"/>
      <c r="S508" s="117"/>
      <c r="T508" s="117"/>
      <c r="U508" s="117"/>
      <c r="V508" s="117"/>
      <c r="W508" s="117"/>
      <c r="X508" s="117"/>
      <c r="Y508" s="117"/>
      <c r="Z508" s="117"/>
      <c r="AA508" s="117"/>
      <c r="AB508" s="117"/>
    </row>
    <row r="509" spans="1:28" ht="15.75" customHeight="1">
      <c r="A509" s="117"/>
      <c r="B509" s="117"/>
      <c r="C509" s="117"/>
      <c r="D509" s="117"/>
      <c r="E509" s="117"/>
      <c r="F509" s="117"/>
      <c r="G509" s="117"/>
      <c r="H509" s="117"/>
      <c r="I509" s="117"/>
      <c r="J509" s="117"/>
      <c r="K509" s="117"/>
      <c r="L509" s="117"/>
      <c r="M509" s="117"/>
      <c r="N509" s="117"/>
      <c r="O509" s="117"/>
      <c r="P509" s="117"/>
      <c r="Q509" s="117"/>
      <c r="R509" s="117"/>
      <c r="S509" s="117"/>
      <c r="T509" s="117"/>
      <c r="U509" s="117"/>
      <c r="V509" s="117"/>
      <c r="W509" s="117"/>
      <c r="X509" s="117"/>
      <c r="Y509" s="117"/>
      <c r="Z509" s="117"/>
      <c r="AA509" s="117"/>
      <c r="AB509" s="117"/>
    </row>
    <row r="510" spans="1:28" ht="15.75" customHeight="1">
      <c r="A510" s="117"/>
      <c r="B510" s="117"/>
      <c r="C510" s="117"/>
      <c r="D510" s="117"/>
      <c r="E510" s="117"/>
      <c r="F510" s="117"/>
      <c r="G510" s="117"/>
      <c r="H510" s="117"/>
      <c r="I510" s="117"/>
      <c r="J510" s="117"/>
      <c r="K510" s="117"/>
      <c r="L510" s="117"/>
      <c r="M510" s="117"/>
      <c r="N510" s="117"/>
      <c r="O510" s="117"/>
      <c r="P510" s="117"/>
      <c r="Q510" s="117"/>
      <c r="R510" s="117"/>
      <c r="S510" s="117"/>
      <c r="T510" s="117"/>
      <c r="U510" s="117"/>
      <c r="V510" s="117"/>
      <c r="W510" s="117"/>
      <c r="X510" s="117"/>
      <c r="Y510" s="117"/>
      <c r="Z510" s="117"/>
      <c r="AA510" s="117"/>
      <c r="AB510" s="117"/>
    </row>
    <row r="511" spans="1:28" ht="15.75" customHeight="1">
      <c r="A511" s="117"/>
      <c r="B511" s="117"/>
      <c r="C511" s="117"/>
      <c r="D511" s="117"/>
      <c r="E511" s="117"/>
      <c r="F511" s="117"/>
      <c r="G511" s="117"/>
      <c r="H511" s="117"/>
      <c r="I511" s="117"/>
      <c r="J511" s="117"/>
      <c r="K511" s="117"/>
      <c r="L511" s="117"/>
      <c r="M511" s="117"/>
      <c r="N511" s="117"/>
      <c r="O511" s="117"/>
      <c r="P511" s="117"/>
      <c r="Q511" s="117"/>
      <c r="R511" s="117"/>
      <c r="S511" s="117"/>
      <c r="T511" s="117"/>
      <c r="U511" s="117"/>
      <c r="V511" s="117"/>
      <c r="W511" s="117"/>
      <c r="X511" s="117"/>
      <c r="Y511" s="117"/>
      <c r="Z511" s="117"/>
      <c r="AA511" s="117"/>
      <c r="AB511" s="117"/>
    </row>
    <row r="512" spans="1:28" ht="15.75" customHeight="1">
      <c r="A512" s="117"/>
      <c r="B512" s="117"/>
      <c r="C512" s="117"/>
      <c r="D512" s="117"/>
      <c r="E512" s="117"/>
      <c r="F512" s="117"/>
      <c r="G512" s="117"/>
      <c r="H512" s="117"/>
      <c r="I512" s="117"/>
      <c r="J512" s="117"/>
      <c r="K512" s="117"/>
      <c r="L512" s="117"/>
      <c r="M512" s="117"/>
      <c r="N512" s="117"/>
      <c r="O512" s="117"/>
      <c r="P512" s="117"/>
      <c r="Q512" s="117"/>
      <c r="R512" s="117"/>
      <c r="S512" s="117"/>
      <c r="T512" s="117"/>
      <c r="U512" s="117"/>
      <c r="V512" s="117"/>
      <c r="W512" s="117"/>
      <c r="X512" s="117"/>
      <c r="Y512" s="117"/>
      <c r="Z512" s="117"/>
      <c r="AA512" s="117"/>
      <c r="AB512" s="117"/>
    </row>
    <row r="513" spans="1:28" ht="15.75" customHeight="1">
      <c r="A513" s="117"/>
      <c r="B513" s="117"/>
      <c r="C513" s="117"/>
      <c r="D513" s="117"/>
      <c r="E513" s="117"/>
      <c r="F513" s="117"/>
      <c r="G513" s="117"/>
      <c r="H513" s="117"/>
      <c r="I513" s="117"/>
      <c r="J513" s="117"/>
      <c r="K513" s="117"/>
      <c r="L513" s="117"/>
      <c r="M513" s="117"/>
      <c r="N513" s="117"/>
      <c r="O513" s="117"/>
      <c r="P513" s="117"/>
      <c r="Q513" s="117"/>
      <c r="R513" s="117"/>
      <c r="S513" s="117"/>
      <c r="T513" s="117"/>
      <c r="U513" s="117"/>
      <c r="V513" s="117"/>
      <c r="W513" s="117"/>
      <c r="X513" s="117"/>
      <c r="Y513" s="117"/>
      <c r="Z513" s="117"/>
      <c r="AA513" s="117"/>
      <c r="AB513" s="117"/>
    </row>
    <row r="514" spans="1:28" ht="15.75" customHeight="1">
      <c r="A514" s="117"/>
      <c r="B514" s="117"/>
      <c r="C514" s="117"/>
      <c r="D514" s="117"/>
      <c r="E514" s="117"/>
      <c r="F514" s="117"/>
      <c r="G514" s="117"/>
      <c r="H514" s="117"/>
      <c r="I514" s="117"/>
      <c r="J514" s="117"/>
      <c r="K514" s="117"/>
      <c r="L514" s="117"/>
      <c r="M514" s="117"/>
      <c r="N514" s="117"/>
      <c r="O514" s="117"/>
      <c r="P514" s="117"/>
      <c r="Q514" s="117"/>
      <c r="R514" s="117"/>
      <c r="S514" s="117"/>
      <c r="T514" s="117"/>
      <c r="U514" s="117"/>
      <c r="V514" s="117"/>
      <c r="W514" s="117"/>
      <c r="X514" s="117"/>
      <c r="Y514" s="117"/>
      <c r="Z514" s="117"/>
      <c r="AA514" s="117"/>
      <c r="AB514" s="117"/>
    </row>
    <row r="515" spans="1:28" ht="15.75" customHeight="1">
      <c r="A515" s="117"/>
      <c r="B515" s="117"/>
      <c r="C515" s="117"/>
      <c r="D515" s="117"/>
      <c r="E515" s="117"/>
      <c r="F515" s="117"/>
      <c r="G515" s="117"/>
      <c r="H515" s="117"/>
      <c r="I515" s="117"/>
      <c r="J515" s="117"/>
      <c r="K515" s="117"/>
      <c r="L515" s="117"/>
      <c r="M515" s="117"/>
      <c r="N515" s="117"/>
      <c r="O515" s="117"/>
      <c r="P515" s="117"/>
      <c r="Q515" s="117"/>
      <c r="R515" s="117"/>
      <c r="S515" s="117"/>
      <c r="T515" s="117"/>
      <c r="U515" s="117"/>
      <c r="V515" s="117"/>
      <c r="W515" s="117"/>
      <c r="X515" s="117"/>
      <c r="Y515" s="117"/>
      <c r="Z515" s="117"/>
      <c r="AA515" s="117"/>
      <c r="AB515" s="117"/>
    </row>
    <row r="516" spans="1:28" ht="15.75" customHeight="1">
      <c r="A516" s="117"/>
      <c r="B516" s="117"/>
      <c r="C516" s="117"/>
      <c r="D516" s="117"/>
      <c r="E516" s="117"/>
      <c r="F516" s="117"/>
      <c r="G516" s="117"/>
      <c r="H516" s="117"/>
      <c r="I516" s="117"/>
      <c r="J516" s="117"/>
      <c r="K516" s="117"/>
      <c r="L516" s="117"/>
      <c r="M516" s="117"/>
      <c r="N516" s="117"/>
      <c r="O516" s="117"/>
      <c r="P516" s="117"/>
      <c r="Q516" s="117"/>
      <c r="R516" s="117"/>
      <c r="S516" s="117"/>
      <c r="T516" s="117"/>
      <c r="U516" s="117"/>
      <c r="V516" s="117"/>
      <c r="W516" s="117"/>
      <c r="X516" s="117"/>
      <c r="Y516" s="117"/>
      <c r="Z516" s="117"/>
      <c r="AA516" s="117"/>
      <c r="AB516" s="117"/>
    </row>
    <row r="517" spans="1:28" ht="15.75" customHeight="1">
      <c r="A517" s="117"/>
      <c r="B517" s="117"/>
      <c r="C517" s="117"/>
      <c r="D517" s="117"/>
      <c r="E517" s="117"/>
      <c r="F517" s="117"/>
      <c r="G517" s="117"/>
      <c r="H517" s="117"/>
      <c r="I517" s="117"/>
      <c r="J517" s="117"/>
      <c r="K517" s="117"/>
      <c r="L517" s="117"/>
      <c r="M517" s="117"/>
      <c r="N517" s="117"/>
      <c r="O517" s="117"/>
      <c r="P517" s="117"/>
      <c r="Q517" s="117"/>
      <c r="R517" s="117"/>
      <c r="S517" s="117"/>
      <c r="T517" s="117"/>
      <c r="U517" s="117"/>
      <c r="V517" s="117"/>
      <c r="W517" s="117"/>
      <c r="X517" s="117"/>
      <c r="Y517" s="117"/>
      <c r="Z517" s="117"/>
      <c r="AA517" s="117"/>
      <c r="AB517" s="117"/>
    </row>
    <row r="518" spans="1:28" ht="15.75" customHeight="1">
      <c r="A518" s="117"/>
      <c r="B518" s="117"/>
      <c r="C518" s="117"/>
      <c r="D518" s="117"/>
      <c r="E518" s="117"/>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row>
    <row r="519" spans="1:28" ht="15.75" customHeight="1">
      <c r="A519" s="117"/>
      <c r="B519" s="117"/>
      <c r="C519" s="117"/>
      <c r="D519" s="117"/>
      <c r="E519" s="117"/>
      <c r="F519" s="117"/>
      <c r="G519" s="117"/>
      <c r="H519" s="117"/>
      <c r="I519" s="117"/>
      <c r="J519" s="117"/>
      <c r="K519" s="117"/>
      <c r="L519" s="117"/>
      <c r="M519" s="117"/>
      <c r="N519" s="117"/>
      <c r="O519" s="117"/>
      <c r="P519" s="117"/>
      <c r="Q519" s="117"/>
      <c r="R519" s="117"/>
      <c r="S519" s="117"/>
      <c r="T519" s="117"/>
      <c r="U519" s="117"/>
      <c r="V519" s="117"/>
      <c r="W519" s="117"/>
      <c r="X519" s="117"/>
      <c r="Y519" s="117"/>
      <c r="Z519" s="117"/>
      <c r="AA519" s="117"/>
      <c r="AB519" s="117"/>
    </row>
    <row r="520" spans="1:28" ht="15.75" customHeight="1">
      <c r="A520" s="117"/>
      <c r="B520" s="117"/>
      <c r="C520" s="117"/>
      <c r="D520" s="117"/>
      <c r="E520" s="117"/>
      <c r="F520" s="117"/>
      <c r="G520" s="117"/>
      <c r="H520" s="117"/>
      <c r="I520" s="117"/>
      <c r="J520" s="117"/>
      <c r="K520" s="117"/>
      <c r="L520" s="117"/>
      <c r="M520" s="117"/>
      <c r="N520" s="117"/>
      <c r="O520" s="117"/>
      <c r="P520" s="117"/>
      <c r="Q520" s="117"/>
      <c r="R520" s="117"/>
      <c r="S520" s="117"/>
      <c r="T520" s="117"/>
      <c r="U520" s="117"/>
      <c r="V520" s="117"/>
      <c r="W520" s="117"/>
      <c r="X520" s="117"/>
      <c r="Y520" s="117"/>
      <c r="Z520" s="117"/>
      <c r="AA520" s="117"/>
      <c r="AB520" s="117"/>
    </row>
    <row r="521" spans="1:28" ht="15.75" customHeight="1">
      <c r="A521" s="117"/>
      <c r="B521" s="117"/>
      <c r="C521" s="117"/>
      <c r="D521" s="117"/>
      <c r="E521" s="117"/>
      <c r="F521" s="117"/>
      <c r="G521" s="117"/>
      <c r="H521" s="117"/>
      <c r="I521" s="117"/>
      <c r="J521" s="117"/>
      <c r="K521" s="117"/>
      <c r="L521" s="117"/>
      <c r="M521" s="117"/>
      <c r="N521" s="117"/>
      <c r="O521" s="117"/>
      <c r="P521" s="117"/>
      <c r="Q521" s="117"/>
      <c r="R521" s="117"/>
      <c r="S521" s="117"/>
      <c r="T521" s="117"/>
      <c r="U521" s="117"/>
      <c r="V521" s="117"/>
      <c r="W521" s="117"/>
      <c r="X521" s="117"/>
      <c r="Y521" s="117"/>
      <c r="Z521" s="117"/>
      <c r="AA521" s="117"/>
      <c r="AB521" s="117"/>
    </row>
    <row r="522" spans="1:28" ht="15.75" customHeight="1">
      <c r="A522" s="117"/>
      <c r="B522" s="117"/>
      <c r="C522" s="117"/>
      <c r="D522" s="117"/>
      <c r="E522" s="117"/>
      <c r="F522" s="117"/>
      <c r="G522" s="117"/>
      <c r="H522" s="117"/>
      <c r="I522" s="117"/>
      <c r="J522" s="117"/>
      <c r="K522" s="117"/>
      <c r="L522" s="117"/>
      <c r="M522" s="117"/>
      <c r="N522" s="117"/>
      <c r="O522" s="117"/>
      <c r="P522" s="117"/>
      <c r="Q522" s="117"/>
      <c r="R522" s="117"/>
      <c r="S522" s="117"/>
      <c r="T522" s="117"/>
      <c r="U522" s="117"/>
      <c r="V522" s="117"/>
      <c r="W522" s="117"/>
      <c r="X522" s="117"/>
      <c r="Y522" s="117"/>
      <c r="Z522" s="117"/>
      <c r="AA522" s="117"/>
      <c r="AB522" s="117"/>
    </row>
    <row r="523" spans="1:28" ht="15.75" customHeight="1">
      <c r="A523" s="117"/>
      <c r="B523" s="117"/>
      <c r="C523" s="117"/>
      <c r="D523" s="117"/>
      <c r="E523" s="117"/>
      <c r="F523" s="117"/>
      <c r="G523" s="117"/>
      <c r="H523" s="117"/>
      <c r="I523" s="117"/>
      <c r="J523" s="117"/>
      <c r="K523" s="117"/>
      <c r="L523" s="117"/>
      <c r="M523" s="117"/>
      <c r="N523" s="117"/>
      <c r="O523" s="117"/>
      <c r="P523" s="117"/>
      <c r="Q523" s="117"/>
      <c r="R523" s="117"/>
      <c r="S523" s="117"/>
      <c r="T523" s="117"/>
      <c r="U523" s="117"/>
      <c r="V523" s="117"/>
      <c r="W523" s="117"/>
      <c r="X523" s="117"/>
      <c r="Y523" s="117"/>
      <c r="Z523" s="117"/>
      <c r="AA523" s="117"/>
      <c r="AB523" s="117"/>
    </row>
    <row r="524" spans="1:28" ht="15.75" customHeight="1">
      <c r="A524" s="117"/>
      <c r="B524" s="117"/>
      <c r="C524" s="117"/>
      <c r="D524" s="117"/>
      <c r="E524" s="117"/>
      <c r="F524" s="117"/>
      <c r="G524" s="117"/>
      <c r="H524" s="117"/>
      <c r="I524" s="117"/>
      <c r="J524" s="117"/>
      <c r="K524" s="117"/>
      <c r="L524" s="117"/>
      <c r="M524" s="117"/>
      <c r="N524" s="117"/>
      <c r="O524" s="117"/>
      <c r="P524" s="117"/>
      <c r="Q524" s="117"/>
      <c r="R524" s="117"/>
      <c r="S524" s="117"/>
      <c r="T524" s="117"/>
      <c r="U524" s="117"/>
      <c r="V524" s="117"/>
      <c r="W524" s="117"/>
      <c r="X524" s="117"/>
      <c r="Y524" s="117"/>
      <c r="Z524" s="117"/>
      <c r="AA524" s="117"/>
      <c r="AB524" s="117"/>
    </row>
    <row r="525" spans="1:28" ht="15.75" customHeight="1">
      <c r="A525" s="117"/>
      <c r="B525" s="117"/>
      <c r="C525" s="117"/>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7"/>
      <c r="AA525" s="117"/>
      <c r="AB525" s="117"/>
    </row>
    <row r="526" spans="1:28" ht="15.75" customHeight="1">
      <c r="A526" s="117"/>
      <c r="B526" s="117"/>
      <c r="C526" s="117"/>
      <c r="D526" s="117"/>
      <c r="E526" s="117"/>
      <c r="F526" s="117"/>
      <c r="G526" s="117"/>
      <c r="H526" s="117"/>
      <c r="I526" s="117"/>
      <c r="J526" s="117"/>
      <c r="K526" s="117"/>
      <c r="L526" s="117"/>
      <c r="M526" s="117"/>
      <c r="N526" s="117"/>
      <c r="O526" s="117"/>
      <c r="P526" s="117"/>
      <c r="Q526" s="117"/>
      <c r="R526" s="117"/>
      <c r="S526" s="117"/>
      <c r="T526" s="117"/>
      <c r="U526" s="117"/>
      <c r="V526" s="117"/>
      <c r="W526" s="117"/>
      <c r="X526" s="117"/>
      <c r="Y526" s="117"/>
      <c r="Z526" s="117"/>
      <c r="AA526" s="117"/>
      <c r="AB526" s="117"/>
    </row>
    <row r="527" spans="1:28" ht="15.75" customHeight="1">
      <c r="A527" s="117"/>
      <c r="B527" s="117"/>
      <c r="C527" s="117"/>
      <c r="D527" s="117"/>
      <c r="E527" s="117"/>
      <c r="F527" s="117"/>
      <c r="G527" s="117"/>
      <c r="H527" s="117"/>
      <c r="I527" s="117"/>
      <c r="J527" s="117"/>
      <c r="K527" s="117"/>
      <c r="L527" s="117"/>
      <c r="M527" s="117"/>
      <c r="N527" s="117"/>
      <c r="O527" s="117"/>
      <c r="P527" s="117"/>
      <c r="Q527" s="117"/>
      <c r="R527" s="117"/>
      <c r="S527" s="117"/>
      <c r="T527" s="117"/>
      <c r="U527" s="117"/>
      <c r="V527" s="117"/>
      <c r="W527" s="117"/>
      <c r="X527" s="117"/>
      <c r="Y527" s="117"/>
      <c r="Z527" s="117"/>
      <c r="AA527" s="117"/>
      <c r="AB527" s="117"/>
    </row>
    <row r="528" spans="1:28" ht="15.75" customHeight="1">
      <c r="A528" s="117"/>
      <c r="B528" s="117"/>
      <c r="C528" s="117"/>
      <c r="D528" s="117"/>
      <c r="E528" s="117"/>
      <c r="F528" s="117"/>
      <c r="G528" s="117"/>
      <c r="H528" s="117"/>
      <c r="I528" s="117"/>
      <c r="J528" s="117"/>
      <c r="K528" s="117"/>
      <c r="L528" s="117"/>
      <c r="M528" s="117"/>
      <c r="N528" s="117"/>
      <c r="O528" s="117"/>
      <c r="P528" s="117"/>
      <c r="Q528" s="117"/>
      <c r="R528" s="117"/>
      <c r="S528" s="117"/>
      <c r="T528" s="117"/>
      <c r="U528" s="117"/>
      <c r="V528" s="117"/>
      <c r="W528" s="117"/>
      <c r="X528" s="117"/>
      <c r="Y528" s="117"/>
      <c r="Z528" s="117"/>
      <c r="AA528" s="117"/>
      <c r="AB528" s="117"/>
    </row>
    <row r="529" spans="1:28" ht="15.75" customHeight="1">
      <c r="A529" s="117"/>
      <c r="B529" s="117"/>
      <c r="C529" s="117"/>
      <c r="D529" s="117"/>
      <c r="E529" s="117"/>
      <c r="F529" s="117"/>
      <c r="G529" s="117"/>
      <c r="H529" s="117"/>
      <c r="I529" s="117"/>
      <c r="J529" s="117"/>
      <c r="K529" s="117"/>
      <c r="L529" s="117"/>
      <c r="M529" s="117"/>
      <c r="N529" s="117"/>
      <c r="O529" s="117"/>
      <c r="P529" s="117"/>
      <c r="Q529" s="117"/>
      <c r="R529" s="117"/>
      <c r="S529" s="117"/>
      <c r="T529" s="117"/>
      <c r="U529" s="117"/>
      <c r="V529" s="117"/>
      <c r="W529" s="117"/>
      <c r="X529" s="117"/>
      <c r="Y529" s="117"/>
      <c r="Z529" s="117"/>
      <c r="AA529" s="117"/>
      <c r="AB529" s="117"/>
    </row>
    <row r="530" spans="1:28" ht="15.75" customHeight="1">
      <c r="A530" s="117"/>
      <c r="B530" s="117"/>
      <c r="C530" s="117"/>
      <c r="D530" s="117"/>
      <c r="E530" s="117"/>
      <c r="F530" s="117"/>
      <c r="G530" s="117"/>
      <c r="H530" s="117"/>
      <c r="I530" s="117"/>
      <c r="J530" s="117"/>
      <c r="K530" s="117"/>
      <c r="L530" s="117"/>
      <c r="M530" s="117"/>
      <c r="N530" s="117"/>
      <c r="O530" s="117"/>
      <c r="P530" s="117"/>
      <c r="Q530" s="117"/>
      <c r="R530" s="117"/>
      <c r="S530" s="117"/>
      <c r="T530" s="117"/>
      <c r="U530" s="117"/>
      <c r="V530" s="117"/>
      <c r="W530" s="117"/>
      <c r="X530" s="117"/>
      <c r="Y530" s="117"/>
      <c r="Z530" s="117"/>
      <c r="AA530" s="117"/>
      <c r="AB530" s="117"/>
    </row>
    <row r="531" spans="1:28" ht="15.75" customHeight="1">
      <c r="A531" s="117"/>
      <c r="B531" s="117"/>
      <c r="C531" s="117"/>
      <c r="D531" s="117"/>
      <c r="E531" s="117"/>
      <c r="F531" s="117"/>
      <c r="G531" s="117"/>
      <c r="H531" s="117"/>
      <c r="I531" s="117"/>
      <c r="J531" s="117"/>
      <c r="K531" s="117"/>
      <c r="L531" s="117"/>
      <c r="M531" s="117"/>
      <c r="N531" s="117"/>
      <c r="O531" s="117"/>
      <c r="P531" s="117"/>
      <c r="Q531" s="117"/>
      <c r="R531" s="117"/>
      <c r="S531" s="117"/>
      <c r="T531" s="117"/>
      <c r="U531" s="117"/>
      <c r="V531" s="117"/>
      <c r="W531" s="117"/>
      <c r="X531" s="117"/>
      <c r="Y531" s="117"/>
      <c r="Z531" s="117"/>
      <c r="AA531" s="117"/>
      <c r="AB531" s="117"/>
    </row>
    <row r="532" spans="1:28" ht="15.75" customHeight="1">
      <c r="A532" s="117"/>
      <c r="B532" s="117"/>
      <c r="C532" s="117"/>
      <c r="D532" s="117"/>
      <c r="E532" s="117"/>
      <c r="F532" s="117"/>
      <c r="G532" s="117"/>
      <c r="H532" s="117"/>
      <c r="I532" s="117"/>
      <c r="J532" s="117"/>
      <c r="K532" s="117"/>
      <c r="L532" s="117"/>
      <c r="M532" s="117"/>
      <c r="N532" s="117"/>
      <c r="O532" s="117"/>
      <c r="P532" s="117"/>
      <c r="Q532" s="117"/>
      <c r="R532" s="117"/>
      <c r="S532" s="117"/>
      <c r="T532" s="117"/>
      <c r="U532" s="117"/>
      <c r="V532" s="117"/>
      <c r="W532" s="117"/>
      <c r="X532" s="117"/>
      <c r="Y532" s="117"/>
      <c r="Z532" s="117"/>
      <c r="AA532" s="117"/>
      <c r="AB532" s="117"/>
    </row>
    <row r="533" spans="1:28" ht="15.75" customHeight="1">
      <c r="A533" s="117"/>
      <c r="B533" s="117"/>
      <c r="C533" s="117"/>
      <c r="D533" s="117"/>
      <c r="E533" s="117"/>
      <c r="F533" s="117"/>
      <c r="G533" s="117"/>
      <c r="H533" s="117"/>
      <c r="I533" s="117"/>
      <c r="J533" s="117"/>
      <c r="K533" s="117"/>
      <c r="L533" s="117"/>
      <c r="M533" s="117"/>
      <c r="N533" s="117"/>
      <c r="O533" s="117"/>
      <c r="P533" s="117"/>
      <c r="Q533" s="117"/>
      <c r="R533" s="117"/>
      <c r="S533" s="117"/>
      <c r="T533" s="117"/>
      <c r="U533" s="117"/>
      <c r="V533" s="117"/>
      <c r="W533" s="117"/>
      <c r="X533" s="117"/>
      <c r="Y533" s="117"/>
      <c r="Z533" s="117"/>
      <c r="AA533" s="117"/>
      <c r="AB533" s="117"/>
    </row>
    <row r="534" spans="1:28" ht="15.75" customHeight="1">
      <c r="A534" s="117"/>
      <c r="B534" s="117"/>
      <c r="C534" s="117"/>
      <c r="D534" s="117"/>
      <c r="E534" s="117"/>
      <c r="F534" s="117"/>
      <c r="G534" s="117"/>
      <c r="H534" s="117"/>
      <c r="I534" s="117"/>
      <c r="J534" s="117"/>
      <c r="K534" s="117"/>
      <c r="L534" s="117"/>
      <c r="M534" s="117"/>
      <c r="N534" s="117"/>
      <c r="O534" s="117"/>
      <c r="P534" s="117"/>
      <c r="Q534" s="117"/>
      <c r="R534" s="117"/>
      <c r="S534" s="117"/>
      <c r="T534" s="117"/>
      <c r="U534" s="117"/>
      <c r="V534" s="117"/>
      <c r="W534" s="117"/>
      <c r="X534" s="117"/>
      <c r="Y534" s="117"/>
      <c r="Z534" s="117"/>
      <c r="AA534" s="117"/>
      <c r="AB534" s="117"/>
    </row>
    <row r="535" spans="1:28" ht="15.75" customHeight="1">
      <c r="A535" s="117"/>
      <c r="B535" s="117"/>
      <c r="C535" s="117"/>
      <c r="D535" s="117"/>
      <c r="E535" s="117"/>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row>
    <row r="536" spans="1:28" ht="15.75" customHeight="1">
      <c r="A536" s="117"/>
      <c r="B536" s="117"/>
      <c r="C536" s="117"/>
      <c r="D536" s="117"/>
      <c r="E536" s="117"/>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row>
    <row r="537" spans="1:28" ht="15.75" customHeight="1">
      <c r="A537" s="117"/>
      <c r="B537" s="117"/>
      <c r="C537" s="117"/>
      <c r="D537" s="117"/>
      <c r="E537" s="117"/>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row>
    <row r="538" spans="1:28" ht="15.75" customHeight="1">
      <c r="A538" s="117"/>
      <c r="B538" s="117"/>
      <c r="C538" s="117"/>
      <c r="D538" s="117"/>
      <c r="E538" s="117"/>
      <c r="F538" s="117"/>
      <c r="G538" s="117"/>
      <c r="H538" s="117"/>
      <c r="I538" s="117"/>
      <c r="J538" s="117"/>
      <c r="K538" s="117"/>
      <c r="L538" s="117"/>
      <c r="M538" s="117"/>
      <c r="N538" s="117"/>
      <c r="O538" s="117"/>
      <c r="P538" s="117"/>
      <c r="Q538" s="117"/>
      <c r="R538" s="117"/>
      <c r="S538" s="117"/>
      <c r="T538" s="117"/>
      <c r="U538" s="117"/>
      <c r="V538" s="117"/>
      <c r="W538" s="117"/>
      <c r="X538" s="117"/>
      <c r="Y538" s="117"/>
      <c r="Z538" s="117"/>
      <c r="AA538" s="117"/>
      <c r="AB538" s="117"/>
    </row>
    <row r="539" spans="1:28" ht="15.75" customHeight="1">
      <c r="A539" s="117"/>
      <c r="B539" s="117"/>
      <c r="C539" s="117"/>
      <c r="D539" s="117"/>
      <c r="E539" s="117"/>
      <c r="F539" s="117"/>
      <c r="G539" s="117"/>
      <c r="H539" s="117"/>
      <c r="I539" s="117"/>
      <c r="J539" s="117"/>
      <c r="K539" s="117"/>
      <c r="L539" s="117"/>
      <c r="M539" s="117"/>
      <c r="N539" s="117"/>
      <c r="O539" s="117"/>
      <c r="P539" s="117"/>
      <c r="Q539" s="117"/>
      <c r="R539" s="117"/>
      <c r="S539" s="117"/>
      <c r="T539" s="117"/>
      <c r="U539" s="117"/>
      <c r="V539" s="117"/>
      <c r="W539" s="117"/>
      <c r="X539" s="117"/>
      <c r="Y539" s="117"/>
      <c r="Z539" s="117"/>
      <c r="AA539" s="117"/>
      <c r="AB539" s="117"/>
    </row>
    <row r="540" spans="1:28" ht="15.75" customHeight="1">
      <c r="A540" s="117"/>
      <c r="B540" s="117"/>
      <c r="C540" s="117"/>
      <c r="D540" s="117"/>
      <c r="E540" s="117"/>
      <c r="F540" s="117"/>
      <c r="G540" s="117"/>
      <c r="H540" s="117"/>
      <c r="I540" s="117"/>
      <c r="J540" s="117"/>
      <c r="K540" s="117"/>
      <c r="L540" s="117"/>
      <c r="M540" s="117"/>
      <c r="N540" s="117"/>
      <c r="O540" s="117"/>
      <c r="P540" s="117"/>
      <c r="Q540" s="117"/>
      <c r="R540" s="117"/>
      <c r="S540" s="117"/>
      <c r="T540" s="117"/>
      <c r="U540" s="117"/>
      <c r="V540" s="117"/>
      <c r="W540" s="117"/>
      <c r="X540" s="117"/>
      <c r="Y540" s="117"/>
      <c r="Z540" s="117"/>
      <c r="AA540" s="117"/>
      <c r="AB540" s="117"/>
    </row>
    <row r="541" spans="1:28" ht="15.75" customHeight="1">
      <c r="A541" s="117"/>
      <c r="B541" s="117"/>
      <c r="C541" s="117"/>
      <c r="D541" s="117"/>
      <c r="E541" s="117"/>
      <c r="F541" s="117"/>
      <c r="G541" s="117"/>
      <c r="H541" s="117"/>
      <c r="I541" s="117"/>
      <c r="J541" s="117"/>
      <c r="K541" s="117"/>
      <c r="L541" s="117"/>
      <c r="M541" s="117"/>
      <c r="N541" s="117"/>
      <c r="O541" s="117"/>
      <c r="P541" s="117"/>
      <c r="Q541" s="117"/>
      <c r="R541" s="117"/>
      <c r="S541" s="117"/>
      <c r="T541" s="117"/>
      <c r="U541" s="117"/>
      <c r="V541" s="117"/>
      <c r="W541" s="117"/>
      <c r="X541" s="117"/>
      <c r="Y541" s="117"/>
      <c r="Z541" s="117"/>
      <c r="AA541" s="117"/>
      <c r="AB541" s="117"/>
    </row>
    <row r="542" spans="1:28" ht="15.75" customHeight="1">
      <c r="A542" s="117"/>
      <c r="B542" s="117"/>
      <c r="C542" s="117"/>
      <c r="D542" s="117"/>
      <c r="E542" s="117"/>
      <c r="F542" s="117"/>
      <c r="G542" s="117"/>
      <c r="H542" s="117"/>
      <c r="I542" s="117"/>
      <c r="J542" s="117"/>
      <c r="K542" s="117"/>
      <c r="L542" s="117"/>
      <c r="M542" s="117"/>
      <c r="N542" s="117"/>
      <c r="O542" s="117"/>
      <c r="P542" s="117"/>
      <c r="Q542" s="117"/>
      <c r="R542" s="117"/>
      <c r="S542" s="117"/>
      <c r="T542" s="117"/>
      <c r="U542" s="117"/>
      <c r="V542" s="117"/>
      <c r="W542" s="117"/>
      <c r="X542" s="117"/>
      <c r="Y542" s="117"/>
      <c r="Z542" s="117"/>
      <c r="AA542" s="117"/>
      <c r="AB542" s="117"/>
    </row>
    <row r="543" spans="1:28" ht="15.75" customHeight="1">
      <c r="A543" s="117"/>
      <c r="B543" s="117"/>
      <c r="C543" s="117"/>
      <c r="D543" s="117"/>
      <c r="E543" s="117"/>
      <c r="F543" s="117"/>
      <c r="G543" s="117"/>
      <c r="H543" s="117"/>
      <c r="I543" s="117"/>
      <c r="J543" s="117"/>
      <c r="K543" s="117"/>
      <c r="L543" s="117"/>
      <c r="M543" s="117"/>
      <c r="N543" s="117"/>
      <c r="O543" s="117"/>
      <c r="P543" s="117"/>
      <c r="Q543" s="117"/>
      <c r="R543" s="117"/>
      <c r="S543" s="117"/>
      <c r="T543" s="117"/>
      <c r="U543" s="117"/>
      <c r="V543" s="117"/>
      <c r="W543" s="117"/>
      <c r="X543" s="117"/>
      <c r="Y543" s="117"/>
      <c r="Z543" s="117"/>
      <c r="AA543" s="117"/>
      <c r="AB543" s="117"/>
    </row>
    <row r="544" spans="1:28" ht="15.75" customHeight="1">
      <c r="A544" s="117"/>
      <c r="B544" s="117"/>
      <c r="C544" s="117"/>
      <c r="D544" s="117"/>
      <c r="E544" s="117"/>
      <c r="F544" s="117"/>
      <c r="G544" s="117"/>
      <c r="H544" s="117"/>
      <c r="I544" s="117"/>
      <c r="J544" s="117"/>
      <c r="K544" s="117"/>
      <c r="L544" s="117"/>
      <c r="M544" s="117"/>
      <c r="N544" s="117"/>
      <c r="O544" s="117"/>
      <c r="P544" s="117"/>
      <c r="Q544" s="117"/>
      <c r="R544" s="117"/>
      <c r="S544" s="117"/>
      <c r="T544" s="117"/>
      <c r="U544" s="117"/>
      <c r="V544" s="117"/>
      <c r="W544" s="117"/>
      <c r="X544" s="117"/>
      <c r="Y544" s="117"/>
      <c r="Z544" s="117"/>
      <c r="AA544" s="117"/>
      <c r="AB544" s="117"/>
    </row>
    <row r="545" spans="1:28" ht="15.75" customHeight="1">
      <c r="A545" s="117"/>
      <c r="B545" s="117"/>
      <c r="C545" s="117"/>
      <c r="D545" s="117"/>
      <c r="E545" s="117"/>
      <c r="F545" s="117"/>
      <c r="G545" s="117"/>
      <c r="H545" s="117"/>
      <c r="I545" s="117"/>
      <c r="J545" s="117"/>
      <c r="K545" s="117"/>
      <c r="L545" s="117"/>
      <c r="M545" s="117"/>
      <c r="N545" s="117"/>
      <c r="O545" s="117"/>
      <c r="P545" s="117"/>
      <c r="Q545" s="117"/>
      <c r="R545" s="117"/>
      <c r="S545" s="117"/>
      <c r="T545" s="117"/>
      <c r="U545" s="117"/>
      <c r="V545" s="117"/>
      <c r="W545" s="117"/>
      <c r="X545" s="117"/>
      <c r="Y545" s="117"/>
      <c r="Z545" s="117"/>
      <c r="AA545" s="117"/>
      <c r="AB545" s="117"/>
    </row>
    <row r="546" spans="1:28" ht="15.75" customHeight="1">
      <c r="A546" s="117"/>
      <c r="B546" s="117"/>
      <c r="C546" s="117"/>
      <c r="D546" s="117"/>
      <c r="E546" s="117"/>
      <c r="F546" s="117"/>
      <c r="G546" s="117"/>
      <c r="H546" s="117"/>
      <c r="I546" s="117"/>
      <c r="J546" s="117"/>
      <c r="K546" s="117"/>
      <c r="L546" s="117"/>
      <c r="M546" s="117"/>
      <c r="N546" s="117"/>
      <c r="O546" s="117"/>
      <c r="P546" s="117"/>
      <c r="Q546" s="117"/>
      <c r="R546" s="117"/>
      <c r="S546" s="117"/>
      <c r="T546" s="117"/>
      <c r="U546" s="117"/>
      <c r="V546" s="117"/>
      <c r="W546" s="117"/>
      <c r="X546" s="117"/>
      <c r="Y546" s="117"/>
      <c r="Z546" s="117"/>
      <c r="AA546" s="117"/>
      <c r="AB546" s="117"/>
    </row>
    <row r="547" spans="1:28" ht="15.75" customHeight="1">
      <c r="A547" s="117"/>
      <c r="B547" s="117"/>
      <c r="C547" s="117"/>
      <c r="D547" s="117"/>
      <c r="E547" s="117"/>
      <c r="F547" s="117"/>
      <c r="G547" s="117"/>
      <c r="H547" s="117"/>
      <c r="I547" s="117"/>
      <c r="J547" s="117"/>
      <c r="K547" s="117"/>
      <c r="L547" s="117"/>
      <c r="M547" s="117"/>
      <c r="N547" s="117"/>
      <c r="O547" s="117"/>
      <c r="P547" s="117"/>
      <c r="Q547" s="117"/>
      <c r="R547" s="117"/>
      <c r="S547" s="117"/>
      <c r="T547" s="117"/>
      <c r="U547" s="117"/>
      <c r="V547" s="117"/>
      <c r="W547" s="117"/>
      <c r="X547" s="117"/>
      <c r="Y547" s="117"/>
      <c r="Z547" s="117"/>
      <c r="AA547" s="117"/>
      <c r="AB547" s="117"/>
    </row>
    <row r="548" spans="1:28" ht="15.75" customHeight="1">
      <c r="A548" s="117"/>
      <c r="B548" s="117"/>
      <c r="C548" s="117"/>
      <c r="D548" s="117"/>
      <c r="E548" s="117"/>
      <c r="F548" s="117"/>
      <c r="G548" s="117"/>
      <c r="H548" s="117"/>
      <c r="I548" s="117"/>
      <c r="J548" s="117"/>
      <c r="K548" s="117"/>
      <c r="L548" s="117"/>
      <c r="M548" s="117"/>
      <c r="N548" s="117"/>
      <c r="O548" s="117"/>
      <c r="P548" s="117"/>
      <c r="Q548" s="117"/>
      <c r="R548" s="117"/>
      <c r="S548" s="117"/>
      <c r="T548" s="117"/>
      <c r="U548" s="117"/>
      <c r="V548" s="117"/>
      <c r="W548" s="117"/>
      <c r="X548" s="117"/>
      <c r="Y548" s="117"/>
      <c r="Z548" s="117"/>
      <c r="AA548" s="117"/>
      <c r="AB548" s="117"/>
    </row>
    <row r="549" spans="1:28" ht="15.75" customHeight="1">
      <c r="A549" s="117"/>
      <c r="B549" s="117"/>
      <c r="C549" s="117"/>
      <c r="D549" s="117"/>
      <c r="E549" s="117"/>
      <c r="F549" s="117"/>
      <c r="G549" s="117"/>
      <c r="H549" s="117"/>
      <c r="I549" s="117"/>
      <c r="J549" s="117"/>
      <c r="K549" s="117"/>
      <c r="L549" s="117"/>
      <c r="M549" s="117"/>
      <c r="N549" s="117"/>
      <c r="O549" s="117"/>
      <c r="P549" s="117"/>
      <c r="Q549" s="117"/>
      <c r="R549" s="117"/>
      <c r="S549" s="117"/>
      <c r="T549" s="117"/>
      <c r="U549" s="117"/>
      <c r="V549" s="117"/>
      <c r="W549" s="117"/>
      <c r="X549" s="117"/>
      <c r="Y549" s="117"/>
      <c r="Z549" s="117"/>
      <c r="AA549" s="117"/>
      <c r="AB549" s="117"/>
    </row>
    <row r="550" spans="1:28" ht="15.75" customHeight="1">
      <c r="A550" s="117"/>
      <c r="B550" s="117"/>
      <c r="C550" s="117"/>
      <c r="D550" s="117"/>
      <c r="E550" s="117"/>
      <c r="F550" s="117"/>
      <c r="G550" s="117"/>
      <c r="H550" s="117"/>
      <c r="I550" s="117"/>
      <c r="J550" s="117"/>
      <c r="K550" s="117"/>
      <c r="L550" s="117"/>
      <c r="M550" s="117"/>
      <c r="N550" s="117"/>
      <c r="O550" s="117"/>
      <c r="P550" s="117"/>
      <c r="Q550" s="117"/>
      <c r="R550" s="117"/>
      <c r="S550" s="117"/>
      <c r="T550" s="117"/>
      <c r="U550" s="117"/>
      <c r="V550" s="117"/>
      <c r="W550" s="117"/>
      <c r="X550" s="117"/>
      <c r="Y550" s="117"/>
      <c r="Z550" s="117"/>
      <c r="AA550" s="117"/>
      <c r="AB550" s="117"/>
    </row>
    <row r="551" spans="1:28" ht="15.75" customHeight="1">
      <c r="A551" s="117"/>
      <c r="B551" s="117"/>
      <c r="C551" s="117"/>
      <c r="D551" s="117"/>
      <c r="E551" s="117"/>
      <c r="F551" s="117"/>
      <c r="G551" s="117"/>
      <c r="H551" s="117"/>
      <c r="I551" s="117"/>
      <c r="J551" s="117"/>
      <c r="K551" s="117"/>
      <c r="L551" s="117"/>
      <c r="M551" s="117"/>
      <c r="N551" s="117"/>
      <c r="O551" s="117"/>
      <c r="P551" s="117"/>
      <c r="Q551" s="117"/>
      <c r="R551" s="117"/>
      <c r="S551" s="117"/>
      <c r="T551" s="117"/>
      <c r="U551" s="117"/>
      <c r="V551" s="117"/>
      <c r="W551" s="117"/>
      <c r="X551" s="117"/>
      <c r="Y551" s="117"/>
      <c r="Z551" s="117"/>
      <c r="AA551" s="117"/>
      <c r="AB551" s="117"/>
    </row>
    <row r="552" spans="1:28" ht="15.75" customHeight="1">
      <c r="A552" s="117"/>
      <c r="B552" s="117"/>
      <c r="C552" s="117"/>
      <c r="D552" s="117"/>
      <c r="E552" s="117"/>
      <c r="F552" s="117"/>
      <c r="G552" s="117"/>
      <c r="H552" s="117"/>
      <c r="I552" s="117"/>
      <c r="J552" s="117"/>
      <c r="K552" s="117"/>
      <c r="L552" s="117"/>
      <c r="M552" s="117"/>
      <c r="N552" s="117"/>
      <c r="O552" s="117"/>
      <c r="P552" s="117"/>
      <c r="Q552" s="117"/>
      <c r="R552" s="117"/>
      <c r="S552" s="117"/>
      <c r="T552" s="117"/>
      <c r="U552" s="117"/>
      <c r="V552" s="117"/>
      <c r="W552" s="117"/>
      <c r="X552" s="117"/>
      <c r="Y552" s="117"/>
      <c r="Z552" s="117"/>
      <c r="AA552" s="117"/>
      <c r="AB552" s="117"/>
    </row>
    <row r="553" spans="1:28" ht="15.75" customHeight="1">
      <c r="A553" s="117"/>
      <c r="B553" s="117"/>
      <c r="C553" s="117"/>
      <c r="D553" s="117"/>
      <c r="E553" s="117"/>
      <c r="F553" s="117"/>
      <c r="G553" s="117"/>
      <c r="H553" s="117"/>
      <c r="I553" s="117"/>
      <c r="J553" s="117"/>
      <c r="K553" s="117"/>
      <c r="L553" s="117"/>
      <c r="M553" s="117"/>
      <c r="N553" s="117"/>
      <c r="O553" s="117"/>
      <c r="P553" s="117"/>
      <c r="Q553" s="117"/>
      <c r="R553" s="117"/>
      <c r="S553" s="117"/>
      <c r="T553" s="117"/>
      <c r="U553" s="117"/>
      <c r="V553" s="117"/>
      <c r="W553" s="117"/>
      <c r="X553" s="117"/>
      <c r="Y553" s="117"/>
      <c r="Z553" s="117"/>
      <c r="AA553" s="117"/>
      <c r="AB553" s="117"/>
    </row>
    <row r="554" spans="1:28" ht="15.75" customHeight="1">
      <c r="A554" s="117"/>
      <c r="B554" s="117"/>
      <c r="C554" s="117"/>
      <c r="D554" s="117"/>
      <c r="E554" s="117"/>
      <c r="F554" s="117"/>
      <c r="G554" s="117"/>
      <c r="H554" s="117"/>
      <c r="I554" s="117"/>
      <c r="J554" s="117"/>
      <c r="K554" s="117"/>
      <c r="L554" s="117"/>
      <c r="M554" s="117"/>
      <c r="N554" s="117"/>
      <c r="O554" s="117"/>
      <c r="P554" s="117"/>
      <c r="Q554" s="117"/>
      <c r="R554" s="117"/>
      <c r="S554" s="117"/>
      <c r="T554" s="117"/>
      <c r="U554" s="117"/>
      <c r="V554" s="117"/>
      <c r="W554" s="117"/>
      <c r="X554" s="117"/>
      <c r="Y554" s="117"/>
      <c r="Z554" s="117"/>
      <c r="AA554" s="117"/>
      <c r="AB554" s="117"/>
    </row>
    <row r="555" spans="1:28" ht="15.75" customHeight="1">
      <c r="A555" s="117"/>
      <c r="B555" s="117"/>
      <c r="C555" s="117"/>
      <c r="D555" s="117"/>
      <c r="E555" s="117"/>
      <c r="F555" s="117"/>
      <c r="G555" s="117"/>
      <c r="H555" s="117"/>
      <c r="I555" s="117"/>
      <c r="J555" s="117"/>
      <c r="K555" s="117"/>
      <c r="L555" s="117"/>
      <c r="M555" s="117"/>
      <c r="N555" s="117"/>
      <c r="O555" s="117"/>
      <c r="P555" s="117"/>
      <c r="Q555" s="117"/>
      <c r="R555" s="117"/>
      <c r="S555" s="117"/>
      <c r="T555" s="117"/>
      <c r="U555" s="117"/>
      <c r="V555" s="117"/>
      <c r="W555" s="117"/>
      <c r="X555" s="117"/>
      <c r="Y555" s="117"/>
      <c r="Z555" s="117"/>
      <c r="AA555" s="117"/>
      <c r="AB555" s="117"/>
    </row>
    <row r="556" spans="1:28" ht="15.75" customHeight="1">
      <c r="A556" s="117"/>
      <c r="B556" s="117"/>
      <c r="C556" s="117"/>
      <c r="D556" s="117"/>
      <c r="E556" s="117"/>
      <c r="F556" s="117"/>
      <c r="G556" s="117"/>
      <c r="H556" s="117"/>
      <c r="I556" s="117"/>
      <c r="J556" s="117"/>
      <c r="K556" s="117"/>
      <c r="L556" s="117"/>
      <c r="M556" s="117"/>
      <c r="N556" s="117"/>
      <c r="O556" s="117"/>
      <c r="P556" s="117"/>
      <c r="Q556" s="117"/>
      <c r="R556" s="117"/>
      <c r="S556" s="117"/>
      <c r="T556" s="117"/>
      <c r="U556" s="117"/>
      <c r="V556" s="117"/>
      <c r="W556" s="117"/>
      <c r="X556" s="117"/>
      <c r="Y556" s="117"/>
      <c r="Z556" s="117"/>
      <c r="AA556" s="117"/>
      <c r="AB556" s="117"/>
    </row>
    <row r="557" spans="1:28" ht="15.75" customHeight="1">
      <c r="A557" s="117"/>
      <c r="B557" s="117"/>
      <c r="C557" s="117"/>
      <c r="D557" s="117"/>
      <c r="E557" s="117"/>
      <c r="F557" s="117"/>
      <c r="G557" s="117"/>
      <c r="H557" s="117"/>
      <c r="I557" s="117"/>
      <c r="J557" s="117"/>
      <c r="K557" s="117"/>
      <c r="L557" s="117"/>
      <c r="M557" s="117"/>
      <c r="N557" s="117"/>
      <c r="O557" s="117"/>
      <c r="P557" s="117"/>
      <c r="Q557" s="117"/>
      <c r="R557" s="117"/>
      <c r="S557" s="117"/>
      <c r="T557" s="117"/>
      <c r="U557" s="117"/>
      <c r="V557" s="117"/>
      <c r="W557" s="117"/>
      <c r="X557" s="117"/>
      <c r="Y557" s="117"/>
      <c r="Z557" s="117"/>
      <c r="AA557" s="117"/>
      <c r="AB557" s="117"/>
    </row>
    <row r="558" spans="1:28" ht="15.75" customHeight="1">
      <c r="A558" s="117"/>
      <c r="B558" s="117"/>
      <c r="C558" s="117"/>
      <c r="D558" s="117"/>
      <c r="E558" s="117"/>
      <c r="F558" s="117"/>
      <c r="G558" s="117"/>
      <c r="H558" s="117"/>
      <c r="I558" s="117"/>
      <c r="J558" s="117"/>
      <c r="K558" s="117"/>
      <c r="L558" s="117"/>
      <c r="M558" s="117"/>
      <c r="N558" s="117"/>
      <c r="O558" s="117"/>
      <c r="P558" s="117"/>
      <c r="Q558" s="117"/>
      <c r="R558" s="117"/>
      <c r="S558" s="117"/>
      <c r="T558" s="117"/>
      <c r="U558" s="117"/>
      <c r="V558" s="117"/>
      <c r="W558" s="117"/>
      <c r="X558" s="117"/>
      <c r="Y558" s="117"/>
      <c r="Z558" s="117"/>
      <c r="AA558" s="117"/>
      <c r="AB558" s="117"/>
    </row>
    <row r="559" spans="1:28" ht="15.75" customHeight="1">
      <c r="A559" s="117"/>
      <c r="B559" s="117"/>
      <c r="C559" s="117"/>
      <c r="D559" s="117"/>
      <c r="E559" s="117"/>
      <c r="F559" s="117"/>
      <c r="G559" s="117"/>
      <c r="H559" s="117"/>
      <c r="I559" s="117"/>
      <c r="J559" s="117"/>
      <c r="K559" s="117"/>
      <c r="L559" s="117"/>
      <c r="M559" s="117"/>
      <c r="N559" s="117"/>
      <c r="O559" s="117"/>
      <c r="P559" s="117"/>
      <c r="Q559" s="117"/>
      <c r="R559" s="117"/>
      <c r="S559" s="117"/>
      <c r="T559" s="117"/>
      <c r="U559" s="117"/>
      <c r="V559" s="117"/>
      <c r="W559" s="117"/>
      <c r="X559" s="117"/>
      <c r="Y559" s="117"/>
      <c r="Z559" s="117"/>
      <c r="AA559" s="117"/>
      <c r="AB559" s="117"/>
    </row>
    <row r="560" spans="1:28" ht="15.75" customHeight="1">
      <c r="A560" s="117"/>
      <c r="B560" s="117"/>
      <c r="C560" s="117"/>
      <c r="D560" s="117"/>
      <c r="E560" s="117"/>
      <c r="F560" s="117"/>
      <c r="G560" s="117"/>
      <c r="H560" s="117"/>
      <c r="I560" s="117"/>
      <c r="J560" s="117"/>
      <c r="K560" s="117"/>
      <c r="L560" s="117"/>
      <c r="M560" s="117"/>
      <c r="N560" s="117"/>
      <c r="O560" s="117"/>
      <c r="P560" s="117"/>
      <c r="Q560" s="117"/>
      <c r="R560" s="117"/>
      <c r="S560" s="117"/>
      <c r="T560" s="117"/>
      <c r="U560" s="117"/>
      <c r="V560" s="117"/>
      <c r="W560" s="117"/>
      <c r="X560" s="117"/>
      <c r="Y560" s="117"/>
      <c r="Z560" s="117"/>
      <c r="AA560" s="117"/>
      <c r="AB560" s="117"/>
    </row>
    <row r="561" spans="1:28" ht="15.75" customHeight="1">
      <c r="A561" s="117"/>
      <c r="B561" s="117"/>
      <c r="C561" s="117"/>
      <c r="D561" s="117"/>
      <c r="E561" s="117"/>
      <c r="F561" s="117"/>
      <c r="G561" s="117"/>
      <c r="H561" s="117"/>
      <c r="I561" s="117"/>
      <c r="J561" s="117"/>
      <c r="K561" s="117"/>
      <c r="L561" s="117"/>
      <c r="M561" s="117"/>
      <c r="N561" s="117"/>
      <c r="O561" s="117"/>
      <c r="P561" s="117"/>
      <c r="Q561" s="117"/>
      <c r="R561" s="117"/>
      <c r="S561" s="117"/>
      <c r="T561" s="117"/>
      <c r="U561" s="117"/>
      <c r="V561" s="117"/>
      <c r="W561" s="117"/>
      <c r="X561" s="117"/>
      <c r="Y561" s="117"/>
      <c r="Z561" s="117"/>
      <c r="AA561" s="117"/>
      <c r="AB561" s="117"/>
    </row>
    <row r="562" spans="1:28" ht="15.75" customHeight="1">
      <c r="A562" s="117"/>
      <c r="B562" s="117"/>
      <c r="C562" s="117"/>
      <c r="D562" s="117"/>
      <c r="E562" s="117"/>
      <c r="F562" s="117"/>
      <c r="G562" s="117"/>
      <c r="H562" s="117"/>
      <c r="I562" s="117"/>
      <c r="J562" s="117"/>
      <c r="K562" s="117"/>
      <c r="L562" s="117"/>
      <c r="M562" s="117"/>
      <c r="N562" s="117"/>
      <c r="O562" s="117"/>
      <c r="P562" s="117"/>
      <c r="Q562" s="117"/>
      <c r="R562" s="117"/>
      <c r="S562" s="117"/>
      <c r="T562" s="117"/>
      <c r="U562" s="117"/>
      <c r="V562" s="117"/>
      <c r="W562" s="117"/>
      <c r="X562" s="117"/>
      <c r="Y562" s="117"/>
      <c r="Z562" s="117"/>
      <c r="AA562" s="117"/>
      <c r="AB562" s="117"/>
    </row>
    <row r="563" spans="1:28" ht="15.75" customHeight="1">
      <c r="A563" s="117"/>
      <c r="B563" s="117"/>
      <c r="C563" s="117"/>
      <c r="D563" s="117"/>
      <c r="E563" s="117"/>
      <c r="F563" s="117"/>
      <c r="G563" s="117"/>
      <c r="H563" s="117"/>
      <c r="I563" s="117"/>
      <c r="J563" s="117"/>
      <c r="K563" s="117"/>
      <c r="L563" s="117"/>
      <c r="M563" s="117"/>
      <c r="N563" s="117"/>
      <c r="O563" s="117"/>
      <c r="P563" s="117"/>
      <c r="Q563" s="117"/>
      <c r="R563" s="117"/>
      <c r="S563" s="117"/>
      <c r="T563" s="117"/>
      <c r="U563" s="117"/>
      <c r="V563" s="117"/>
      <c r="W563" s="117"/>
      <c r="X563" s="117"/>
      <c r="Y563" s="117"/>
      <c r="Z563" s="117"/>
      <c r="AA563" s="117"/>
      <c r="AB563" s="117"/>
    </row>
    <row r="564" spans="1:28" ht="15.75" customHeight="1">
      <c r="A564" s="117"/>
      <c r="B564" s="117"/>
      <c r="C564" s="117"/>
      <c r="D564" s="117"/>
      <c r="E564" s="117"/>
      <c r="F564" s="117"/>
      <c r="G564" s="117"/>
      <c r="H564" s="117"/>
      <c r="I564" s="117"/>
      <c r="J564" s="117"/>
      <c r="K564" s="117"/>
      <c r="L564" s="117"/>
      <c r="M564" s="117"/>
      <c r="N564" s="117"/>
      <c r="O564" s="117"/>
      <c r="P564" s="117"/>
      <c r="Q564" s="117"/>
      <c r="R564" s="117"/>
      <c r="S564" s="117"/>
      <c r="T564" s="117"/>
      <c r="U564" s="117"/>
      <c r="V564" s="117"/>
      <c r="W564" s="117"/>
      <c r="X564" s="117"/>
      <c r="Y564" s="117"/>
      <c r="Z564" s="117"/>
      <c r="AA564" s="117"/>
      <c r="AB564" s="117"/>
    </row>
    <row r="565" spans="1:28" ht="15.75" customHeight="1">
      <c r="A565" s="117"/>
      <c r="B565" s="117"/>
      <c r="C565" s="117"/>
      <c r="D565" s="117"/>
      <c r="E565" s="117"/>
      <c r="F565" s="117"/>
      <c r="G565" s="117"/>
      <c r="H565" s="117"/>
      <c r="I565" s="117"/>
      <c r="J565" s="117"/>
      <c r="K565" s="117"/>
      <c r="L565" s="117"/>
      <c r="M565" s="117"/>
      <c r="N565" s="117"/>
      <c r="O565" s="117"/>
      <c r="P565" s="117"/>
      <c r="Q565" s="117"/>
      <c r="R565" s="117"/>
      <c r="S565" s="117"/>
      <c r="T565" s="117"/>
      <c r="U565" s="117"/>
      <c r="V565" s="117"/>
      <c r="W565" s="117"/>
      <c r="X565" s="117"/>
      <c r="Y565" s="117"/>
      <c r="Z565" s="117"/>
      <c r="AA565" s="117"/>
      <c r="AB565" s="117"/>
    </row>
    <row r="566" spans="1:28" ht="15.75" customHeight="1">
      <c r="A566" s="117"/>
      <c r="B566" s="117"/>
      <c r="C566" s="117"/>
      <c r="D566" s="117"/>
      <c r="E566" s="117"/>
      <c r="F566" s="117"/>
      <c r="G566" s="117"/>
      <c r="H566" s="117"/>
      <c r="I566" s="117"/>
      <c r="J566" s="117"/>
      <c r="K566" s="117"/>
      <c r="L566" s="117"/>
      <c r="M566" s="117"/>
      <c r="N566" s="117"/>
      <c r="O566" s="117"/>
      <c r="P566" s="117"/>
      <c r="Q566" s="117"/>
      <c r="R566" s="117"/>
      <c r="S566" s="117"/>
      <c r="T566" s="117"/>
      <c r="U566" s="117"/>
      <c r="V566" s="117"/>
      <c r="W566" s="117"/>
      <c r="X566" s="117"/>
      <c r="Y566" s="117"/>
      <c r="Z566" s="117"/>
      <c r="AA566" s="117"/>
      <c r="AB566" s="117"/>
    </row>
    <row r="567" spans="1:28" ht="15.75" customHeight="1">
      <c r="A567" s="117"/>
      <c r="B567" s="117"/>
      <c r="C567" s="117"/>
      <c r="D567" s="117"/>
      <c r="E567" s="117"/>
      <c r="F567" s="117"/>
      <c r="G567" s="117"/>
      <c r="H567" s="117"/>
      <c r="I567" s="117"/>
      <c r="J567" s="117"/>
      <c r="K567" s="117"/>
      <c r="L567" s="117"/>
      <c r="M567" s="117"/>
      <c r="N567" s="117"/>
      <c r="O567" s="117"/>
      <c r="P567" s="117"/>
      <c r="Q567" s="117"/>
      <c r="R567" s="117"/>
      <c r="S567" s="117"/>
      <c r="T567" s="117"/>
      <c r="U567" s="117"/>
      <c r="V567" s="117"/>
      <c r="W567" s="117"/>
      <c r="X567" s="117"/>
      <c r="Y567" s="117"/>
      <c r="Z567" s="117"/>
      <c r="AA567" s="117"/>
      <c r="AB567" s="117"/>
    </row>
    <row r="568" spans="1:28" ht="15.75" customHeight="1">
      <c r="A568" s="117"/>
      <c r="B568" s="117"/>
      <c r="C568" s="117"/>
      <c r="D568" s="117"/>
      <c r="E568" s="117"/>
      <c r="F568" s="117"/>
      <c r="G568" s="117"/>
      <c r="H568" s="117"/>
      <c r="I568" s="117"/>
      <c r="J568" s="117"/>
      <c r="K568" s="117"/>
      <c r="L568" s="117"/>
      <c r="M568" s="117"/>
      <c r="N568" s="117"/>
      <c r="O568" s="117"/>
      <c r="P568" s="117"/>
      <c r="Q568" s="117"/>
      <c r="R568" s="117"/>
      <c r="S568" s="117"/>
      <c r="T568" s="117"/>
      <c r="U568" s="117"/>
      <c r="V568" s="117"/>
      <c r="W568" s="117"/>
      <c r="X568" s="117"/>
      <c r="Y568" s="117"/>
      <c r="Z568" s="117"/>
      <c r="AA568" s="117"/>
      <c r="AB568" s="117"/>
    </row>
    <row r="569" spans="1:28" ht="15.75" customHeight="1">
      <c r="A569" s="117"/>
      <c r="B569" s="117"/>
      <c r="C569" s="117"/>
      <c r="D569" s="117"/>
      <c r="E569" s="117"/>
      <c r="F569" s="117"/>
      <c r="G569" s="117"/>
      <c r="H569" s="117"/>
      <c r="I569" s="117"/>
      <c r="J569" s="117"/>
      <c r="K569" s="117"/>
      <c r="L569" s="117"/>
      <c r="M569" s="117"/>
      <c r="N569" s="117"/>
      <c r="O569" s="117"/>
      <c r="P569" s="117"/>
      <c r="Q569" s="117"/>
      <c r="R569" s="117"/>
      <c r="S569" s="117"/>
      <c r="T569" s="117"/>
      <c r="U569" s="117"/>
      <c r="V569" s="117"/>
      <c r="W569" s="117"/>
      <c r="X569" s="117"/>
      <c r="Y569" s="117"/>
      <c r="Z569" s="117"/>
      <c r="AA569" s="117"/>
      <c r="AB569" s="117"/>
    </row>
    <row r="570" spans="1:28" ht="15.75" customHeight="1">
      <c r="A570" s="117"/>
      <c r="B570" s="117"/>
      <c r="C570" s="117"/>
      <c r="D570" s="117"/>
      <c r="E570" s="117"/>
      <c r="F570" s="117"/>
      <c r="G570" s="117"/>
      <c r="H570" s="117"/>
      <c r="I570" s="117"/>
      <c r="J570" s="117"/>
      <c r="K570" s="117"/>
      <c r="L570" s="117"/>
      <c r="M570" s="117"/>
      <c r="N570" s="117"/>
      <c r="O570" s="117"/>
      <c r="P570" s="117"/>
      <c r="Q570" s="117"/>
      <c r="R570" s="117"/>
      <c r="S570" s="117"/>
      <c r="T570" s="117"/>
      <c r="U570" s="117"/>
      <c r="V570" s="117"/>
      <c r="W570" s="117"/>
      <c r="X570" s="117"/>
      <c r="Y570" s="117"/>
      <c r="Z570" s="117"/>
      <c r="AA570" s="117"/>
      <c r="AB570" s="117"/>
    </row>
    <row r="571" spans="1:28" ht="15.75" customHeight="1">
      <c r="A571" s="117"/>
      <c r="B571" s="117"/>
      <c r="C571" s="117"/>
      <c r="D571" s="117"/>
      <c r="E571" s="117"/>
      <c r="F571" s="117"/>
      <c r="G571" s="117"/>
      <c r="H571" s="117"/>
      <c r="I571" s="117"/>
      <c r="J571" s="117"/>
      <c r="K571" s="117"/>
      <c r="L571" s="117"/>
      <c r="M571" s="117"/>
      <c r="N571" s="117"/>
      <c r="O571" s="117"/>
      <c r="P571" s="117"/>
      <c r="Q571" s="117"/>
      <c r="R571" s="117"/>
      <c r="S571" s="117"/>
      <c r="T571" s="117"/>
      <c r="U571" s="117"/>
      <c r="V571" s="117"/>
      <c r="W571" s="117"/>
      <c r="X571" s="117"/>
      <c r="Y571" s="117"/>
      <c r="Z571" s="117"/>
      <c r="AA571" s="117"/>
      <c r="AB571" s="117"/>
    </row>
    <row r="572" spans="1:28" ht="15.75" customHeight="1">
      <c r="A572" s="117"/>
      <c r="B572" s="117"/>
      <c r="C572" s="117"/>
      <c r="D572" s="117"/>
      <c r="E572" s="117"/>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row>
    <row r="573" spans="1:28" ht="15.75" customHeight="1">
      <c r="A573" s="117"/>
      <c r="B573" s="117"/>
      <c r="C573" s="117"/>
      <c r="D573" s="117"/>
      <c r="E573" s="117"/>
      <c r="F573" s="117"/>
      <c r="G573" s="117"/>
      <c r="H573" s="117"/>
      <c r="I573" s="117"/>
      <c r="J573" s="117"/>
      <c r="K573" s="117"/>
      <c r="L573" s="117"/>
      <c r="M573" s="117"/>
      <c r="N573" s="117"/>
      <c r="O573" s="117"/>
      <c r="P573" s="117"/>
      <c r="Q573" s="117"/>
      <c r="R573" s="117"/>
      <c r="S573" s="117"/>
      <c r="T573" s="117"/>
      <c r="U573" s="117"/>
      <c r="V573" s="117"/>
      <c r="W573" s="117"/>
      <c r="X573" s="117"/>
      <c r="Y573" s="117"/>
      <c r="Z573" s="117"/>
      <c r="AA573" s="117"/>
      <c r="AB573" s="117"/>
    </row>
    <row r="574" spans="1:28" ht="15.75" customHeight="1">
      <c r="A574" s="117"/>
      <c r="B574" s="117"/>
      <c r="C574" s="117"/>
      <c r="D574" s="117"/>
      <c r="E574" s="117"/>
      <c r="F574" s="117"/>
      <c r="G574" s="117"/>
      <c r="H574" s="117"/>
      <c r="I574" s="117"/>
      <c r="J574" s="117"/>
      <c r="K574" s="117"/>
      <c r="L574" s="117"/>
      <c r="M574" s="117"/>
      <c r="N574" s="117"/>
      <c r="O574" s="117"/>
      <c r="P574" s="117"/>
      <c r="Q574" s="117"/>
      <c r="R574" s="117"/>
      <c r="S574" s="117"/>
      <c r="T574" s="117"/>
      <c r="U574" s="117"/>
      <c r="V574" s="117"/>
      <c r="W574" s="117"/>
      <c r="X574" s="117"/>
      <c r="Y574" s="117"/>
      <c r="Z574" s="117"/>
      <c r="AA574" s="117"/>
      <c r="AB574" s="117"/>
    </row>
    <row r="575" spans="1:28" ht="15.75" customHeight="1">
      <c r="A575" s="117"/>
      <c r="B575" s="117"/>
      <c r="C575" s="117"/>
      <c r="D575" s="117"/>
      <c r="E575" s="117"/>
      <c r="F575" s="117"/>
      <c r="G575" s="117"/>
      <c r="H575" s="117"/>
      <c r="I575" s="117"/>
      <c r="J575" s="117"/>
      <c r="K575" s="117"/>
      <c r="L575" s="117"/>
      <c r="M575" s="117"/>
      <c r="N575" s="117"/>
      <c r="O575" s="117"/>
      <c r="P575" s="117"/>
      <c r="Q575" s="117"/>
      <c r="R575" s="117"/>
      <c r="S575" s="117"/>
      <c r="T575" s="117"/>
      <c r="U575" s="117"/>
      <c r="V575" s="117"/>
      <c r="W575" s="117"/>
      <c r="X575" s="117"/>
      <c r="Y575" s="117"/>
      <c r="Z575" s="117"/>
      <c r="AA575" s="117"/>
      <c r="AB575" s="117"/>
    </row>
    <row r="576" spans="1:28" ht="15.75" customHeight="1">
      <c r="A576" s="117"/>
      <c r="B576" s="117"/>
      <c r="C576" s="117"/>
      <c r="D576" s="117"/>
      <c r="E576" s="117"/>
      <c r="F576" s="117"/>
      <c r="G576" s="117"/>
      <c r="H576" s="117"/>
      <c r="I576" s="117"/>
      <c r="J576" s="117"/>
      <c r="K576" s="117"/>
      <c r="L576" s="117"/>
      <c r="M576" s="117"/>
      <c r="N576" s="117"/>
      <c r="O576" s="117"/>
      <c r="P576" s="117"/>
      <c r="Q576" s="117"/>
      <c r="R576" s="117"/>
      <c r="S576" s="117"/>
      <c r="T576" s="117"/>
      <c r="U576" s="117"/>
      <c r="V576" s="117"/>
      <c r="W576" s="117"/>
      <c r="X576" s="117"/>
      <c r="Y576" s="117"/>
      <c r="Z576" s="117"/>
      <c r="AA576" s="117"/>
      <c r="AB576" s="117"/>
    </row>
    <row r="577" spans="1:28" ht="15.75" customHeight="1">
      <c r="A577" s="117"/>
      <c r="B577" s="117"/>
      <c r="C577" s="117"/>
      <c r="D577" s="117"/>
      <c r="E577" s="117"/>
      <c r="F577" s="117"/>
      <c r="G577" s="117"/>
      <c r="H577" s="117"/>
      <c r="I577" s="117"/>
      <c r="J577" s="117"/>
      <c r="K577" s="117"/>
      <c r="L577" s="117"/>
      <c r="M577" s="117"/>
      <c r="N577" s="117"/>
      <c r="O577" s="117"/>
      <c r="P577" s="117"/>
      <c r="Q577" s="117"/>
      <c r="R577" s="117"/>
      <c r="S577" s="117"/>
      <c r="T577" s="117"/>
      <c r="U577" s="117"/>
      <c r="V577" s="117"/>
      <c r="W577" s="117"/>
      <c r="X577" s="117"/>
      <c r="Y577" s="117"/>
      <c r="Z577" s="117"/>
      <c r="AA577" s="117"/>
      <c r="AB577" s="117"/>
    </row>
    <row r="578" spans="1:28" ht="15.75" customHeight="1">
      <c r="A578" s="117"/>
      <c r="B578" s="117"/>
      <c r="C578" s="117"/>
      <c r="D578" s="117"/>
      <c r="E578" s="117"/>
      <c r="F578" s="117"/>
      <c r="G578" s="117"/>
      <c r="H578" s="117"/>
      <c r="I578" s="117"/>
      <c r="J578" s="117"/>
      <c r="K578" s="117"/>
      <c r="L578" s="117"/>
      <c r="M578" s="117"/>
      <c r="N578" s="117"/>
      <c r="O578" s="117"/>
      <c r="P578" s="117"/>
      <c r="Q578" s="117"/>
      <c r="R578" s="117"/>
      <c r="S578" s="117"/>
      <c r="T578" s="117"/>
      <c r="U578" s="117"/>
      <c r="V578" s="117"/>
      <c r="W578" s="117"/>
      <c r="X578" s="117"/>
      <c r="Y578" s="117"/>
      <c r="Z578" s="117"/>
      <c r="AA578" s="117"/>
      <c r="AB578" s="117"/>
    </row>
    <row r="579" spans="1:28" ht="15.75" customHeight="1">
      <c r="A579" s="117"/>
      <c r="B579" s="117"/>
      <c r="C579" s="117"/>
      <c r="D579" s="117"/>
      <c r="E579" s="117"/>
      <c r="F579" s="117"/>
      <c r="G579" s="117"/>
      <c r="H579" s="117"/>
      <c r="I579" s="117"/>
      <c r="J579" s="117"/>
      <c r="K579" s="117"/>
      <c r="L579" s="117"/>
      <c r="M579" s="117"/>
      <c r="N579" s="117"/>
      <c r="O579" s="117"/>
      <c r="P579" s="117"/>
      <c r="Q579" s="117"/>
      <c r="R579" s="117"/>
      <c r="S579" s="117"/>
      <c r="T579" s="117"/>
      <c r="U579" s="117"/>
      <c r="V579" s="117"/>
      <c r="W579" s="117"/>
      <c r="X579" s="117"/>
      <c r="Y579" s="117"/>
      <c r="Z579" s="117"/>
      <c r="AA579" s="117"/>
      <c r="AB579" s="117"/>
    </row>
    <row r="580" spans="1:28" ht="15.75" customHeight="1">
      <c r="A580" s="117"/>
      <c r="B580" s="117"/>
      <c r="C580" s="117"/>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7"/>
      <c r="AA580" s="117"/>
      <c r="AB580" s="117"/>
    </row>
    <row r="581" spans="1:28" ht="15.75" customHeight="1">
      <c r="A581" s="117"/>
      <c r="B581" s="117"/>
      <c r="C581" s="117"/>
      <c r="D581" s="117"/>
      <c r="E581" s="117"/>
      <c r="F581" s="117"/>
      <c r="G581" s="117"/>
      <c r="H581" s="117"/>
      <c r="I581" s="117"/>
      <c r="J581" s="117"/>
      <c r="K581" s="117"/>
      <c r="L581" s="117"/>
      <c r="M581" s="117"/>
      <c r="N581" s="117"/>
      <c r="O581" s="117"/>
      <c r="P581" s="117"/>
      <c r="Q581" s="117"/>
      <c r="R581" s="117"/>
      <c r="S581" s="117"/>
      <c r="T581" s="117"/>
      <c r="U581" s="117"/>
      <c r="V581" s="117"/>
      <c r="W581" s="117"/>
      <c r="X581" s="117"/>
      <c r="Y581" s="117"/>
      <c r="Z581" s="117"/>
      <c r="AA581" s="117"/>
      <c r="AB581" s="117"/>
    </row>
    <row r="582" spans="1:28" ht="15.75" customHeight="1">
      <c r="A582" s="117"/>
      <c r="B582" s="117"/>
      <c r="C582" s="117"/>
      <c r="D582" s="117"/>
      <c r="E582" s="117"/>
      <c r="F582" s="117"/>
      <c r="G582" s="117"/>
      <c r="H582" s="117"/>
      <c r="I582" s="117"/>
      <c r="J582" s="117"/>
      <c r="K582" s="117"/>
      <c r="L582" s="117"/>
      <c r="M582" s="117"/>
      <c r="N582" s="117"/>
      <c r="O582" s="117"/>
      <c r="P582" s="117"/>
      <c r="Q582" s="117"/>
      <c r="R582" s="117"/>
      <c r="S582" s="117"/>
      <c r="T582" s="117"/>
      <c r="U582" s="117"/>
      <c r="V582" s="117"/>
      <c r="W582" s="117"/>
      <c r="X582" s="117"/>
      <c r="Y582" s="117"/>
      <c r="Z582" s="117"/>
      <c r="AA582" s="117"/>
      <c r="AB582" s="117"/>
    </row>
    <row r="583" spans="1:28" ht="15.75" customHeight="1">
      <c r="A583" s="117"/>
      <c r="B583" s="117"/>
      <c r="C583" s="117"/>
      <c r="D583" s="117"/>
      <c r="E583" s="117"/>
      <c r="F583" s="117"/>
      <c r="G583" s="117"/>
      <c r="H583" s="117"/>
      <c r="I583" s="117"/>
      <c r="J583" s="117"/>
      <c r="K583" s="117"/>
      <c r="L583" s="117"/>
      <c r="M583" s="117"/>
      <c r="N583" s="117"/>
      <c r="O583" s="117"/>
      <c r="P583" s="117"/>
      <c r="Q583" s="117"/>
      <c r="R583" s="117"/>
      <c r="S583" s="117"/>
      <c r="T583" s="117"/>
      <c r="U583" s="117"/>
      <c r="V583" s="117"/>
      <c r="W583" s="117"/>
      <c r="X583" s="117"/>
      <c r="Y583" s="117"/>
      <c r="Z583" s="117"/>
      <c r="AA583" s="117"/>
      <c r="AB583" s="117"/>
    </row>
    <row r="584" spans="1:28" ht="15.75" customHeight="1">
      <c r="A584" s="117"/>
      <c r="B584" s="117"/>
      <c r="C584" s="117"/>
      <c r="D584" s="117"/>
      <c r="E584" s="117"/>
      <c r="F584" s="117"/>
      <c r="G584" s="117"/>
      <c r="H584" s="117"/>
      <c r="I584" s="117"/>
      <c r="J584" s="117"/>
      <c r="K584" s="117"/>
      <c r="L584" s="117"/>
      <c r="M584" s="117"/>
      <c r="N584" s="117"/>
      <c r="O584" s="117"/>
      <c r="P584" s="117"/>
      <c r="Q584" s="117"/>
      <c r="R584" s="117"/>
      <c r="S584" s="117"/>
      <c r="T584" s="117"/>
      <c r="U584" s="117"/>
      <c r="V584" s="117"/>
      <c r="W584" s="117"/>
      <c r="X584" s="117"/>
      <c r="Y584" s="117"/>
      <c r="Z584" s="117"/>
      <c r="AA584" s="117"/>
      <c r="AB584" s="117"/>
    </row>
    <row r="585" spans="1:28" ht="15.75" customHeight="1">
      <c r="A585" s="117"/>
      <c r="B585" s="117"/>
      <c r="C585" s="117"/>
      <c r="D585" s="117"/>
      <c r="E585" s="117"/>
      <c r="F585" s="117"/>
      <c r="G585" s="117"/>
      <c r="H585" s="117"/>
      <c r="I585" s="117"/>
      <c r="J585" s="117"/>
      <c r="K585" s="117"/>
      <c r="L585" s="117"/>
      <c r="M585" s="117"/>
      <c r="N585" s="117"/>
      <c r="O585" s="117"/>
      <c r="P585" s="117"/>
      <c r="Q585" s="117"/>
      <c r="R585" s="117"/>
      <c r="S585" s="117"/>
      <c r="T585" s="117"/>
      <c r="U585" s="117"/>
      <c r="V585" s="117"/>
      <c r="W585" s="117"/>
      <c r="X585" s="117"/>
      <c r="Y585" s="117"/>
      <c r="Z585" s="117"/>
      <c r="AA585" s="117"/>
      <c r="AB585" s="117"/>
    </row>
    <row r="586" spans="1:28" ht="15.75" customHeight="1">
      <c r="A586" s="117"/>
      <c r="B586" s="117"/>
      <c r="C586" s="117"/>
      <c r="D586" s="117"/>
      <c r="E586" s="117"/>
      <c r="F586" s="117"/>
      <c r="G586" s="117"/>
      <c r="H586" s="117"/>
      <c r="I586" s="117"/>
      <c r="J586" s="117"/>
      <c r="K586" s="117"/>
      <c r="L586" s="117"/>
      <c r="M586" s="117"/>
      <c r="N586" s="117"/>
      <c r="O586" s="117"/>
      <c r="P586" s="117"/>
      <c r="Q586" s="117"/>
      <c r="R586" s="117"/>
      <c r="S586" s="117"/>
      <c r="T586" s="117"/>
      <c r="U586" s="117"/>
      <c r="V586" s="117"/>
      <c r="W586" s="117"/>
      <c r="X586" s="117"/>
      <c r="Y586" s="117"/>
      <c r="Z586" s="117"/>
      <c r="AA586" s="117"/>
      <c r="AB586" s="117"/>
    </row>
    <row r="587" spans="1:28" ht="15.75" customHeight="1">
      <c r="A587" s="117"/>
      <c r="B587" s="117"/>
      <c r="C587" s="117"/>
      <c r="D587" s="117"/>
      <c r="E587" s="117"/>
      <c r="F587" s="117"/>
      <c r="G587" s="117"/>
      <c r="H587" s="117"/>
      <c r="I587" s="117"/>
      <c r="J587" s="117"/>
      <c r="K587" s="117"/>
      <c r="L587" s="117"/>
      <c r="M587" s="117"/>
      <c r="N587" s="117"/>
      <c r="O587" s="117"/>
      <c r="P587" s="117"/>
      <c r="Q587" s="117"/>
      <c r="R587" s="117"/>
      <c r="S587" s="117"/>
      <c r="T587" s="117"/>
      <c r="U587" s="117"/>
      <c r="V587" s="117"/>
      <c r="W587" s="117"/>
      <c r="X587" s="117"/>
      <c r="Y587" s="117"/>
      <c r="Z587" s="117"/>
      <c r="AA587" s="117"/>
      <c r="AB587" s="117"/>
    </row>
    <row r="588" spans="1:28" ht="15.75" customHeight="1">
      <c r="A588" s="117"/>
      <c r="B588" s="117"/>
      <c r="C588" s="117"/>
      <c r="D588" s="117"/>
      <c r="E588" s="117"/>
      <c r="F588" s="117"/>
      <c r="G588" s="117"/>
      <c r="H588" s="117"/>
      <c r="I588" s="117"/>
      <c r="J588" s="117"/>
      <c r="K588" s="117"/>
      <c r="L588" s="117"/>
      <c r="M588" s="117"/>
      <c r="N588" s="117"/>
      <c r="O588" s="117"/>
      <c r="P588" s="117"/>
      <c r="Q588" s="117"/>
      <c r="R588" s="117"/>
      <c r="S588" s="117"/>
      <c r="T588" s="117"/>
      <c r="U588" s="117"/>
      <c r="V588" s="117"/>
      <c r="W588" s="117"/>
      <c r="X588" s="117"/>
      <c r="Y588" s="117"/>
      <c r="Z588" s="117"/>
      <c r="AA588" s="117"/>
      <c r="AB588" s="117"/>
    </row>
    <row r="589" spans="1:28" ht="15.75" customHeight="1">
      <c r="A589" s="117"/>
      <c r="B589" s="117"/>
      <c r="C589" s="117"/>
      <c r="D589" s="117"/>
      <c r="E589" s="117"/>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row>
    <row r="590" spans="1:28" ht="15.75" customHeight="1">
      <c r="A590" s="117"/>
      <c r="B590" s="117"/>
      <c r="C590" s="117"/>
      <c r="D590" s="117"/>
      <c r="E590" s="117"/>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row>
    <row r="591" spans="1:28" ht="15.75" customHeight="1">
      <c r="A591" s="117"/>
      <c r="B591" s="117"/>
      <c r="C591" s="117"/>
      <c r="D591" s="117"/>
      <c r="E591" s="117"/>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row>
    <row r="592" spans="1:28" ht="15.75" customHeight="1">
      <c r="A592" s="117"/>
      <c r="B592" s="117"/>
      <c r="C592" s="117"/>
      <c r="D592" s="117"/>
      <c r="E592" s="117"/>
      <c r="F592" s="117"/>
      <c r="G592" s="117"/>
      <c r="H592" s="117"/>
      <c r="I592" s="117"/>
      <c r="J592" s="117"/>
      <c r="K592" s="117"/>
      <c r="L592" s="117"/>
      <c r="M592" s="117"/>
      <c r="N592" s="117"/>
      <c r="O592" s="117"/>
      <c r="P592" s="117"/>
      <c r="Q592" s="117"/>
      <c r="R592" s="117"/>
      <c r="S592" s="117"/>
      <c r="T592" s="117"/>
      <c r="U592" s="117"/>
      <c r="V592" s="117"/>
      <c r="W592" s="117"/>
      <c r="X592" s="117"/>
      <c r="Y592" s="117"/>
      <c r="Z592" s="117"/>
      <c r="AA592" s="117"/>
      <c r="AB592" s="117"/>
    </row>
    <row r="593" spans="1:28" ht="15.75" customHeight="1">
      <c r="A593" s="117"/>
      <c r="B593" s="117"/>
      <c r="C593" s="117"/>
      <c r="D593" s="117"/>
      <c r="E593" s="117"/>
      <c r="F593" s="117"/>
      <c r="G593" s="117"/>
      <c r="H593" s="117"/>
      <c r="I593" s="117"/>
      <c r="J593" s="117"/>
      <c r="K593" s="117"/>
      <c r="L593" s="117"/>
      <c r="M593" s="117"/>
      <c r="N593" s="117"/>
      <c r="O593" s="117"/>
      <c r="P593" s="117"/>
      <c r="Q593" s="117"/>
      <c r="R593" s="117"/>
      <c r="S593" s="117"/>
      <c r="T593" s="117"/>
      <c r="U593" s="117"/>
      <c r="V593" s="117"/>
      <c r="W593" s="117"/>
      <c r="X593" s="117"/>
      <c r="Y593" s="117"/>
      <c r="Z593" s="117"/>
      <c r="AA593" s="117"/>
      <c r="AB593" s="117"/>
    </row>
    <row r="594" spans="1:28" ht="15.75" customHeight="1">
      <c r="A594" s="117"/>
      <c r="B594" s="117"/>
      <c r="C594" s="117"/>
      <c r="D594" s="117"/>
      <c r="E594" s="117"/>
      <c r="F594" s="117"/>
      <c r="G594" s="117"/>
      <c r="H594" s="117"/>
      <c r="I594" s="117"/>
      <c r="J594" s="117"/>
      <c r="K594" s="117"/>
      <c r="L594" s="117"/>
      <c r="M594" s="117"/>
      <c r="N594" s="117"/>
      <c r="O594" s="117"/>
      <c r="P594" s="117"/>
      <c r="Q594" s="117"/>
      <c r="R594" s="117"/>
      <c r="S594" s="117"/>
      <c r="T594" s="117"/>
      <c r="U594" s="117"/>
      <c r="V594" s="117"/>
      <c r="W594" s="117"/>
      <c r="X594" s="117"/>
      <c r="Y594" s="117"/>
      <c r="Z594" s="117"/>
      <c r="AA594" s="117"/>
      <c r="AB594" s="117"/>
    </row>
    <row r="595" spans="1:28" ht="15.75" customHeight="1">
      <c r="A595" s="117"/>
      <c r="B595" s="117"/>
      <c r="C595" s="117"/>
      <c r="D595" s="117"/>
      <c r="E595" s="117"/>
      <c r="F595" s="117"/>
      <c r="G595" s="117"/>
      <c r="H595" s="117"/>
      <c r="I595" s="117"/>
      <c r="J595" s="117"/>
      <c r="K595" s="117"/>
      <c r="L595" s="117"/>
      <c r="M595" s="117"/>
      <c r="N595" s="117"/>
      <c r="O595" s="117"/>
      <c r="P595" s="117"/>
      <c r="Q595" s="117"/>
      <c r="R595" s="117"/>
      <c r="S595" s="117"/>
      <c r="T595" s="117"/>
      <c r="U595" s="117"/>
      <c r="V595" s="117"/>
      <c r="W595" s="117"/>
      <c r="X595" s="117"/>
      <c r="Y595" s="117"/>
      <c r="Z595" s="117"/>
      <c r="AA595" s="117"/>
      <c r="AB595" s="117"/>
    </row>
    <row r="596" spans="1:28" ht="15.75" customHeight="1">
      <c r="A596" s="117"/>
      <c r="B596" s="117"/>
      <c r="C596" s="117"/>
      <c r="D596" s="117"/>
      <c r="E596" s="117"/>
      <c r="F596" s="117"/>
      <c r="G596" s="117"/>
      <c r="H596" s="117"/>
      <c r="I596" s="117"/>
      <c r="J596" s="117"/>
      <c r="K596" s="117"/>
      <c r="L596" s="117"/>
      <c r="M596" s="117"/>
      <c r="N596" s="117"/>
      <c r="O596" s="117"/>
      <c r="P596" s="117"/>
      <c r="Q596" s="117"/>
      <c r="R596" s="117"/>
      <c r="S596" s="117"/>
      <c r="T596" s="117"/>
      <c r="U596" s="117"/>
      <c r="V596" s="117"/>
      <c r="W596" s="117"/>
      <c r="X596" s="117"/>
      <c r="Y596" s="117"/>
      <c r="Z596" s="117"/>
      <c r="AA596" s="117"/>
      <c r="AB596" s="117"/>
    </row>
    <row r="597" spans="1:28" ht="15.75" customHeight="1">
      <c r="A597" s="117"/>
      <c r="B597" s="117"/>
      <c r="C597" s="117"/>
      <c r="D597" s="117"/>
      <c r="E597" s="117"/>
      <c r="F597" s="117"/>
      <c r="G597" s="117"/>
      <c r="H597" s="117"/>
      <c r="I597" s="117"/>
      <c r="J597" s="117"/>
      <c r="K597" s="117"/>
      <c r="L597" s="117"/>
      <c r="M597" s="117"/>
      <c r="N597" s="117"/>
      <c r="O597" s="117"/>
      <c r="P597" s="117"/>
      <c r="Q597" s="117"/>
      <c r="R597" s="117"/>
      <c r="S597" s="117"/>
      <c r="T597" s="117"/>
      <c r="U597" s="117"/>
      <c r="V597" s="117"/>
      <c r="W597" s="117"/>
      <c r="X597" s="117"/>
      <c r="Y597" s="117"/>
      <c r="Z597" s="117"/>
      <c r="AA597" s="117"/>
      <c r="AB597" s="117"/>
    </row>
    <row r="598" spans="1:28" ht="15.75" customHeight="1">
      <c r="A598" s="117"/>
      <c r="B598" s="117"/>
      <c r="C598" s="117"/>
      <c r="D598" s="117"/>
      <c r="E598" s="117"/>
      <c r="F598" s="117"/>
      <c r="G598" s="117"/>
      <c r="H598" s="117"/>
      <c r="I598" s="117"/>
      <c r="J598" s="117"/>
      <c r="K598" s="117"/>
      <c r="L598" s="117"/>
      <c r="M598" s="117"/>
      <c r="N598" s="117"/>
      <c r="O598" s="117"/>
      <c r="P598" s="117"/>
      <c r="Q598" s="117"/>
      <c r="R598" s="117"/>
      <c r="S598" s="117"/>
      <c r="T598" s="117"/>
      <c r="U598" s="117"/>
      <c r="V598" s="117"/>
      <c r="W598" s="117"/>
      <c r="X598" s="117"/>
      <c r="Y598" s="117"/>
      <c r="Z598" s="117"/>
      <c r="AA598" s="117"/>
      <c r="AB598" s="117"/>
    </row>
    <row r="599" spans="1:28" ht="15.75" customHeight="1">
      <c r="A599" s="117"/>
      <c r="B599" s="117"/>
      <c r="C599" s="117"/>
      <c r="D599" s="117"/>
      <c r="E599" s="117"/>
      <c r="F599" s="117"/>
      <c r="G599" s="117"/>
      <c r="H599" s="117"/>
      <c r="I599" s="117"/>
      <c r="J599" s="117"/>
      <c r="K599" s="117"/>
      <c r="L599" s="117"/>
      <c r="M599" s="117"/>
      <c r="N599" s="117"/>
      <c r="O599" s="117"/>
      <c r="P599" s="117"/>
      <c r="Q599" s="117"/>
      <c r="R599" s="117"/>
      <c r="S599" s="117"/>
      <c r="T599" s="117"/>
      <c r="U599" s="117"/>
      <c r="V599" s="117"/>
      <c r="W599" s="117"/>
      <c r="X599" s="117"/>
      <c r="Y599" s="117"/>
      <c r="Z599" s="117"/>
      <c r="AA599" s="117"/>
      <c r="AB599" s="117"/>
    </row>
    <row r="600" spans="1:28" ht="15.75" customHeight="1">
      <c r="A600" s="117"/>
      <c r="B600" s="117"/>
      <c r="C600" s="117"/>
      <c r="D600" s="117"/>
      <c r="E600" s="117"/>
      <c r="F600" s="117"/>
      <c r="G600" s="117"/>
      <c r="H600" s="117"/>
      <c r="I600" s="117"/>
      <c r="J600" s="117"/>
      <c r="K600" s="117"/>
      <c r="L600" s="117"/>
      <c r="M600" s="117"/>
      <c r="N600" s="117"/>
      <c r="O600" s="117"/>
      <c r="P600" s="117"/>
      <c r="Q600" s="117"/>
      <c r="R600" s="117"/>
      <c r="S600" s="117"/>
      <c r="T600" s="117"/>
      <c r="U600" s="117"/>
      <c r="V600" s="117"/>
      <c r="W600" s="117"/>
      <c r="X600" s="117"/>
      <c r="Y600" s="117"/>
      <c r="Z600" s="117"/>
      <c r="AA600" s="117"/>
      <c r="AB600" s="117"/>
    </row>
    <row r="601" spans="1:28" ht="15.75" customHeight="1">
      <c r="A601" s="117"/>
      <c r="B601" s="117"/>
      <c r="C601" s="117"/>
      <c r="D601" s="117"/>
      <c r="E601" s="117"/>
      <c r="F601" s="117"/>
      <c r="G601" s="117"/>
      <c r="H601" s="117"/>
      <c r="I601" s="117"/>
      <c r="J601" s="117"/>
      <c r="K601" s="117"/>
      <c r="L601" s="117"/>
      <c r="M601" s="117"/>
      <c r="N601" s="117"/>
      <c r="O601" s="117"/>
      <c r="P601" s="117"/>
      <c r="Q601" s="117"/>
      <c r="R601" s="117"/>
      <c r="S601" s="117"/>
      <c r="T601" s="117"/>
      <c r="U601" s="117"/>
      <c r="V601" s="117"/>
      <c r="W601" s="117"/>
      <c r="X601" s="117"/>
      <c r="Y601" s="117"/>
      <c r="Z601" s="117"/>
      <c r="AA601" s="117"/>
      <c r="AB601" s="117"/>
    </row>
    <row r="602" spans="1:28" ht="15.75" customHeight="1">
      <c r="A602" s="117"/>
      <c r="B602" s="117"/>
      <c r="C602" s="117"/>
      <c r="D602" s="117"/>
      <c r="E602" s="117"/>
      <c r="F602" s="117"/>
      <c r="G602" s="117"/>
      <c r="H602" s="117"/>
      <c r="I602" s="117"/>
      <c r="J602" s="117"/>
      <c r="K602" s="117"/>
      <c r="L602" s="117"/>
      <c r="M602" s="117"/>
      <c r="N602" s="117"/>
      <c r="O602" s="117"/>
      <c r="P602" s="117"/>
      <c r="Q602" s="117"/>
      <c r="R602" s="117"/>
      <c r="S602" s="117"/>
      <c r="T602" s="117"/>
      <c r="U602" s="117"/>
      <c r="V602" s="117"/>
      <c r="W602" s="117"/>
      <c r="X602" s="117"/>
      <c r="Y602" s="117"/>
      <c r="Z602" s="117"/>
      <c r="AA602" s="117"/>
      <c r="AB602" s="117"/>
    </row>
    <row r="603" spans="1:28" ht="15.75" customHeight="1">
      <c r="A603" s="117"/>
      <c r="B603" s="117"/>
      <c r="C603" s="117"/>
      <c r="D603" s="117"/>
      <c r="E603" s="117"/>
      <c r="F603" s="117"/>
      <c r="G603" s="117"/>
      <c r="H603" s="117"/>
      <c r="I603" s="117"/>
      <c r="J603" s="117"/>
      <c r="K603" s="117"/>
      <c r="L603" s="117"/>
      <c r="M603" s="117"/>
      <c r="N603" s="117"/>
      <c r="O603" s="117"/>
      <c r="P603" s="117"/>
      <c r="Q603" s="117"/>
      <c r="R603" s="117"/>
      <c r="S603" s="117"/>
      <c r="T603" s="117"/>
      <c r="U603" s="117"/>
      <c r="V603" s="117"/>
      <c r="W603" s="117"/>
      <c r="X603" s="117"/>
      <c r="Y603" s="117"/>
      <c r="Z603" s="117"/>
      <c r="AA603" s="117"/>
      <c r="AB603" s="117"/>
    </row>
    <row r="604" spans="1:28" ht="15.75" customHeight="1">
      <c r="A604" s="117"/>
      <c r="B604" s="117"/>
      <c r="C604" s="117"/>
      <c r="D604" s="117"/>
      <c r="E604" s="117"/>
      <c r="F604" s="117"/>
      <c r="G604" s="117"/>
      <c r="H604" s="117"/>
      <c r="I604" s="117"/>
      <c r="J604" s="117"/>
      <c r="K604" s="117"/>
      <c r="L604" s="117"/>
      <c r="M604" s="117"/>
      <c r="N604" s="117"/>
      <c r="O604" s="117"/>
      <c r="P604" s="117"/>
      <c r="Q604" s="117"/>
      <c r="R604" s="117"/>
      <c r="S604" s="117"/>
      <c r="T604" s="117"/>
      <c r="U604" s="117"/>
      <c r="V604" s="117"/>
      <c r="W604" s="117"/>
      <c r="X604" s="117"/>
      <c r="Y604" s="117"/>
      <c r="Z604" s="117"/>
      <c r="AA604" s="117"/>
      <c r="AB604" s="117"/>
    </row>
    <row r="605" spans="1:28" ht="15.75" customHeight="1">
      <c r="A605" s="117"/>
      <c r="B605" s="117"/>
      <c r="C605" s="117"/>
      <c r="D605" s="117"/>
      <c r="E605" s="117"/>
      <c r="F605" s="117"/>
      <c r="G605" s="117"/>
      <c r="H605" s="117"/>
      <c r="I605" s="117"/>
      <c r="J605" s="117"/>
      <c r="K605" s="117"/>
      <c r="L605" s="117"/>
      <c r="M605" s="117"/>
      <c r="N605" s="117"/>
      <c r="O605" s="117"/>
      <c r="P605" s="117"/>
      <c r="Q605" s="117"/>
      <c r="R605" s="117"/>
      <c r="S605" s="117"/>
      <c r="T605" s="117"/>
      <c r="U605" s="117"/>
      <c r="V605" s="117"/>
      <c r="W605" s="117"/>
      <c r="X605" s="117"/>
      <c r="Y605" s="117"/>
      <c r="Z605" s="117"/>
      <c r="AA605" s="117"/>
      <c r="AB605" s="117"/>
    </row>
    <row r="606" spans="1:28" ht="15.75" customHeight="1">
      <c r="A606" s="117"/>
      <c r="B606" s="117"/>
      <c r="C606" s="117"/>
      <c r="D606" s="117"/>
      <c r="E606" s="117"/>
      <c r="F606" s="117"/>
      <c r="G606" s="117"/>
      <c r="H606" s="117"/>
      <c r="I606" s="117"/>
      <c r="J606" s="117"/>
      <c r="K606" s="117"/>
      <c r="L606" s="117"/>
      <c r="M606" s="117"/>
      <c r="N606" s="117"/>
      <c r="O606" s="117"/>
      <c r="P606" s="117"/>
      <c r="Q606" s="117"/>
      <c r="R606" s="117"/>
      <c r="S606" s="117"/>
      <c r="T606" s="117"/>
      <c r="U606" s="117"/>
      <c r="V606" s="117"/>
      <c r="W606" s="117"/>
      <c r="X606" s="117"/>
      <c r="Y606" s="117"/>
      <c r="Z606" s="117"/>
      <c r="AA606" s="117"/>
      <c r="AB606" s="117"/>
    </row>
    <row r="607" spans="1:28" ht="15.75" customHeight="1">
      <c r="A607" s="117"/>
      <c r="B607" s="117"/>
      <c r="C607" s="117"/>
      <c r="D607" s="117"/>
      <c r="E607" s="117"/>
      <c r="F607" s="117"/>
      <c r="G607" s="117"/>
      <c r="H607" s="117"/>
      <c r="I607" s="117"/>
      <c r="J607" s="117"/>
      <c r="K607" s="117"/>
      <c r="L607" s="117"/>
      <c r="M607" s="117"/>
      <c r="N607" s="117"/>
      <c r="O607" s="117"/>
      <c r="P607" s="117"/>
      <c r="Q607" s="117"/>
      <c r="R607" s="117"/>
      <c r="S607" s="117"/>
      <c r="T607" s="117"/>
      <c r="U607" s="117"/>
      <c r="V607" s="117"/>
      <c r="W607" s="117"/>
      <c r="X607" s="117"/>
      <c r="Y607" s="117"/>
      <c r="Z607" s="117"/>
      <c r="AA607" s="117"/>
      <c r="AB607" s="117"/>
    </row>
    <row r="608" spans="1:28" ht="15.75" customHeight="1">
      <c r="A608" s="117"/>
      <c r="B608" s="117"/>
      <c r="C608" s="117"/>
      <c r="D608" s="117"/>
      <c r="E608" s="117"/>
      <c r="F608" s="117"/>
      <c r="G608" s="117"/>
      <c r="H608" s="117"/>
      <c r="I608" s="117"/>
      <c r="J608" s="117"/>
      <c r="K608" s="117"/>
      <c r="L608" s="117"/>
      <c r="M608" s="117"/>
      <c r="N608" s="117"/>
      <c r="O608" s="117"/>
      <c r="P608" s="117"/>
      <c r="Q608" s="117"/>
      <c r="R608" s="117"/>
      <c r="S608" s="117"/>
      <c r="T608" s="117"/>
      <c r="U608" s="117"/>
      <c r="V608" s="117"/>
      <c r="W608" s="117"/>
      <c r="X608" s="117"/>
      <c r="Y608" s="117"/>
      <c r="Z608" s="117"/>
      <c r="AA608" s="117"/>
      <c r="AB608" s="117"/>
    </row>
    <row r="609" spans="1:28" ht="15.75" customHeight="1">
      <c r="A609" s="117"/>
      <c r="B609" s="117"/>
      <c r="C609" s="117"/>
      <c r="D609" s="117"/>
      <c r="E609" s="117"/>
      <c r="F609" s="117"/>
      <c r="G609" s="117"/>
      <c r="H609" s="117"/>
      <c r="I609" s="117"/>
      <c r="J609" s="117"/>
      <c r="K609" s="117"/>
      <c r="L609" s="117"/>
      <c r="M609" s="117"/>
      <c r="N609" s="117"/>
      <c r="O609" s="117"/>
      <c r="P609" s="117"/>
      <c r="Q609" s="117"/>
      <c r="R609" s="117"/>
      <c r="S609" s="117"/>
      <c r="T609" s="117"/>
      <c r="U609" s="117"/>
      <c r="V609" s="117"/>
      <c r="W609" s="117"/>
      <c r="X609" s="117"/>
      <c r="Y609" s="117"/>
      <c r="Z609" s="117"/>
      <c r="AA609" s="117"/>
      <c r="AB609" s="117"/>
    </row>
    <row r="610" spans="1:28" ht="15.75" customHeight="1">
      <c r="A610" s="117"/>
      <c r="B610" s="117"/>
      <c r="C610" s="117"/>
      <c r="D610" s="117"/>
      <c r="E610" s="117"/>
      <c r="F610" s="117"/>
      <c r="G610" s="117"/>
      <c r="H610" s="117"/>
      <c r="I610" s="117"/>
      <c r="J610" s="117"/>
      <c r="K610" s="117"/>
      <c r="L610" s="117"/>
      <c r="M610" s="117"/>
      <c r="N610" s="117"/>
      <c r="O610" s="117"/>
      <c r="P610" s="117"/>
      <c r="Q610" s="117"/>
      <c r="R610" s="117"/>
      <c r="S610" s="117"/>
      <c r="T610" s="117"/>
      <c r="U610" s="117"/>
      <c r="V610" s="117"/>
      <c r="W610" s="117"/>
      <c r="X610" s="117"/>
      <c r="Y610" s="117"/>
      <c r="Z610" s="117"/>
      <c r="AA610" s="117"/>
      <c r="AB610" s="117"/>
    </row>
    <row r="611" spans="1:28" ht="15.75" customHeight="1">
      <c r="A611" s="117"/>
      <c r="B611" s="117"/>
      <c r="C611" s="117"/>
      <c r="D611" s="117"/>
      <c r="E611" s="117"/>
      <c r="F611" s="117"/>
      <c r="G611" s="117"/>
      <c r="H611" s="117"/>
      <c r="I611" s="117"/>
      <c r="J611" s="117"/>
      <c r="K611" s="117"/>
      <c r="L611" s="117"/>
      <c r="M611" s="117"/>
      <c r="N611" s="117"/>
      <c r="O611" s="117"/>
      <c r="P611" s="117"/>
      <c r="Q611" s="117"/>
      <c r="R611" s="117"/>
      <c r="S611" s="117"/>
      <c r="T611" s="117"/>
      <c r="U611" s="117"/>
      <c r="V611" s="117"/>
      <c r="W611" s="117"/>
      <c r="X611" s="117"/>
      <c r="Y611" s="117"/>
      <c r="Z611" s="117"/>
      <c r="AA611" s="117"/>
      <c r="AB611" s="117"/>
    </row>
    <row r="612" spans="1:28" ht="15.75" customHeight="1">
      <c r="A612" s="117"/>
      <c r="B612" s="117"/>
      <c r="C612" s="117"/>
      <c r="D612" s="117"/>
      <c r="E612" s="117"/>
      <c r="F612" s="117"/>
      <c r="G612" s="117"/>
      <c r="H612" s="117"/>
      <c r="I612" s="117"/>
      <c r="J612" s="117"/>
      <c r="K612" s="117"/>
      <c r="L612" s="117"/>
      <c r="M612" s="117"/>
      <c r="N612" s="117"/>
      <c r="O612" s="117"/>
      <c r="P612" s="117"/>
      <c r="Q612" s="117"/>
      <c r="R612" s="117"/>
      <c r="S612" s="117"/>
      <c r="T612" s="117"/>
      <c r="U612" s="117"/>
      <c r="V612" s="117"/>
      <c r="W612" s="117"/>
      <c r="X612" s="117"/>
      <c r="Y612" s="117"/>
      <c r="Z612" s="117"/>
      <c r="AA612" s="117"/>
      <c r="AB612" s="117"/>
    </row>
    <row r="613" spans="1:28" ht="15.75" customHeight="1">
      <c r="A613" s="117"/>
      <c r="B613" s="117"/>
      <c r="C613" s="117"/>
      <c r="D613" s="117"/>
      <c r="E613" s="117"/>
      <c r="F613" s="117"/>
      <c r="G613" s="117"/>
      <c r="H613" s="117"/>
      <c r="I613" s="117"/>
      <c r="J613" s="117"/>
      <c r="K613" s="117"/>
      <c r="L613" s="117"/>
      <c r="M613" s="117"/>
      <c r="N613" s="117"/>
      <c r="O613" s="117"/>
      <c r="P613" s="117"/>
      <c r="Q613" s="117"/>
      <c r="R613" s="117"/>
      <c r="S613" s="117"/>
      <c r="T613" s="117"/>
      <c r="U613" s="117"/>
      <c r="V613" s="117"/>
      <c r="W613" s="117"/>
      <c r="X613" s="117"/>
      <c r="Y613" s="117"/>
      <c r="Z613" s="117"/>
      <c r="AA613" s="117"/>
      <c r="AB613" s="117"/>
    </row>
    <row r="614" spans="1:28" ht="15.75" customHeight="1">
      <c r="A614" s="117"/>
      <c r="B614" s="117"/>
      <c r="C614" s="117"/>
      <c r="D614" s="117"/>
      <c r="E614" s="117"/>
      <c r="F614" s="117"/>
      <c r="G614" s="117"/>
      <c r="H614" s="117"/>
      <c r="I614" s="117"/>
      <c r="J614" s="117"/>
      <c r="K614" s="117"/>
      <c r="L614" s="117"/>
      <c r="M614" s="117"/>
      <c r="N614" s="117"/>
      <c r="O614" s="117"/>
      <c r="P614" s="117"/>
      <c r="Q614" s="117"/>
      <c r="R614" s="117"/>
      <c r="S614" s="117"/>
      <c r="T614" s="117"/>
      <c r="U614" s="117"/>
      <c r="V614" s="117"/>
      <c r="W614" s="117"/>
      <c r="X614" s="117"/>
      <c r="Y614" s="117"/>
      <c r="Z614" s="117"/>
      <c r="AA614" s="117"/>
      <c r="AB614" s="117"/>
    </row>
    <row r="615" spans="1:28" ht="15.75" customHeight="1">
      <c r="A615" s="117"/>
      <c r="B615" s="117"/>
      <c r="C615" s="117"/>
      <c r="D615" s="117"/>
      <c r="E615" s="117"/>
      <c r="F615" s="117"/>
      <c r="G615" s="117"/>
      <c r="H615" s="117"/>
      <c r="I615" s="117"/>
      <c r="J615" s="117"/>
      <c r="K615" s="117"/>
      <c r="L615" s="117"/>
      <c r="M615" s="117"/>
      <c r="N615" s="117"/>
      <c r="O615" s="117"/>
      <c r="P615" s="117"/>
      <c r="Q615" s="117"/>
      <c r="R615" s="117"/>
      <c r="S615" s="117"/>
      <c r="T615" s="117"/>
      <c r="U615" s="117"/>
      <c r="V615" s="117"/>
      <c r="W615" s="117"/>
      <c r="X615" s="117"/>
      <c r="Y615" s="117"/>
      <c r="Z615" s="117"/>
      <c r="AA615" s="117"/>
      <c r="AB615" s="117"/>
    </row>
    <row r="616" spans="1:28" ht="15.75" customHeight="1">
      <c r="A616" s="117"/>
      <c r="B616" s="117"/>
      <c r="C616" s="117"/>
      <c r="D616" s="117"/>
      <c r="E616" s="117"/>
      <c r="F616" s="117"/>
      <c r="G616" s="117"/>
      <c r="H616" s="117"/>
      <c r="I616" s="117"/>
      <c r="J616" s="117"/>
      <c r="K616" s="117"/>
      <c r="L616" s="117"/>
      <c r="M616" s="117"/>
      <c r="N616" s="117"/>
      <c r="O616" s="117"/>
      <c r="P616" s="117"/>
      <c r="Q616" s="117"/>
      <c r="R616" s="117"/>
      <c r="S616" s="117"/>
      <c r="T616" s="117"/>
      <c r="U616" s="117"/>
      <c r="V616" s="117"/>
      <c r="W616" s="117"/>
      <c r="X616" s="117"/>
      <c r="Y616" s="117"/>
      <c r="Z616" s="117"/>
      <c r="AA616" s="117"/>
      <c r="AB616" s="117"/>
    </row>
    <row r="617" spans="1:28" ht="15.75" customHeight="1">
      <c r="A617" s="117"/>
      <c r="B617" s="117"/>
      <c r="C617" s="117"/>
      <c r="D617" s="117"/>
      <c r="E617" s="117"/>
      <c r="F617" s="117"/>
      <c r="G617" s="117"/>
      <c r="H617" s="117"/>
      <c r="I617" s="117"/>
      <c r="J617" s="117"/>
      <c r="K617" s="117"/>
      <c r="L617" s="117"/>
      <c r="M617" s="117"/>
      <c r="N617" s="117"/>
      <c r="O617" s="117"/>
      <c r="P617" s="117"/>
      <c r="Q617" s="117"/>
      <c r="R617" s="117"/>
      <c r="S617" s="117"/>
      <c r="T617" s="117"/>
      <c r="U617" s="117"/>
      <c r="V617" s="117"/>
      <c r="W617" s="117"/>
      <c r="X617" s="117"/>
      <c r="Y617" s="117"/>
      <c r="Z617" s="117"/>
      <c r="AA617" s="117"/>
      <c r="AB617" s="117"/>
    </row>
    <row r="618" spans="1:28" ht="15.75" customHeight="1">
      <c r="A618" s="117"/>
      <c r="B618" s="117"/>
      <c r="C618" s="117"/>
      <c r="D618" s="117"/>
      <c r="E618" s="117"/>
      <c r="F618" s="117"/>
      <c r="G618" s="117"/>
      <c r="H618" s="117"/>
      <c r="I618" s="117"/>
      <c r="J618" s="117"/>
      <c r="K618" s="117"/>
      <c r="L618" s="117"/>
      <c r="M618" s="117"/>
      <c r="N618" s="117"/>
      <c r="O618" s="117"/>
      <c r="P618" s="117"/>
      <c r="Q618" s="117"/>
      <c r="R618" s="117"/>
      <c r="S618" s="117"/>
      <c r="T618" s="117"/>
      <c r="U618" s="117"/>
      <c r="V618" s="117"/>
      <c r="W618" s="117"/>
      <c r="X618" s="117"/>
      <c r="Y618" s="117"/>
      <c r="Z618" s="117"/>
      <c r="AA618" s="117"/>
      <c r="AB618" s="117"/>
    </row>
    <row r="619" spans="1:28" ht="15.75" customHeight="1">
      <c r="A619" s="117"/>
      <c r="B619" s="117"/>
      <c r="C619" s="117"/>
      <c r="D619" s="117"/>
      <c r="E619" s="117"/>
      <c r="F619" s="117"/>
      <c r="G619" s="117"/>
      <c r="H619" s="117"/>
      <c r="I619" s="117"/>
      <c r="J619" s="117"/>
      <c r="K619" s="117"/>
      <c r="L619" s="117"/>
      <c r="M619" s="117"/>
      <c r="N619" s="117"/>
      <c r="O619" s="117"/>
      <c r="P619" s="117"/>
      <c r="Q619" s="117"/>
      <c r="R619" s="117"/>
      <c r="S619" s="117"/>
      <c r="T619" s="117"/>
      <c r="U619" s="117"/>
      <c r="V619" s="117"/>
      <c r="W619" s="117"/>
      <c r="X619" s="117"/>
      <c r="Y619" s="117"/>
      <c r="Z619" s="117"/>
      <c r="AA619" s="117"/>
      <c r="AB619" s="117"/>
    </row>
    <row r="620" spans="1:28" ht="15.75" customHeight="1">
      <c r="A620" s="117"/>
      <c r="B620" s="117"/>
      <c r="C620" s="117"/>
      <c r="D620" s="117"/>
      <c r="E620" s="117"/>
      <c r="F620" s="117"/>
      <c r="G620" s="117"/>
      <c r="H620" s="117"/>
      <c r="I620" s="117"/>
      <c r="J620" s="117"/>
      <c r="K620" s="117"/>
      <c r="L620" s="117"/>
      <c r="M620" s="117"/>
      <c r="N620" s="117"/>
      <c r="O620" s="117"/>
      <c r="P620" s="117"/>
      <c r="Q620" s="117"/>
      <c r="R620" s="117"/>
      <c r="S620" s="117"/>
      <c r="T620" s="117"/>
      <c r="U620" s="117"/>
      <c r="V620" s="117"/>
      <c r="W620" s="117"/>
      <c r="X620" s="117"/>
      <c r="Y620" s="117"/>
      <c r="Z620" s="117"/>
      <c r="AA620" s="117"/>
      <c r="AB620" s="117"/>
    </row>
    <row r="621" spans="1:28" ht="15.75" customHeight="1">
      <c r="A621" s="117"/>
      <c r="B621" s="117"/>
      <c r="C621" s="117"/>
      <c r="D621" s="117"/>
      <c r="E621" s="117"/>
      <c r="F621" s="117"/>
      <c r="G621" s="117"/>
      <c r="H621" s="117"/>
      <c r="I621" s="117"/>
      <c r="J621" s="117"/>
      <c r="K621" s="117"/>
      <c r="L621" s="117"/>
      <c r="M621" s="117"/>
      <c r="N621" s="117"/>
      <c r="O621" s="117"/>
      <c r="P621" s="117"/>
      <c r="Q621" s="117"/>
      <c r="R621" s="117"/>
      <c r="S621" s="117"/>
      <c r="T621" s="117"/>
      <c r="U621" s="117"/>
      <c r="V621" s="117"/>
      <c r="W621" s="117"/>
      <c r="X621" s="117"/>
      <c r="Y621" s="117"/>
      <c r="Z621" s="117"/>
      <c r="AA621" s="117"/>
      <c r="AB621" s="117"/>
    </row>
    <row r="622" spans="1:28" ht="15.75" customHeight="1">
      <c r="A622" s="117"/>
      <c r="B622" s="117"/>
      <c r="C622" s="117"/>
      <c r="D622" s="117"/>
      <c r="E622" s="117"/>
      <c r="F622" s="117"/>
      <c r="G622" s="117"/>
      <c r="H622" s="117"/>
      <c r="I622" s="117"/>
      <c r="J622" s="117"/>
      <c r="K622" s="117"/>
      <c r="L622" s="117"/>
      <c r="M622" s="117"/>
      <c r="N622" s="117"/>
      <c r="O622" s="117"/>
      <c r="P622" s="117"/>
      <c r="Q622" s="117"/>
      <c r="R622" s="117"/>
      <c r="S622" s="117"/>
      <c r="T622" s="117"/>
      <c r="U622" s="117"/>
      <c r="V622" s="117"/>
      <c r="W622" s="117"/>
      <c r="X622" s="117"/>
      <c r="Y622" s="117"/>
      <c r="Z622" s="117"/>
      <c r="AA622" s="117"/>
      <c r="AB622" s="117"/>
    </row>
    <row r="623" spans="1:28" ht="15.75" customHeight="1">
      <c r="A623" s="117"/>
      <c r="B623" s="117"/>
      <c r="C623" s="117"/>
      <c r="D623" s="117"/>
      <c r="E623" s="117"/>
      <c r="F623" s="117"/>
      <c r="G623" s="117"/>
      <c r="H623" s="117"/>
      <c r="I623" s="117"/>
      <c r="J623" s="117"/>
      <c r="K623" s="117"/>
      <c r="L623" s="117"/>
      <c r="M623" s="117"/>
      <c r="N623" s="117"/>
      <c r="O623" s="117"/>
      <c r="P623" s="117"/>
      <c r="Q623" s="117"/>
      <c r="R623" s="117"/>
      <c r="S623" s="117"/>
      <c r="T623" s="117"/>
      <c r="U623" s="117"/>
      <c r="V623" s="117"/>
      <c r="W623" s="117"/>
      <c r="X623" s="117"/>
      <c r="Y623" s="117"/>
      <c r="Z623" s="117"/>
      <c r="AA623" s="117"/>
      <c r="AB623" s="117"/>
    </row>
    <row r="624" spans="1:28" ht="15.75" customHeight="1">
      <c r="A624" s="117"/>
      <c r="B624" s="117"/>
      <c r="C624" s="117"/>
      <c r="D624" s="117"/>
      <c r="E624" s="117"/>
      <c r="F624" s="117"/>
      <c r="G624" s="117"/>
      <c r="H624" s="117"/>
      <c r="I624" s="117"/>
      <c r="J624" s="117"/>
      <c r="K624" s="117"/>
      <c r="L624" s="117"/>
      <c r="M624" s="117"/>
      <c r="N624" s="117"/>
      <c r="O624" s="117"/>
      <c r="P624" s="117"/>
      <c r="Q624" s="117"/>
      <c r="R624" s="117"/>
      <c r="S624" s="117"/>
      <c r="T624" s="117"/>
      <c r="U624" s="117"/>
      <c r="V624" s="117"/>
      <c r="W624" s="117"/>
      <c r="X624" s="117"/>
      <c r="Y624" s="117"/>
      <c r="Z624" s="117"/>
      <c r="AA624" s="117"/>
      <c r="AB624" s="117"/>
    </row>
    <row r="625" spans="1:28" ht="15.75" customHeight="1">
      <c r="A625" s="117"/>
      <c r="B625" s="117"/>
      <c r="C625" s="117"/>
      <c r="D625" s="117"/>
      <c r="E625" s="117"/>
      <c r="F625" s="117"/>
      <c r="G625" s="117"/>
      <c r="H625" s="117"/>
      <c r="I625" s="117"/>
      <c r="J625" s="117"/>
      <c r="K625" s="117"/>
      <c r="L625" s="117"/>
      <c r="M625" s="117"/>
      <c r="N625" s="117"/>
      <c r="O625" s="117"/>
      <c r="P625" s="117"/>
      <c r="Q625" s="117"/>
      <c r="R625" s="117"/>
      <c r="S625" s="117"/>
      <c r="T625" s="117"/>
      <c r="U625" s="117"/>
      <c r="V625" s="117"/>
      <c r="W625" s="117"/>
      <c r="X625" s="117"/>
      <c r="Y625" s="117"/>
      <c r="Z625" s="117"/>
      <c r="AA625" s="117"/>
      <c r="AB625" s="117"/>
    </row>
    <row r="626" spans="1:28" ht="15.75" customHeight="1">
      <c r="A626" s="117"/>
      <c r="B626" s="117"/>
      <c r="C626" s="117"/>
      <c r="D626" s="117"/>
      <c r="E626" s="117"/>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row>
    <row r="627" spans="1:28" ht="15.75" customHeight="1">
      <c r="A627" s="117"/>
      <c r="B627" s="117"/>
      <c r="C627" s="117"/>
      <c r="D627" s="117"/>
      <c r="E627" s="117"/>
      <c r="F627" s="117"/>
      <c r="G627" s="117"/>
      <c r="H627" s="117"/>
      <c r="I627" s="117"/>
      <c r="J627" s="117"/>
      <c r="K627" s="117"/>
      <c r="L627" s="117"/>
      <c r="M627" s="117"/>
      <c r="N627" s="117"/>
      <c r="O627" s="117"/>
      <c r="P627" s="117"/>
      <c r="Q627" s="117"/>
      <c r="R627" s="117"/>
      <c r="S627" s="117"/>
      <c r="T627" s="117"/>
      <c r="U627" s="117"/>
      <c r="V627" s="117"/>
      <c r="W627" s="117"/>
      <c r="X627" s="117"/>
      <c r="Y627" s="117"/>
      <c r="Z627" s="117"/>
      <c r="AA627" s="117"/>
      <c r="AB627" s="117"/>
    </row>
    <row r="628" spans="1:28" ht="15.75" customHeight="1">
      <c r="A628" s="117"/>
      <c r="B628" s="117"/>
      <c r="C628" s="117"/>
      <c r="D628" s="117"/>
      <c r="E628" s="117"/>
      <c r="F628" s="117"/>
      <c r="G628" s="117"/>
      <c r="H628" s="117"/>
      <c r="I628" s="117"/>
      <c r="J628" s="117"/>
      <c r="K628" s="117"/>
      <c r="L628" s="117"/>
      <c r="M628" s="117"/>
      <c r="N628" s="117"/>
      <c r="O628" s="117"/>
      <c r="P628" s="117"/>
      <c r="Q628" s="117"/>
      <c r="R628" s="117"/>
      <c r="S628" s="117"/>
      <c r="T628" s="117"/>
      <c r="U628" s="117"/>
      <c r="V628" s="117"/>
      <c r="W628" s="117"/>
      <c r="X628" s="117"/>
      <c r="Y628" s="117"/>
      <c r="Z628" s="117"/>
      <c r="AA628" s="117"/>
      <c r="AB628" s="117"/>
    </row>
    <row r="629" spans="1:28" ht="15.75" customHeight="1">
      <c r="A629" s="117"/>
      <c r="B629" s="117"/>
      <c r="C629" s="117"/>
      <c r="D629" s="117"/>
      <c r="E629" s="117"/>
      <c r="F629" s="117"/>
      <c r="G629" s="117"/>
      <c r="H629" s="117"/>
      <c r="I629" s="117"/>
      <c r="J629" s="117"/>
      <c r="K629" s="117"/>
      <c r="L629" s="117"/>
      <c r="M629" s="117"/>
      <c r="N629" s="117"/>
      <c r="O629" s="117"/>
      <c r="P629" s="117"/>
      <c r="Q629" s="117"/>
      <c r="R629" s="117"/>
      <c r="S629" s="117"/>
      <c r="T629" s="117"/>
      <c r="U629" s="117"/>
      <c r="V629" s="117"/>
      <c r="W629" s="117"/>
      <c r="X629" s="117"/>
      <c r="Y629" s="117"/>
      <c r="Z629" s="117"/>
      <c r="AA629" s="117"/>
      <c r="AB629" s="117"/>
    </row>
    <row r="630" spans="1:28" ht="15.75" customHeight="1">
      <c r="A630" s="117"/>
      <c r="B630" s="117"/>
      <c r="C630" s="117"/>
      <c r="D630" s="117"/>
      <c r="E630" s="117"/>
      <c r="F630" s="117"/>
      <c r="G630" s="117"/>
      <c r="H630" s="117"/>
      <c r="I630" s="117"/>
      <c r="J630" s="117"/>
      <c r="K630" s="117"/>
      <c r="L630" s="117"/>
      <c r="M630" s="117"/>
      <c r="N630" s="117"/>
      <c r="O630" s="117"/>
      <c r="P630" s="117"/>
      <c r="Q630" s="117"/>
      <c r="R630" s="117"/>
      <c r="S630" s="117"/>
      <c r="T630" s="117"/>
      <c r="U630" s="117"/>
      <c r="V630" s="117"/>
      <c r="W630" s="117"/>
      <c r="X630" s="117"/>
      <c r="Y630" s="117"/>
      <c r="Z630" s="117"/>
      <c r="AA630" s="117"/>
      <c r="AB630" s="117"/>
    </row>
    <row r="631" spans="1:28" ht="15.75" customHeight="1">
      <c r="A631" s="117"/>
      <c r="B631" s="117"/>
      <c r="C631" s="117"/>
      <c r="D631" s="117"/>
      <c r="E631" s="117"/>
      <c r="F631" s="117"/>
      <c r="G631" s="117"/>
      <c r="H631" s="117"/>
      <c r="I631" s="117"/>
      <c r="J631" s="117"/>
      <c r="K631" s="117"/>
      <c r="L631" s="117"/>
      <c r="M631" s="117"/>
      <c r="N631" s="117"/>
      <c r="O631" s="117"/>
      <c r="P631" s="117"/>
      <c r="Q631" s="117"/>
      <c r="R631" s="117"/>
      <c r="S631" s="117"/>
      <c r="T631" s="117"/>
      <c r="U631" s="117"/>
      <c r="V631" s="117"/>
      <c r="W631" s="117"/>
      <c r="X631" s="117"/>
      <c r="Y631" s="117"/>
      <c r="Z631" s="117"/>
      <c r="AA631" s="117"/>
      <c r="AB631" s="117"/>
    </row>
    <row r="632" spans="1:28" ht="15.75" customHeight="1">
      <c r="A632" s="117"/>
      <c r="B632" s="117"/>
      <c r="C632" s="117"/>
      <c r="D632" s="117"/>
      <c r="E632" s="117"/>
      <c r="F632" s="117"/>
      <c r="G632" s="117"/>
      <c r="H632" s="117"/>
      <c r="I632" s="117"/>
      <c r="J632" s="117"/>
      <c r="K632" s="117"/>
      <c r="L632" s="117"/>
      <c r="M632" s="117"/>
      <c r="N632" s="117"/>
      <c r="O632" s="117"/>
      <c r="P632" s="117"/>
      <c r="Q632" s="117"/>
      <c r="R632" s="117"/>
      <c r="S632" s="117"/>
      <c r="T632" s="117"/>
      <c r="U632" s="117"/>
      <c r="V632" s="117"/>
      <c r="W632" s="117"/>
      <c r="X632" s="117"/>
      <c r="Y632" s="117"/>
      <c r="Z632" s="117"/>
      <c r="AA632" s="117"/>
      <c r="AB632" s="117"/>
    </row>
    <row r="633" spans="1:28" ht="15.75" customHeight="1">
      <c r="A633" s="117"/>
      <c r="B633" s="117"/>
      <c r="C633" s="117"/>
      <c r="D633" s="117"/>
      <c r="E633" s="117"/>
      <c r="F633" s="117"/>
      <c r="G633" s="117"/>
      <c r="H633" s="117"/>
      <c r="I633" s="117"/>
      <c r="J633" s="117"/>
      <c r="K633" s="117"/>
      <c r="L633" s="117"/>
      <c r="M633" s="117"/>
      <c r="N633" s="117"/>
      <c r="O633" s="117"/>
      <c r="P633" s="117"/>
      <c r="Q633" s="117"/>
      <c r="R633" s="117"/>
      <c r="S633" s="117"/>
      <c r="T633" s="117"/>
      <c r="U633" s="117"/>
      <c r="V633" s="117"/>
      <c r="W633" s="117"/>
      <c r="X633" s="117"/>
      <c r="Y633" s="117"/>
      <c r="Z633" s="117"/>
      <c r="AA633" s="117"/>
      <c r="AB633" s="117"/>
    </row>
    <row r="634" spans="1:28" ht="15.75" customHeight="1">
      <c r="A634" s="117"/>
      <c r="B634" s="117"/>
      <c r="C634" s="117"/>
      <c r="D634" s="117"/>
      <c r="E634" s="117"/>
      <c r="F634" s="117"/>
      <c r="G634" s="117"/>
      <c r="H634" s="117"/>
      <c r="I634" s="117"/>
      <c r="J634" s="117"/>
      <c r="K634" s="117"/>
      <c r="L634" s="117"/>
      <c r="M634" s="117"/>
      <c r="N634" s="117"/>
      <c r="O634" s="117"/>
      <c r="P634" s="117"/>
      <c r="Q634" s="117"/>
      <c r="R634" s="117"/>
      <c r="S634" s="117"/>
      <c r="T634" s="117"/>
      <c r="U634" s="117"/>
      <c r="V634" s="117"/>
      <c r="W634" s="117"/>
      <c r="X634" s="117"/>
      <c r="Y634" s="117"/>
      <c r="Z634" s="117"/>
      <c r="AA634" s="117"/>
      <c r="AB634" s="117"/>
    </row>
    <row r="635" spans="1:28" ht="15.75" customHeight="1">
      <c r="A635" s="117"/>
      <c r="B635" s="117"/>
      <c r="C635" s="117"/>
      <c r="D635" s="117"/>
      <c r="E635" s="117"/>
      <c r="F635" s="117"/>
      <c r="G635" s="117"/>
      <c r="H635" s="117"/>
      <c r="I635" s="117"/>
      <c r="J635" s="117"/>
      <c r="K635" s="117"/>
      <c r="L635" s="117"/>
      <c r="M635" s="117"/>
      <c r="N635" s="117"/>
      <c r="O635" s="117"/>
      <c r="P635" s="117"/>
      <c r="Q635" s="117"/>
      <c r="R635" s="117"/>
      <c r="S635" s="117"/>
      <c r="T635" s="117"/>
      <c r="U635" s="117"/>
      <c r="V635" s="117"/>
      <c r="W635" s="117"/>
      <c r="X635" s="117"/>
      <c r="Y635" s="117"/>
      <c r="Z635" s="117"/>
      <c r="AA635" s="117"/>
      <c r="AB635" s="117"/>
    </row>
    <row r="636" spans="1:28" ht="15.75" customHeight="1">
      <c r="A636" s="117"/>
      <c r="B636" s="117"/>
      <c r="C636" s="117"/>
      <c r="D636" s="117"/>
      <c r="E636" s="117"/>
      <c r="F636" s="117"/>
      <c r="G636" s="117"/>
      <c r="H636" s="117"/>
      <c r="I636" s="117"/>
      <c r="J636" s="117"/>
      <c r="K636" s="117"/>
      <c r="L636" s="117"/>
      <c r="M636" s="117"/>
      <c r="N636" s="117"/>
      <c r="O636" s="117"/>
      <c r="P636" s="117"/>
      <c r="Q636" s="117"/>
      <c r="R636" s="117"/>
      <c r="S636" s="117"/>
      <c r="T636" s="117"/>
      <c r="U636" s="117"/>
      <c r="V636" s="117"/>
      <c r="W636" s="117"/>
      <c r="X636" s="117"/>
      <c r="Y636" s="117"/>
      <c r="Z636" s="117"/>
      <c r="AA636" s="117"/>
      <c r="AB636" s="117"/>
    </row>
    <row r="637" spans="1:28" ht="15.75" customHeight="1">
      <c r="A637" s="117"/>
      <c r="B637" s="117"/>
      <c r="C637" s="117"/>
      <c r="D637" s="117"/>
      <c r="E637" s="117"/>
      <c r="F637" s="117"/>
      <c r="G637" s="117"/>
      <c r="H637" s="117"/>
      <c r="I637" s="117"/>
      <c r="J637" s="117"/>
      <c r="K637" s="117"/>
      <c r="L637" s="117"/>
      <c r="M637" s="117"/>
      <c r="N637" s="117"/>
      <c r="O637" s="117"/>
      <c r="P637" s="117"/>
      <c r="Q637" s="117"/>
      <c r="R637" s="117"/>
      <c r="S637" s="117"/>
      <c r="T637" s="117"/>
      <c r="U637" s="117"/>
      <c r="V637" s="117"/>
      <c r="W637" s="117"/>
      <c r="X637" s="117"/>
      <c r="Y637" s="117"/>
      <c r="Z637" s="117"/>
      <c r="AA637" s="117"/>
      <c r="AB637" s="117"/>
    </row>
    <row r="638" spans="1:28" ht="15.75" customHeight="1">
      <c r="A638" s="117"/>
      <c r="B638" s="117"/>
      <c r="C638" s="117"/>
      <c r="D638" s="117"/>
      <c r="E638" s="117"/>
      <c r="F638" s="117"/>
      <c r="G638" s="117"/>
      <c r="H638" s="117"/>
      <c r="I638" s="117"/>
      <c r="J638" s="117"/>
      <c r="K638" s="117"/>
      <c r="L638" s="117"/>
      <c r="M638" s="117"/>
      <c r="N638" s="117"/>
      <c r="O638" s="117"/>
      <c r="P638" s="117"/>
      <c r="Q638" s="117"/>
      <c r="R638" s="117"/>
      <c r="S638" s="117"/>
      <c r="T638" s="117"/>
      <c r="U638" s="117"/>
      <c r="V638" s="117"/>
      <c r="W638" s="117"/>
      <c r="X638" s="117"/>
      <c r="Y638" s="117"/>
      <c r="Z638" s="117"/>
      <c r="AA638" s="117"/>
      <c r="AB638" s="117"/>
    </row>
    <row r="639" spans="1:28" ht="15.75" customHeight="1">
      <c r="A639" s="117"/>
      <c r="B639" s="117"/>
      <c r="C639" s="117"/>
      <c r="D639" s="117"/>
      <c r="E639" s="117"/>
      <c r="F639" s="117"/>
      <c r="G639" s="117"/>
      <c r="H639" s="117"/>
      <c r="I639" s="117"/>
      <c r="J639" s="117"/>
      <c r="K639" s="117"/>
      <c r="L639" s="117"/>
      <c r="M639" s="117"/>
      <c r="N639" s="117"/>
      <c r="O639" s="117"/>
      <c r="P639" s="117"/>
      <c r="Q639" s="117"/>
      <c r="R639" s="117"/>
      <c r="S639" s="117"/>
      <c r="T639" s="117"/>
      <c r="U639" s="117"/>
      <c r="V639" s="117"/>
      <c r="W639" s="117"/>
      <c r="X639" s="117"/>
      <c r="Y639" s="117"/>
      <c r="Z639" s="117"/>
      <c r="AA639" s="117"/>
      <c r="AB639" s="117"/>
    </row>
    <row r="640" spans="1:28" ht="15.75" customHeight="1">
      <c r="A640" s="117"/>
      <c r="B640" s="117"/>
      <c r="C640" s="117"/>
      <c r="D640" s="117"/>
      <c r="E640" s="117"/>
      <c r="F640" s="117"/>
      <c r="G640" s="117"/>
      <c r="H640" s="117"/>
      <c r="I640" s="117"/>
      <c r="J640" s="117"/>
      <c r="K640" s="117"/>
      <c r="L640" s="117"/>
      <c r="M640" s="117"/>
      <c r="N640" s="117"/>
      <c r="O640" s="117"/>
      <c r="P640" s="117"/>
      <c r="Q640" s="117"/>
      <c r="R640" s="117"/>
      <c r="S640" s="117"/>
      <c r="T640" s="117"/>
      <c r="U640" s="117"/>
      <c r="V640" s="117"/>
      <c r="W640" s="117"/>
      <c r="X640" s="117"/>
      <c r="Y640" s="117"/>
      <c r="Z640" s="117"/>
      <c r="AA640" s="117"/>
      <c r="AB640" s="117"/>
    </row>
    <row r="641" spans="1:28" ht="15.75" customHeight="1">
      <c r="A641" s="117"/>
      <c r="B641" s="117"/>
      <c r="C641" s="117"/>
      <c r="D641" s="117"/>
      <c r="E641" s="117"/>
      <c r="F641" s="117"/>
      <c r="G641" s="117"/>
      <c r="H641" s="117"/>
      <c r="I641" s="117"/>
      <c r="J641" s="117"/>
      <c r="K641" s="117"/>
      <c r="L641" s="117"/>
      <c r="M641" s="117"/>
      <c r="N641" s="117"/>
      <c r="O641" s="117"/>
      <c r="P641" s="117"/>
      <c r="Q641" s="117"/>
      <c r="R641" s="117"/>
      <c r="S641" s="117"/>
      <c r="T641" s="117"/>
      <c r="U641" s="117"/>
      <c r="V641" s="117"/>
      <c r="W641" s="117"/>
      <c r="X641" s="117"/>
      <c r="Y641" s="117"/>
      <c r="Z641" s="117"/>
      <c r="AA641" s="117"/>
      <c r="AB641" s="117"/>
    </row>
    <row r="642" spans="1:28" ht="15.75" customHeight="1">
      <c r="A642" s="117"/>
      <c r="B642" s="117"/>
      <c r="C642" s="117"/>
      <c r="D642" s="117"/>
      <c r="E642" s="117"/>
      <c r="F642" s="117"/>
      <c r="G642" s="117"/>
      <c r="H642" s="117"/>
      <c r="I642" s="117"/>
      <c r="J642" s="117"/>
      <c r="K642" s="117"/>
      <c r="L642" s="117"/>
      <c r="M642" s="117"/>
      <c r="N642" s="117"/>
      <c r="O642" s="117"/>
      <c r="P642" s="117"/>
      <c r="Q642" s="117"/>
      <c r="R642" s="117"/>
      <c r="S642" s="117"/>
      <c r="T642" s="117"/>
      <c r="U642" s="117"/>
      <c r="V642" s="117"/>
      <c r="W642" s="117"/>
      <c r="X642" s="117"/>
      <c r="Y642" s="117"/>
      <c r="Z642" s="117"/>
      <c r="AA642" s="117"/>
      <c r="AB642" s="117"/>
    </row>
    <row r="643" spans="1:28" ht="15.75" customHeight="1">
      <c r="A643" s="117"/>
      <c r="B643" s="117"/>
      <c r="C643" s="117"/>
      <c r="D643" s="117"/>
      <c r="E643" s="117"/>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row>
    <row r="644" spans="1:28" ht="15.75" customHeight="1">
      <c r="A644" s="117"/>
      <c r="B644" s="117"/>
      <c r="C644" s="117"/>
      <c r="D644" s="117"/>
      <c r="E644" s="117"/>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row>
    <row r="645" spans="1:28" ht="15.75" customHeight="1">
      <c r="A645" s="117"/>
      <c r="B645" s="117"/>
      <c r="C645" s="117"/>
      <c r="D645" s="117"/>
      <c r="E645" s="117"/>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row>
    <row r="646" spans="1:28" ht="15.75" customHeight="1">
      <c r="A646" s="117"/>
      <c r="B646" s="117"/>
      <c r="C646" s="117"/>
      <c r="D646" s="117"/>
      <c r="E646" s="117"/>
      <c r="F646" s="117"/>
      <c r="G646" s="117"/>
      <c r="H646" s="117"/>
      <c r="I646" s="117"/>
      <c r="J646" s="117"/>
      <c r="K646" s="117"/>
      <c r="L646" s="117"/>
      <c r="M646" s="117"/>
      <c r="N646" s="117"/>
      <c r="O646" s="117"/>
      <c r="P646" s="117"/>
      <c r="Q646" s="117"/>
      <c r="R646" s="117"/>
      <c r="S646" s="117"/>
      <c r="T646" s="117"/>
      <c r="U646" s="117"/>
      <c r="V646" s="117"/>
      <c r="W646" s="117"/>
      <c r="X646" s="117"/>
      <c r="Y646" s="117"/>
      <c r="Z646" s="117"/>
      <c r="AA646" s="117"/>
      <c r="AB646" s="117"/>
    </row>
    <row r="647" spans="1:28" ht="15.75" customHeight="1">
      <c r="A647" s="117"/>
      <c r="B647" s="117"/>
      <c r="C647" s="117"/>
      <c r="D647" s="117"/>
      <c r="E647" s="117"/>
      <c r="F647" s="117"/>
      <c r="G647" s="117"/>
      <c r="H647" s="117"/>
      <c r="I647" s="117"/>
      <c r="J647" s="117"/>
      <c r="K647" s="117"/>
      <c r="L647" s="117"/>
      <c r="M647" s="117"/>
      <c r="N647" s="117"/>
      <c r="O647" s="117"/>
      <c r="P647" s="117"/>
      <c r="Q647" s="117"/>
      <c r="R647" s="117"/>
      <c r="S647" s="117"/>
      <c r="T647" s="117"/>
      <c r="U647" s="117"/>
      <c r="V647" s="117"/>
      <c r="W647" s="117"/>
      <c r="X647" s="117"/>
      <c r="Y647" s="117"/>
      <c r="Z647" s="117"/>
      <c r="AA647" s="117"/>
      <c r="AB647" s="117"/>
    </row>
    <row r="648" spans="1:28" ht="15.75" customHeight="1">
      <c r="A648" s="117"/>
      <c r="B648" s="117"/>
      <c r="C648" s="117"/>
      <c r="D648" s="117"/>
      <c r="E648" s="117"/>
      <c r="F648" s="117"/>
      <c r="G648" s="117"/>
      <c r="H648" s="117"/>
      <c r="I648" s="117"/>
      <c r="J648" s="117"/>
      <c r="K648" s="117"/>
      <c r="L648" s="117"/>
      <c r="M648" s="117"/>
      <c r="N648" s="117"/>
      <c r="O648" s="117"/>
      <c r="P648" s="117"/>
      <c r="Q648" s="117"/>
      <c r="R648" s="117"/>
      <c r="S648" s="117"/>
      <c r="T648" s="117"/>
      <c r="U648" s="117"/>
      <c r="V648" s="117"/>
      <c r="W648" s="117"/>
      <c r="X648" s="117"/>
      <c r="Y648" s="117"/>
      <c r="Z648" s="117"/>
      <c r="AA648" s="117"/>
      <c r="AB648" s="117"/>
    </row>
    <row r="649" spans="1:28" ht="15.75" customHeight="1">
      <c r="A649" s="117"/>
      <c r="B649" s="117"/>
      <c r="C649" s="117"/>
      <c r="D649" s="117"/>
      <c r="E649" s="117"/>
      <c r="F649" s="117"/>
      <c r="G649" s="117"/>
      <c r="H649" s="117"/>
      <c r="I649" s="117"/>
      <c r="J649" s="117"/>
      <c r="K649" s="117"/>
      <c r="L649" s="117"/>
      <c r="M649" s="117"/>
      <c r="N649" s="117"/>
      <c r="O649" s="117"/>
      <c r="P649" s="117"/>
      <c r="Q649" s="117"/>
      <c r="R649" s="117"/>
      <c r="S649" s="117"/>
      <c r="T649" s="117"/>
      <c r="U649" s="117"/>
      <c r="V649" s="117"/>
      <c r="W649" s="117"/>
      <c r="X649" s="117"/>
      <c r="Y649" s="117"/>
      <c r="Z649" s="117"/>
      <c r="AA649" s="117"/>
      <c r="AB649" s="117"/>
    </row>
    <row r="650" spans="1:28" ht="15.75" customHeight="1">
      <c r="A650" s="117"/>
      <c r="B650" s="117"/>
      <c r="C650" s="117"/>
      <c r="D650" s="117"/>
      <c r="E650" s="117"/>
      <c r="F650" s="117"/>
      <c r="G650" s="117"/>
      <c r="H650" s="117"/>
      <c r="I650" s="117"/>
      <c r="J650" s="117"/>
      <c r="K650" s="117"/>
      <c r="L650" s="117"/>
      <c r="M650" s="117"/>
      <c r="N650" s="117"/>
      <c r="O650" s="117"/>
      <c r="P650" s="117"/>
      <c r="Q650" s="117"/>
      <c r="R650" s="117"/>
      <c r="S650" s="117"/>
      <c r="T650" s="117"/>
      <c r="U650" s="117"/>
      <c r="V650" s="117"/>
      <c r="W650" s="117"/>
      <c r="X650" s="117"/>
      <c r="Y650" s="117"/>
      <c r="Z650" s="117"/>
      <c r="AA650" s="117"/>
      <c r="AB650" s="117"/>
    </row>
    <row r="651" spans="1:28" ht="15.75" customHeight="1">
      <c r="A651" s="117"/>
      <c r="B651" s="117"/>
      <c r="C651" s="117"/>
      <c r="D651" s="117"/>
      <c r="E651" s="117"/>
      <c r="F651" s="117"/>
      <c r="G651" s="117"/>
      <c r="H651" s="117"/>
      <c r="I651" s="117"/>
      <c r="J651" s="117"/>
      <c r="K651" s="117"/>
      <c r="L651" s="117"/>
      <c r="M651" s="117"/>
      <c r="N651" s="117"/>
      <c r="O651" s="117"/>
      <c r="P651" s="117"/>
      <c r="Q651" s="117"/>
      <c r="R651" s="117"/>
      <c r="S651" s="117"/>
      <c r="T651" s="117"/>
      <c r="U651" s="117"/>
      <c r="V651" s="117"/>
      <c r="W651" s="117"/>
      <c r="X651" s="117"/>
      <c r="Y651" s="117"/>
      <c r="Z651" s="117"/>
      <c r="AA651" s="117"/>
      <c r="AB651" s="117"/>
    </row>
    <row r="652" spans="1:28" ht="15.75" customHeight="1">
      <c r="A652" s="117"/>
      <c r="B652" s="117"/>
      <c r="C652" s="117"/>
      <c r="D652" s="117"/>
      <c r="E652" s="117"/>
      <c r="F652" s="117"/>
      <c r="G652" s="117"/>
      <c r="H652" s="117"/>
      <c r="I652" s="117"/>
      <c r="J652" s="117"/>
      <c r="K652" s="117"/>
      <c r="L652" s="117"/>
      <c r="M652" s="117"/>
      <c r="N652" s="117"/>
      <c r="O652" s="117"/>
      <c r="P652" s="117"/>
      <c r="Q652" s="117"/>
      <c r="R652" s="117"/>
      <c r="S652" s="117"/>
      <c r="T652" s="117"/>
      <c r="U652" s="117"/>
      <c r="V652" s="117"/>
      <c r="W652" s="117"/>
      <c r="X652" s="117"/>
      <c r="Y652" s="117"/>
      <c r="Z652" s="117"/>
      <c r="AA652" s="117"/>
      <c r="AB652" s="117"/>
    </row>
    <row r="653" spans="1:28" ht="15.75" customHeight="1">
      <c r="A653" s="117"/>
      <c r="B653" s="117"/>
      <c r="C653" s="117"/>
      <c r="D653" s="117"/>
      <c r="E653" s="117"/>
      <c r="F653" s="117"/>
      <c r="G653" s="117"/>
      <c r="H653" s="117"/>
      <c r="I653" s="117"/>
      <c r="J653" s="117"/>
      <c r="K653" s="117"/>
      <c r="L653" s="117"/>
      <c r="M653" s="117"/>
      <c r="N653" s="117"/>
      <c r="O653" s="117"/>
      <c r="P653" s="117"/>
      <c r="Q653" s="117"/>
      <c r="R653" s="117"/>
      <c r="S653" s="117"/>
      <c r="T653" s="117"/>
      <c r="U653" s="117"/>
      <c r="V653" s="117"/>
      <c r="W653" s="117"/>
      <c r="X653" s="117"/>
      <c r="Y653" s="117"/>
      <c r="Z653" s="117"/>
      <c r="AA653" s="117"/>
      <c r="AB653" s="117"/>
    </row>
    <row r="654" spans="1:28" ht="15.75" customHeight="1">
      <c r="A654" s="117"/>
      <c r="B654" s="117"/>
      <c r="C654" s="117"/>
      <c r="D654" s="117"/>
      <c r="E654" s="117"/>
      <c r="F654" s="117"/>
      <c r="G654" s="117"/>
      <c r="H654" s="117"/>
      <c r="I654" s="117"/>
      <c r="J654" s="117"/>
      <c r="K654" s="117"/>
      <c r="L654" s="117"/>
      <c r="M654" s="117"/>
      <c r="N654" s="117"/>
      <c r="O654" s="117"/>
      <c r="P654" s="117"/>
      <c r="Q654" s="117"/>
      <c r="R654" s="117"/>
      <c r="S654" s="117"/>
      <c r="T654" s="117"/>
      <c r="U654" s="117"/>
      <c r="V654" s="117"/>
      <c r="W654" s="117"/>
      <c r="X654" s="117"/>
      <c r="Y654" s="117"/>
      <c r="Z654" s="117"/>
      <c r="AA654" s="117"/>
      <c r="AB654" s="117"/>
    </row>
    <row r="655" spans="1:28" ht="15.75" customHeight="1">
      <c r="A655" s="117"/>
      <c r="B655" s="117"/>
      <c r="C655" s="117"/>
      <c r="D655" s="117"/>
      <c r="E655" s="117"/>
      <c r="F655" s="117"/>
      <c r="G655" s="117"/>
      <c r="H655" s="117"/>
      <c r="I655" s="117"/>
      <c r="J655" s="117"/>
      <c r="K655" s="117"/>
      <c r="L655" s="117"/>
      <c r="M655" s="117"/>
      <c r="N655" s="117"/>
      <c r="O655" s="117"/>
      <c r="P655" s="117"/>
      <c r="Q655" s="117"/>
      <c r="R655" s="117"/>
      <c r="S655" s="117"/>
      <c r="T655" s="117"/>
      <c r="U655" s="117"/>
      <c r="V655" s="117"/>
      <c r="W655" s="117"/>
      <c r="X655" s="117"/>
      <c r="Y655" s="117"/>
      <c r="Z655" s="117"/>
      <c r="AA655" s="117"/>
      <c r="AB655" s="117"/>
    </row>
    <row r="656" spans="1:28" ht="15.75" customHeight="1">
      <c r="A656" s="117"/>
      <c r="B656" s="117"/>
      <c r="C656" s="117"/>
      <c r="D656" s="117"/>
      <c r="E656" s="117"/>
      <c r="F656" s="117"/>
      <c r="G656" s="117"/>
      <c r="H656" s="117"/>
      <c r="I656" s="117"/>
      <c r="J656" s="117"/>
      <c r="K656" s="117"/>
      <c r="L656" s="117"/>
      <c r="M656" s="117"/>
      <c r="N656" s="117"/>
      <c r="O656" s="117"/>
      <c r="P656" s="117"/>
      <c r="Q656" s="117"/>
      <c r="R656" s="117"/>
      <c r="S656" s="117"/>
      <c r="T656" s="117"/>
      <c r="U656" s="117"/>
      <c r="V656" s="117"/>
      <c r="W656" s="117"/>
      <c r="X656" s="117"/>
      <c r="Y656" s="117"/>
      <c r="Z656" s="117"/>
      <c r="AA656" s="117"/>
      <c r="AB656" s="117"/>
    </row>
    <row r="657" spans="1:28" ht="15.75" customHeight="1">
      <c r="A657" s="117"/>
      <c r="B657" s="117"/>
      <c r="C657" s="117"/>
      <c r="D657" s="117"/>
      <c r="E657" s="117"/>
      <c r="F657" s="117"/>
      <c r="G657" s="117"/>
      <c r="H657" s="117"/>
      <c r="I657" s="117"/>
      <c r="J657" s="117"/>
      <c r="K657" s="117"/>
      <c r="L657" s="117"/>
      <c r="M657" s="117"/>
      <c r="N657" s="117"/>
      <c r="O657" s="117"/>
      <c r="P657" s="117"/>
      <c r="Q657" s="117"/>
      <c r="R657" s="117"/>
      <c r="S657" s="117"/>
      <c r="T657" s="117"/>
      <c r="U657" s="117"/>
      <c r="V657" s="117"/>
      <c r="W657" s="117"/>
      <c r="X657" s="117"/>
      <c r="Y657" s="117"/>
      <c r="Z657" s="117"/>
      <c r="AA657" s="117"/>
      <c r="AB657" s="117"/>
    </row>
    <row r="658" spans="1:28" ht="15.75" customHeight="1">
      <c r="A658" s="117"/>
      <c r="B658" s="117"/>
      <c r="C658" s="117"/>
      <c r="D658" s="117"/>
      <c r="E658" s="117"/>
      <c r="F658" s="117"/>
      <c r="G658" s="117"/>
      <c r="H658" s="117"/>
      <c r="I658" s="117"/>
      <c r="J658" s="117"/>
      <c r="K658" s="117"/>
      <c r="L658" s="117"/>
      <c r="M658" s="117"/>
      <c r="N658" s="117"/>
      <c r="O658" s="117"/>
      <c r="P658" s="117"/>
      <c r="Q658" s="117"/>
      <c r="R658" s="117"/>
      <c r="S658" s="117"/>
      <c r="T658" s="117"/>
      <c r="U658" s="117"/>
      <c r="V658" s="117"/>
      <c r="W658" s="117"/>
      <c r="X658" s="117"/>
      <c r="Y658" s="117"/>
      <c r="Z658" s="117"/>
      <c r="AA658" s="117"/>
      <c r="AB658" s="117"/>
    </row>
    <row r="659" spans="1:28" ht="15.75" customHeight="1">
      <c r="A659" s="117"/>
      <c r="B659" s="117"/>
      <c r="C659" s="117"/>
      <c r="D659" s="117"/>
      <c r="E659" s="117"/>
      <c r="F659" s="117"/>
      <c r="G659" s="117"/>
      <c r="H659" s="117"/>
      <c r="I659" s="117"/>
      <c r="J659" s="117"/>
      <c r="K659" s="117"/>
      <c r="L659" s="117"/>
      <c r="M659" s="117"/>
      <c r="N659" s="117"/>
      <c r="O659" s="117"/>
      <c r="P659" s="117"/>
      <c r="Q659" s="117"/>
      <c r="R659" s="117"/>
      <c r="S659" s="117"/>
      <c r="T659" s="117"/>
      <c r="U659" s="117"/>
      <c r="V659" s="117"/>
      <c r="W659" s="117"/>
      <c r="X659" s="117"/>
      <c r="Y659" s="117"/>
      <c r="Z659" s="117"/>
      <c r="AA659" s="117"/>
      <c r="AB659" s="117"/>
    </row>
    <row r="660" spans="1:28" ht="15.75" customHeight="1">
      <c r="A660" s="117"/>
      <c r="B660" s="117"/>
      <c r="C660" s="117"/>
      <c r="D660" s="117"/>
      <c r="E660" s="117"/>
      <c r="F660" s="117"/>
      <c r="G660" s="117"/>
      <c r="H660" s="117"/>
      <c r="I660" s="117"/>
      <c r="J660" s="117"/>
      <c r="K660" s="117"/>
      <c r="L660" s="117"/>
      <c r="M660" s="117"/>
      <c r="N660" s="117"/>
      <c r="O660" s="117"/>
      <c r="P660" s="117"/>
      <c r="Q660" s="117"/>
      <c r="R660" s="117"/>
      <c r="S660" s="117"/>
      <c r="T660" s="117"/>
      <c r="U660" s="117"/>
      <c r="V660" s="117"/>
      <c r="W660" s="117"/>
      <c r="X660" s="117"/>
      <c r="Y660" s="117"/>
      <c r="Z660" s="117"/>
      <c r="AA660" s="117"/>
      <c r="AB660" s="117"/>
    </row>
    <row r="661" spans="1:28" ht="15.75" customHeight="1">
      <c r="A661" s="117"/>
      <c r="B661" s="117"/>
      <c r="C661" s="117"/>
      <c r="D661" s="117"/>
      <c r="E661" s="117"/>
      <c r="F661" s="117"/>
      <c r="G661" s="117"/>
      <c r="H661" s="117"/>
      <c r="I661" s="117"/>
      <c r="J661" s="117"/>
      <c r="K661" s="117"/>
      <c r="L661" s="117"/>
      <c r="M661" s="117"/>
      <c r="N661" s="117"/>
      <c r="O661" s="117"/>
      <c r="P661" s="117"/>
      <c r="Q661" s="117"/>
      <c r="R661" s="117"/>
      <c r="S661" s="117"/>
      <c r="T661" s="117"/>
      <c r="U661" s="117"/>
      <c r="V661" s="117"/>
      <c r="W661" s="117"/>
      <c r="X661" s="117"/>
      <c r="Y661" s="117"/>
      <c r="Z661" s="117"/>
      <c r="AA661" s="117"/>
      <c r="AB661" s="117"/>
    </row>
    <row r="662" spans="1:28" ht="15.75" customHeight="1">
      <c r="A662" s="117"/>
      <c r="B662" s="117"/>
      <c r="C662" s="117"/>
      <c r="D662" s="117"/>
      <c r="E662" s="117"/>
      <c r="F662" s="117"/>
      <c r="G662" s="117"/>
      <c r="H662" s="117"/>
      <c r="I662" s="117"/>
      <c r="J662" s="117"/>
      <c r="K662" s="117"/>
      <c r="L662" s="117"/>
      <c r="M662" s="117"/>
      <c r="N662" s="117"/>
      <c r="O662" s="117"/>
      <c r="P662" s="117"/>
      <c r="Q662" s="117"/>
      <c r="R662" s="117"/>
      <c r="S662" s="117"/>
      <c r="T662" s="117"/>
      <c r="U662" s="117"/>
      <c r="V662" s="117"/>
      <c r="W662" s="117"/>
      <c r="X662" s="117"/>
      <c r="Y662" s="117"/>
      <c r="Z662" s="117"/>
      <c r="AA662" s="117"/>
      <c r="AB662" s="117"/>
    </row>
    <row r="663" spans="1:28" ht="15.75" customHeight="1">
      <c r="A663" s="117"/>
      <c r="B663" s="117"/>
      <c r="C663" s="117"/>
      <c r="D663" s="117"/>
      <c r="E663" s="117"/>
      <c r="F663" s="117"/>
      <c r="G663" s="117"/>
      <c r="H663" s="117"/>
      <c r="I663" s="117"/>
      <c r="J663" s="117"/>
      <c r="K663" s="117"/>
      <c r="L663" s="117"/>
      <c r="M663" s="117"/>
      <c r="N663" s="117"/>
      <c r="O663" s="117"/>
      <c r="P663" s="117"/>
      <c r="Q663" s="117"/>
      <c r="R663" s="117"/>
      <c r="S663" s="117"/>
      <c r="T663" s="117"/>
      <c r="U663" s="117"/>
      <c r="V663" s="117"/>
      <c r="W663" s="117"/>
      <c r="X663" s="117"/>
      <c r="Y663" s="117"/>
      <c r="Z663" s="117"/>
      <c r="AA663" s="117"/>
      <c r="AB663" s="117"/>
    </row>
    <row r="664" spans="1:28" ht="15.75" customHeight="1">
      <c r="A664" s="117"/>
      <c r="B664" s="117"/>
      <c r="C664" s="117"/>
      <c r="D664" s="117"/>
      <c r="E664" s="117"/>
      <c r="F664" s="117"/>
      <c r="G664" s="117"/>
      <c r="H664" s="117"/>
      <c r="I664" s="117"/>
      <c r="J664" s="117"/>
      <c r="K664" s="117"/>
      <c r="L664" s="117"/>
      <c r="M664" s="117"/>
      <c r="N664" s="117"/>
      <c r="O664" s="117"/>
      <c r="P664" s="117"/>
      <c r="Q664" s="117"/>
      <c r="R664" s="117"/>
      <c r="S664" s="117"/>
      <c r="T664" s="117"/>
      <c r="U664" s="117"/>
      <c r="V664" s="117"/>
      <c r="W664" s="117"/>
      <c r="X664" s="117"/>
      <c r="Y664" s="117"/>
      <c r="Z664" s="117"/>
      <c r="AA664" s="117"/>
      <c r="AB664" s="117"/>
    </row>
    <row r="665" spans="1:28" ht="15.75" customHeight="1">
      <c r="A665" s="117"/>
      <c r="B665" s="117"/>
      <c r="C665" s="117"/>
      <c r="D665" s="117"/>
      <c r="E665" s="117"/>
      <c r="F665" s="117"/>
      <c r="G665" s="117"/>
      <c r="H665" s="117"/>
      <c r="I665" s="117"/>
      <c r="J665" s="117"/>
      <c r="K665" s="117"/>
      <c r="L665" s="117"/>
      <c r="M665" s="117"/>
      <c r="N665" s="117"/>
      <c r="O665" s="117"/>
      <c r="P665" s="117"/>
      <c r="Q665" s="117"/>
      <c r="R665" s="117"/>
      <c r="S665" s="117"/>
      <c r="T665" s="117"/>
      <c r="U665" s="117"/>
      <c r="V665" s="117"/>
      <c r="W665" s="117"/>
      <c r="X665" s="117"/>
      <c r="Y665" s="117"/>
      <c r="Z665" s="117"/>
      <c r="AA665" s="117"/>
      <c r="AB665" s="117"/>
    </row>
    <row r="666" spans="1:28" ht="15.75" customHeight="1">
      <c r="A666" s="117"/>
      <c r="B666" s="117"/>
      <c r="C666" s="117"/>
      <c r="D666" s="117"/>
      <c r="E666" s="117"/>
      <c r="F666" s="117"/>
      <c r="G666" s="117"/>
      <c r="H666" s="117"/>
      <c r="I666" s="117"/>
      <c r="J666" s="117"/>
      <c r="K666" s="117"/>
      <c r="L666" s="117"/>
      <c r="M666" s="117"/>
      <c r="N666" s="117"/>
      <c r="O666" s="117"/>
      <c r="P666" s="117"/>
      <c r="Q666" s="117"/>
      <c r="R666" s="117"/>
      <c r="S666" s="117"/>
      <c r="T666" s="117"/>
      <c r="U666" s="117"/>
      <c r="V666" s="117"/>
      <c r="W666" s="117"/>
      <c r="X666" s="117"/>
      <c r="Y666" s="117"/>
      <c r="Z666" s="117"/>
      <c r="AA666" s="117"/>
      <c r="AB666" s="117"/>
    </row>
    <row r="667" spans="1:28" ht="15.75" customHeight="1">
      <c r="A667" s="117"/>
      <c r="B667" s="117"/>
      <c r="C667" s="117"/>
      <c r="D667" s="117"/>
      <c r="E667" s="117"/>
      <c r="F667" s="117"/>
      <c r="G667" s="117"/>
      <c r="H667" s="117"/>
      <c r="I667" s="117"/>
      <c r="J667" s="117"/>
      <c r="K667" s="117"/>
      <c r="L667" s="117"/>
      <c r="M667" s="117"/>
      <c r="N667" s="117"/>
      <c r="O667" s="117"/>
      <c r="P667" s="117"/>
      <c r="Q667" s="117"/>
      <c r="R667" s="117"/>
      <c r="S667" s="117"/>
      <c r="T667" s="117"/>
      <c r="U667" s="117"/>
      <c r="V667" s="117"/>
      <c r="W667" s="117"/>
      <c r="X667" s="117"/>
      <c r="Y667" s="117"/>
      <c r="Z667" s="117"/>
      <c r="AA667" s="117"/>
      <c r="AB667" s="117"/>
    </row>
    <row r="668" spans="1:28" ht="15.75" customHeight="1">
      <c r="A668" s="117"/>
      <c r="B668" s="117"/>
      <c r="C668" s="117"/>
      <c r="D668" s="117"/>
      <c r="E668" s="117"/>
      <c r="F668" s="117"/>
      <c r="G668" s="117"/>
      <c r="H668" s="117"/>
      <c r="I668" s="117"/>
      <c r="J668" s="117"/>
      <c r="K668" s="117"/>
      <c r="L668" s="117"/>
      <c r="M668" s="117"/>
      <c r="N668" s="117"/>
      <c r="O668" s="117"/>
      <c r="P668" s="117"/>
      <c r="Q668" s="117"/>
      <c r="R668" s="117"/>
      <c r="S668" s="117"/>
      <c r="T668" s="117"/>
      <c r="U668" s="117"/>
      <c r="V668" s="117"/>
      <c r="W668" s="117"/>
      <c r="X668" s="117"/>
      <c r="Y668" s="117"/>
      <c r="Z668" s="117"/>
      <c r="AA668" s="117"/>
      <c r="AB668" s="117"/>
    </row>
    <row r="669" spans="1:28" ht="15.75" customHeight="1">
      <c r="A669" s="117"/>
      <c r="B669" s="117"/>
      <c r="C669" s="117"/>
      <c r="D669" s="117"/>
      <c r="E669" s="117"/>
      <c r="F669" s="117"/>
      <c r="G669" s="117"/>
      <c r="H669" s="117"/>
      <c r="I669" s="117"/>
      <c r="J669" s="117"/>
      <c r="K669" s="117"/>
      <c r="L669" s="117"/>
      <c r="M669" s="117"/>
      <c r="N669" s="117"/>
      <c r="O669" s="117"/>
      <c r="P669" s="117"/>
      <c r="Q669" s="117"/>
      <c r="R669" s="117"/>
      <c r="S669" s="117"/>
      <c r="T669" s="117"/>
      <c r="U669" s="117"/>
      <c r="V669" s="117"/>
      <c r="W669" s="117"/>
      <c r="X669" s="117"/>
      <c r="Y669" s="117"/>
      <c r="Z669" s="117"/>
      <c r="AA669" s="117"/>
      <c r="AB669" s="117"/>
    </row>
    <row r="670" spans="1:28" ht="15.75" customHeight="1">
      <c r="A670" s="117"/>
      <c r="B670" s="117"/>
      <c r="C670" s="117"/>
      <c r="D670" s="117"/>
      <c r="E670" s="117"/>
      <c r="F670" s="117"/>
      <c r="G670" s="117"/>
      <c r="H670" s="117"/>
      <c r="I670" s="117"/>
      <c r="J670" s="117"/>
      <c r="K670" s="117"/>
      <c r="L670" s="117"/>
      <c r="M670" s="117"/>
      <c r="N670" s="117"/>
      <c r="O670" s="117"/>
      <c r="P670" s="117"/>
      <c r="Q670" s="117"/>
      <c r="R670" s="117"/>
      <c r="S670" s="117"/>
      <c r="T670" s="117"/>
      <c r="U670" s="117"/>
      <c r="V670" s="117"/>
      <c r="W670" s="117"/>
      <c r="X670" s="117"/>
      <c r="Y670" s="117"/>
      <c r="Z670" s="117"/>
      <c r="AA670" s="117"/>
      <c r="AB670" s="117"/>
    </row>
    <row r="671" spans="1:28" ht="15.75" customHeight="1">
      <c r="A671" s="117"/>
      <c r="B671" s="117"/>
      <c r="C671" s="117"/>
      <c r="D671" s="117"/>
      <c r="E671" s="117"/>
      <c r="F671" s="117"/>
      <c r="G671" s="117"/>
      <c r="H671" s="117"/>
      <c r="I671" s="117"/>
      <c r="J671" s="117"/>
      <c r="K671" s="117"/>
      <c r="L671" s="117"/>
      <c r="M671" s="117"/>
      <c r="N671" s="117"/>
      <c r="O671" s="117"/>
      <c r="P671" s="117"/>
      <c r="Q671" s="117"/>
      <c r="R671" s="117"/>
      <c r="S671" s="117"/>
      <c r="T671" s="117"/>
      <c r="U671" s="117"/>
      <c r="V671" s="117"/>
      <c r="W671" s="117"/>
      <c r="X671" s="117"/>
      <c r="Y671" s="117"/>
      <c r="Z671" s="117"/>
      <c r="AA671" s="117"/>
      <c r="AB671" s="117"/>
    </row>
    <row r="672" spans="1:28" ht="15.75" customHeight="1">
      <c r="A672" s="117"/>
      <c r="B672" s="117"/>
      <c r="C672" s="117"/>
      <c r="D672" s="117"/>
      <c r="E672" s="117"/>
      <c r="F672" s="117"/>
      <c r="G672" s="117"/>
      <c r="H672" s="117"/>
      <c r="I672" s="117"/>
      <c r="J672" s="117"/>
      <c r="K672" s="117"/>
      <c r="L672" s="117"/>
      <c r="M672" s="117"/>
      <c r="N672" s="117"/>
      <c r="O672" s="117"/>
      <c r="P672" s="117"/>
      <c r="Q672" s="117"/>
      <c r="R672" s="117"/>
      <c r="S672" s="117"/>
      <c r="T672" s="117"/>
      <c r="U672" s="117"/>
      <c r="V672" s="117"/>
      <c r="W672" s="117"/>
      <c r="X672" s="117"/>
      <c r="Y672" s="117"/>
      <c r="Z672" s="117"/>
      <c r="AA672" s="117"/>
      <c r="AB672" s="117"/>
    </row>
    <row r="673" spans="1:28" ht="15.75" customHeight="1">
      <c r="A673" s="117"/>
      <c r="B673" s="117"/>
      <c r="C673" s="117"/>
      <c r="D673" s="117"/>
      <c r="E673" s="117"/>
      <c r="F673" s="117"/>
      <c r="G673" s="117"/>
      <c r="H673" s="117"/>
      <c r="I673" s="117"/>
      <c r="J673" s="117"/>
      <c r="K673" s="117"/>
      <c r="L673" s="117"/>
      <c r="M673" s="117"/>
      <c r="N673" s="117"/>
      <c r="O673" s="117"/>
      <c r="P673" s="117"/>
      <c r="Q673" s="117"/>
      <c r="R673" s="117"/>
      <c r="S673" s="117"/>
      <c r="T673" s="117"/>
      <c r="U673" s="117"/>
      <c r="V673" s="117"/>
      <c r="W673" s="117"/>
      <c r="X673" s="117"/>
      <c r="Y673" s="117"/>
      <c r="Z673" s="117"/>
      <c r="AA673" s="117"/>
      <c r="AB673" s="117"/>
    </row>
    <row r="674" spans="1:28" ht="15.75" customHeight="1">
      <c r="A674" s="117"/>
      <c r="B674" s="117"/>
      <c r="C674" s="117"/>
      <c r="D674" s="117"/>
      <c r="E674" s="117"/>
      <c r="F674" s="117"/>
      <c r="G674" s="117"/>
      <c r="H674" s="117"/>
      <c r="I674" s="117"/>
      <c r="J674" s="117"/>
      <c r="K674" s="117"/>
      <c r="L674" s="117"/>
      <c r="M674" s="117"/>
      <c r="N674" s="117"/>
      <c r="O674" s="117"/>
      <c r="P674" s="117"/>
      <c r="Q674" s="117"/>
      <c r="R674" s="117"/>
      <c r="S674" s="117"/>
      <c r="T674" s="117"/>
      <c r="U674" s="117"/>
      <c r="V674" s="117"/>
      <c r="W674" s="117"/>
      <c r="X674" s="117"/>
      <c r="Y674" s="117"/>
      <c r="Z674" s="117"/>
      <c r="AA674" s="117"/>
      <c r="AB674" s="117"/>
    </row>
    <row r="675" spans="1:28" ht="15.75" customHeight="1">
      <c r="A675" s="117"/>
      <c r="B675" s="117"/>
      <c r="C675" s="117"/>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7"/>
      <c r="AA675" s="117"/>
      <c r="AB675" s="117"/>
    </row>
    <row r="676" spans="1:28" ht="15.75" customHeight="1">
      <c r="A676" s="117"/>
      <c r="B676" s="117"/>
      <c r="C676" s="117"/>
      <c r="D676" s="117"/>
      <c r="E676" s="117"/>
      <c r="F676" s="117"/>
      <c r="G676" s="117"/>
      <c r="H676" s="117"/>
      <c r="I676" s="117"/>
      <c r="J676" s="117"/>
      <c r="K676" s="117"/>
      <c r="L676" s="117"/>
      <c r="M676" s="117"/>
      <c r="N676" s="117"/>
      <c r="O676" s="117"/>
      <c r="P676" s="117"/>
      <c r="Q676" s="117"/>
      <c r="R676" s="117"/>
      <c r="S676" s="117"/>
      <c r="T676" s="117"/>
      <c r="U676" s="117"/>
      <c r="V676" s="117"/>
      <c r="W676" s="117"/>
      <c r="X676" s="117"/>
      <c r="Y676" s="117"/>
      <c r="Z676" s="117"/>
      <c r="AA676" s="117"/>
      <c r="AB676" s="117"/>
    </row>
    <row r="677" spans="1:28" ht="15.75" customHeight="1">
      <c r="A677" s="117"/>
      <c r="B677" s="117"/>
      <c r="C677" s="117"/>
      <c r="D677" s="117"/>
      <c r="E677" s="117"/>
      <c r="F677" s="117"/>
      <c r="G677" s="117"/>
      <c r="H677" s="117"/>
      <c r="I677" s="117"/>
      <c r="J677" s="117"/>
      <c r="K677" s="117"/>
      <c r="L677" s="117"/>
      <c r="M677" s="117"/>
      <c r="N677" s="117"/>
      <c r="O677" s="117"/>
      <c r="P677" s="117"/>
      <c r="Q677" s="117"/>
      <c r="R677" s="117"/>
      <c r="S677" s="117"/>
      <c r="T677" s="117"/>
      <c r="U677" s="117"/>
      <c r="V677" s="117"/>
      <c r="W677" s="117"/>
      <c r="X677" s="117"/>
      <c r="Y677" s="117"/>
      <c r="Z677" s="117"/>
      <c r="AA677" s="117"/>
      <c r="AB677" s="117"/>
    </row>
    <row r="678" spans="1:28" ht="15.75" customHeight="1">
      <c r="A678" s="117"/>
      <c r="B678" s="117"/>
      <c r="C678" s="117"/>
      <c r="D678" s="117"/>
      <c r="E678" s="117"/>
      <c r="F678" s="117"/>
      <c r="G678" s="117"/>
      <c r="H678" s="117"/>
      <c r="I678" s="117"/>
      <c r="J678" s="117"/>
      <c r="K678" s="117"/>
      <c r="L678" s="117"/>
      <c r="M678" s="117"/>
      <c r="N678" s="117"/>
      <c r="O678" s="117"/>
      <c r="P678" s="117"/>
      <c r="Q678" s="117"/>
      <c r="R678" s="117"/>
      <c r="S678" s="117"/>
      <c r="T678" s="117"/>
      <c r="U678" s="117"/>
      <c r="V678" s="117"/>
      <c r="W678" s="117"/>
      <c r="X678" s="117"/>
      <c r="Y678" s="117"/>
      <c r="Z678" s="117"/>
      <c r="AA678" s="117"/>
      <c r="AB678" s="117"/>
    </row>
    <row r="679" spans="1:28" ht="15.75" customHeight="1">
      <c r="A679" s="117"/>
      <c r="B679" s="117"/>
      <c r="C679" s="117"/>
      <c r="D679" s="117"/>
      <c r="E679" s="117"/>
      <c r="F679" s="117"/>
      <c r="G679" s="117"/>
      <c r="H679" s="117"/>
      <c r="I679" s="117"/>
      <c r="J679" s="117"/>
      <c r="K679" s="117"/>
      <c r="L679" s="117"/>
      <c r="M679" s="117"/>
      <c r="N679" s="117"/>
      <c r="O679" s="117"/>
      <c r="P679" s="117"/>
      <c r="Q679" s="117"/>
      <c r="R679" s="117"/>
      <c r="S679" s="117"/>
      <c r="T679" s="117"/>
      <c r="U679" s="117"/>
      <c r="V679" s="117"/>
      <c r="W679" s="117"/>
      <c r="X679" s="117"/>
      <c r="Y679" s="117"/>
      <c r="Z679" s="117"/>
      <c r="AA679" s="117"/>
      <c r="AB679" s="117"/>
    </row>
    <row r="680" spans="1:28" ht="15.75" customHeight="1">
      <c r="A680" s="117"/>
      <c r="B680" s="117"/>
      <c r="C680" s="117"/>
      <c r="D680" s="117"/>
      <c r="E680" s="117"/>
      <c r="F680" s="117"/>
      <c r="G680" s="117"/>
      <c r="H680" s="117"/>
      <c r="I680" s="117"/>
      <c r="J680" s="117"/>
      <c r="K680" s="117"/>
      <c r="L680" s="117"/>
      <c r="M680" s="117"/>
      <c r="N680" s="117"/>
      <c r="O680" s="117"/>
      <c r="P680" s="117"/>
      <c r="Q680" s="117"/>
      <c r="R680" s="117"/>
      <c r="S680" s="117"/>
      <c r="T680" s="117"/>
      <c r="U680" s="117"/>
      <c r="V680" s="117"/>
      <c r="W680" s="117"/>
      <c r="X680" s="117"/>
      <c r="Y680" s="117"/>
      <c r="Z680" s="117"/>
      <c r="AA680" s="117"/>
      <c r="AB680" s="117"/>
    </row>
    <row r="681" spans="1:28" ht="15.75" customHeight="1">
      <c r="A681" s="117"/>
      <c r="B681" s="117"/>
      <c r="C681" s="117"/>
      <c r="D681" s="117"/>
      <c r="E681" s="117"/>
      <c r="F681" s="117"/>
      <c r="G681" s="117"/>
      <c r="H681" s="117"/>
      <c r="I681" s="117"/>
      <c r="J681" s="117"/>
      <c r="K681" s="117"/>
      <c r="L681" s="117"/>
      <c r="M681" s="117"/>
      <c r="N681" s="117"/>
      <c r="O681" s="117"/>
      <c r="P681" s="117"/>
      <c r="Q681" s="117"/>
      <c r="R681" s="117"/>
      <c r="S681" s="117"/>
      <c r="T681" s="117"/>
      <c r="U681" s="117"/>
      <c r="V681" s="117"/>
      <c r="W681" s="117"/>
      <c r="X681" s="117"/>
      <c r="Y681" s="117"/>
      <c r="Z681" s="117"/>
      <c r="AA681" s="117"/>
      <c r="AB681" s="117"/>
    </row>
    <row r="682" spans="1:28" ht="15.75" customHeight="1">
      <c r="A682" s="117"/>
      <c r="B682" s="117"/>
      <c r="C682" s="117"/>
      <c r="D682" s="117"/>
      <c r="E682" s="117"/>
      <c r="F682" s="117"/>
      <c r="G682" s="117"/>
      <c r="H682" s="117"/>
      <c r="I682" s="117"/>
      <c r="J682" s="117"/>
      <c r="K682" s="117"/>
      <c r="L682" s="117"/>
      <c r="M682" s="117"/>
      <c r="N682" s="117"/>
      <c r="O682" s="117"/>
      <c r="P682" s="117"/>
      <c r="Q682" s="117"/>
      <c r="R682" s="117"/>
      <c r="S682" s="117"/>
      <c r="T682" s="117"/>
      <c r="U682" s="117"/>
      <c r="V682" s="117"/>
      <c r="W682" s="117"/>
      <c r="X682" s="117"/>
      <c r="Y682" s="117"/>
      <c r="Z682" s="117"/>
      <c r="AA682" s="117"/>
      <c r="AB682" s="117"/>
    </row>
    <row r="683" spans="1:28" ht="15.75" customHeight="1">
      <c r="A683" s="117"/>
      <c r="B683" s="117"/>
      <c r="C683" s="117"/>
      <c r="D683" s="117"/>
      <c r="E683" s="117"/>
      <c r="F683" s="117"/>
      <c r="G683" s="117"/>
      <c r="H683" s="117"/>
      <c r="I683" s="117"/>
      <c r="J683" s="117"/>
      <c r="K683" s="117"/>
      <c r="L683" s="117"/>
      <c r="M683" s="117"/>
      <c r="N683" s="117"/>
      <c r="O683" s="117"/>
      <c r="P683" s="117"/>
      <c r="Q683" s="117"/>
      <c r="R683" s="117"/>
      <c r="S683" s="117"/>
      <c r="T683" s="117"/>
      <c r="U683" s="117"/>
      <c r="V683" s="117"/>
      <c r="W683" s="117"/>
      <c r="X683" s="117"/>
      <c r="Y683" s="117"/>
      <c r="Z683" s="117"/>
      <c r="AA683" s="117"/>
      <c r="AB683" s="117"/>
    </row>
    <row r="684" spans="1:28" ht="15.75" customHeight="1">
      <c r="A684" s="117"/>
      <c r="B684" s="117"/>
      <c r="C684" s="117"/>
      <c r="D684" s="117"/>
      <c r="E684" s="117"/>
      <c r="F684" s="117"/>
      <c r="G684" s="117"/>
      <c r="H684" s="117"/>
      <c r="I684" s="117"/>
      <c r="J684" s="117"/>
      <c r="K684" s="117"/>
      <c r="L684" s="117"/>
      <c r="M684" s="117"/>
      <c r="N684" s="117"/>
      <c r="O684" s="117"/>
      <c r="P684" s="117"/>
      <c r="Q684" s="117"/>
      <c r="R684" s="117"/>
      <c r="S684" s="117"/>
      <c r="T684" s="117"/>
      <c r="U684" s="117"/>
      <c r="V684" s="117"/>
      <c r="W684" s="117"/>
      <c r="X684" s="117"/>
      <c r="Y684" s="117"/>
      <c r="Z684" s="117"/>
      <c r="AA684" s="117"/>
      <c r="AB684" s="117"/>
    </row>
    <row r="685" spans="1:28" ht="15.75" customHeight="1">
      <c r="A685" s="117"/>
      <c r="B685" s="117"/>
      <c r="C685" s="117"/>
      <c r="D685" s="117"/>
      <c r="E685" s="117"/>
      <c r="F685" s="117"/>
      <c r="G685" s="117"/>
      <c r="H685" s="117"/>
      <c r="I685" s="117"/>
      <c r="J685" s="117"/>
      <c r="K685" s="117"/>
      <c r="L685" s="117"/>
      <c r="M685" s="117"/>
      <c r="N685" s="117"/>
      <c r="O685" s="117"/>
      <c r="P685" s="117"/>
      <c r="Q685" s="117"/>
      <c r="R685" s="117"/>
      <c r="S685" s="117"/>
      <c r="T685" s="117"/>
      <c r="U685" s="117"/>
      <c r="V685" s="117"/>
      <c r="W685" s="117"/>
      <c r="X685" s="117"/>
      <c r="Y685" s="117"/>
      <c r="Z685" s="117"/>
      <c r="AA685" s="117"/>
      <c r="AB685" s="117"/>
    </row>
    <row r="686" spans="1:28" ht="15.75" customHeight="1">
      <c r="A686" s="117"/>
      <c r="B686" s="117"/>
      <c r="C686" s="117"/>
      <c r="D686" s="117"/>
      <c r="E686" s="117"/>
      <c r="F686" s="117"/>
      <c r="G686" s="117"/>
      <c r="H686" s="117"/>
      <c r="I686" s="117"/>
      <c r="J686" s="117"/>
      <c r="K686" s="117"/>
      <c r="L686" s="117"/>
      <c r="M686" s="117"/>
      <c r="N686" s="117"/>
      <c r="O686" s="117"/>
      <c r="P686" s="117"/>
      <c r="Q686" s="117"/>
      <c r="R686" s="117"/>
      <c r="S686" s="117"/>
      <c r="T686" s="117"/>
      <c r="U686" s="117"/>
      <c r="V686" s="117"/>
      <c r="W686" s="117"/>
      <c r="X686" s="117"/>
      <c r="Y686" s="117"/>
      <c r="Z686" s="117"/>
      <c r="AA686" s="117"/>
      <c r="AB686" s="117"/>
    </row>
    <row r="687" spans="1:28" ht="15.75" customHeight="1">
      <c r="A687" s="117"/>
      <c r="B687" s="117"/>
      <c r="C687" s="117"/>
      <c r="D687" s="117"/>
      <c r="E687" s="117"/>
      <c r="F687" s="117"/>
      <c r="G687" s="117"/>
      <c r="H687" s="117"/>
      <c r="I687" s="117"/>
      <c r="J687" s="117"/>
      <c r="K687" s="117"/>
      <c r="L687" s="117"/>
      <c r="M687" s="117"/>
      <c r="N687" s="117"/>
      <c r="O687" s="117"/>
      <c r="P687" s="117"/>
      <c r="Q687" s="117"/>
      <c r="R687" s="117"/>
      <c r="S687" s="117"/>
      <c r="T687" s="117"/>
      <c r="U687" s="117"/>
      <c r="V687" s="117"/>
      <c r="W687" s="117"/>
      <c r="X687" s="117"/>
      <c r="Y687" s="117"/>
      <c r="Z687" s="117"/>
      <c r="AA687" s="117"/>
      <c r="AB687" s="117"/>
    </row>
    <row r="688" spans="1:28" ht="15.75" customHeight="1">
      <c r="A688" s="117"/>
      <c r="B688" s="117"/>
      <c r="C688" s="117"/>
      <c r="D688" s="117"/>
      <c r="E688" s="117"/>
      <c r="F688" s="117"/>
      <c r="G688" s="117"/>
      <c r="H688" s="117"/>
      <c r="I688" s="117"/>
      <c r="J688" s="117"/>
      <c r="K688" s="117"/>
      <c r="L688" s="117"/>
      <c r="M688" s="117"/>
      <c r="N688" s="117"/>
      <c r="O688" s="117"/>
      <c r="P688" s="117"/>
      <c r="Q688" s="117"/>
      <c r="R688" s="117"/>
      <c r="S688" s="117"/>
      <c r="T688" s="117"/>
      <c r="U688" s="117"/>
      <c r="V688" s="117"/>
      <c r="W688" s="117"/>
      <c r="X688" s="117"/>
      <c r="Y688" s="117"/>
      <c r="Z688" s="117"/>
      <c r="AA688" s="117"/>
      <c r="AB688" s="117"/>
    </row>
    <row r="689" spans="1:28" ht="15.75" customHeight="1">
      <c r="A689" s="117"/>
      <c r="B689" s="117"/>
      <c r="C689" s="117"/>
      <c r="D689" s="117"/>
      <c r="E689" s="117"/>
      <c r="F689" s="117"/>
      <c r="G689" s="117"/>
      <c r="H689" s="117"/>
      <c r="I689" s="117"/>
      <c r="J689" s="117"/>
      <c r="K689" s="117"/>
      <c r="L689" s="117"/>
      <c r="M689" s="117"/>
      <c r="N689" s="117"/>
      <c r="O689" s="117"/>
      <c r="P689" s="117"/>
      <c r="Q689" s="117"/>
      <c r="R689" s="117"/>
      <c r="S689" s="117"/>
      <c r="T689" s="117"/>
      <c r="U689" s="117"/>
      <c r="V689" s="117"/>
      <c r="W689" s="117"/>
      <c r="X689" s="117"/>
      <c r="Y689" s="117"/>
      <c r="Z689" s="117"/>
      <c r="AA689" s="117"/>
      <c r="AB689" s="117"/>
    </row>
    <row r="690" spans="1:28" ht="15.75" customHeight="1">
      <c r="A690" s="117"/>
      <c r="B690" s="117"/>
      <c r="C690" s="117"/>
      <c r="D690" s="117"/>
      <c r="E690" s="117"/>
      <c r="F690" s="117"/>
      <c r="G690" s="117"/>
      <c r="H690" s="117"/>
      <c r="I690" s="117"/>
      <c r="J690" s="117"/>
      <c r="K690" s="117"/>
      <c r="L690" s="117"/>
      <c r="M690" s="117"/>
      <c r="N690" s="117"/>
      <c r="O690" s="117"/>
      <c r="P690" s="117"/>
      <c r="Q690" s="117"/>
      <c r="R690" s="117"/>
      <c r="S690" s="117"/>
      <c r="T690" s="117"/>
      <c r="U690" s="117"/>
      <c r="V690" s="117"/>
      <c r="W690" s="117"/>
      <c r="X690" s="117"/>
      <c r="Y690" s="117"/>
      <c r="Z690" s="117"/>
      <c r="AA690" s="117"/>
      <c r="AB690" s="117"/>
    </row>
    <row r="691" spans="1:28" ht="15.75" customHeight="1">
      <c r="A691" s="117"/>
      <c r="B691" s="117"/>
      <c r="C691" s="117"/>
      <c r="D691" s="117"/>
      <c r="E691" s="117"/>
      <c r="F691" s="117"/>
      <c r="G691" s="117"/>
      <c r="H691" s="117"/>
      <c r="I691" s="117"/>
      <c r="J691" s="117"/>
      <c r="K691" s="117"/>
      <c r="L691" s="117"/>
      <c r="M691" s="117"/>
      <c r="N691" s="117"/>
      <c r="O691" s="117"/>
      <c r="P691" s="117"/>
      <c r="Q691" s="117"/>
      <c r="R691" s="117"/>
      <c r="S691" s="117"/>
      <c r="T691" s="117"/>
      <c r="U691" s="117"/>
      <c r="V691" s="117"/>
      <c r="W691" s="117"/>
      <c r="X691" s="117"/>
      <c r="Y691" s="117"/>
      <c r="Z691" s="117"/>
      <c r="AA691" s="117"/>
      <c r="AB691" s="117"/>
    </row>
    <row r="692" spans="1:28" ht="15.75" customHeight="1">
      <c r="A692" s="117"/>
      <c r="B692" s="117"/>
      <c r="C692" s="117"/>
      <c r="D692" s="117"/>
      <c r="E692" s="117"/>
      <c r="F692" s="117"/>
      <c r="G692" s="117"/>
      <c r="H692" s="117"/>
      <c r="I692" s="117"/>
      <c r="J692" s="117"/>
      <c r="K692" s="117"/>
      <c r="L692" s="117"/>
      <c r="M692" s="117"/>
      <c r="N692" s="117"/>
      <c r="O692" s="117"/>
      <c r="P692" s="117"/>
      <c r="Q692" s="117"/>
      <c r="R692" s="117"/>
      <c r="S692" s="117"/>
      <c r="T692" s="117"/>
      <c r="U692" s="117"/>
      <c r="V692" s="117"/>
      <c r="W692" s="117"/>
      <c r="X692" s="117"/>
      <c r="Y692" s="117"/>
      <c r="Z692" s="117"/>
      <c r="AA692" s="117"/>
      <c r="AB692" s="117"/>
    </row>
    <row r="693" spans="1:28" ht="15.75" customHeight="1">
      <c r="A693" s="117"/>
      <c r="B693" s="117"/>
      <c r="C693" s="117"/>
      <c r="D693" s="117"/>
      <c r="E693" s="117"/>
      <c r="F693" s="117"/>
      <c r="G693" s="117"/>
      <c r="H693" s="117"/>
      <c r="I693" s="117"/>
      <c r="J693" s="117"/>
      <c r="K693" s="117"/>
      <c r="L693" s="117"/>
      <c r="M693" s="117"/>
      <c r="N693" s="117"/>
      <c r="O693" s="117"/>
      <c r="P693" s="117"/>
      <c r="Q693" s="117"/>
      <c r="R693" s="117"/>
      <c r="S693" s="117"/>
      <c r="T693" s="117"/>
      <c r="U693" s="117"/>
      <c r="V693" s="117"/>
      <c r="W693" s="117"/>
      <c r="X693" s="117"/>
      <c r="Y693" s="117"/>
      <c r="Z693" s="117"/>
      <c r="AA693" s="117"/>
      <c r="AB693" s="117"/>
    </row>
    <row r="694" spans="1:28" ht="15.75" customHeight="1">
      <c r="A694" s="117"/>
      <c r="B694" s="117"/>
      <c r="C694" s="117"/>
      <c r="D694" s="117"/>
      <c r="E694" s="117"/>
      <c r="F694" s="117"/>
      <c r="G694" s="117"/>
      <c r="H694" s="117"/>
      <c r="I694" s="117"/>
      <c r="J694" s="117"/>
      <c r="K694" s="117"/>
      <c r="L694" s="117"/>
      <c r="M694" s="117"/>
      <c r="N694" s="117"/>
      <c r="O694" s="117"/>
      <c r="P694" s="117"/>
      <c r="Q694" s="117"/>
      <c r="R694" s="117"/>
      <c r="S694" s="117"/>
      <c r="T694" s="117"/>
      <c r="U694" s="117"/>
      <c r="V694" s="117"/>
      <c r="W694" s="117"/>
      <c r="X694" s="117"/>
      <c r="Y694" s="117"/>
      <c r="Z694" s="117"/>
      <c r="AA694" s="117"/>
      <c r="AB694" s="117"/>
    </row>
    <row r="695" spans="1:28" ht="15.75" customHeight="1">
      <c r="A695" s="117"/>
      <c r="B695" s="117"/>
      <c r="C695" s="117"/>
      <c r="D695" s="117"/>
      <c r="E695" s="117"/>
      <c r="F695" s="117"/>
      <c r="G695" s="117"/>
      <c r="H695" s="117"/>
      <c r="I695" s="117"/>
      <c r="J695" s="117"/>
      <c r="K695" s="117"/>
      <c r="L695" s="117"/>
      <c r="M695" s="117"/>
      <c r="N695" s="117"/>
      <c r="O695" s="117"/>
      <c r="P695" s="117"/>
      <c r="Q695" s="117"/>
      <c r="R695" s="117"/>
      <c r="S695" s="117"/>
      <c r="T695" s="117"/>
      <c r="U695" s="117"/>
      <c r="V695" s="117"/>
      <c r="W695" s="117"/>
      <c r="X695" s="117"/>
      <c r="Y695" s="117"/>
      <c r="Z695" s="117"/>
      <c r="AA695" s="117"/>
      <c r="AB695" s="117"/>
    </row>
    <row r="696" spans="1:28" ht="15.75" customHeight="1">
      <c r="A696" s="117"/>
      <c r="B696" s="117"/>
      <c r="C696" s="117"/>
      <c r="D696" s="117"/>
      <c r="E696" s="117"/>
      <c r="F696" s="117"/>
      <c r="G696" s="117"/>
      <c r="H696" s="117"/>
      <c r="I696" s="117"/>
      <c r="J696" s="117"/>
      <c r="K696" s="117"/>
      <c r="L696" s="117"/>
      <c r="M696" s="117"/>
      <c r="N696" s="117"/>
      <c r="O696" s="117"/>
      <c r="P696" s="117"/>
      <c r="Q696" s="117"/>
      <c r="R696" s="117"/>
      <c r="S696" s="117"/>
      <c r="T696" s="117"/>
      <c r="U696" s="117"/>
      <c r="V696" s="117"/>
      <c r="W696" s="117"/>
      <c r="X696" s="117"/>
      <c r="Y696" s="117"/>
      <c r="Z696" s="117"/>
      <c r="AA696" s="117"/>
      <c r="AB696" s="117"/>
    </row>
    <row r="697" spans="1:28" ht="15.75" customHeight="1">
      <c r="A697" s="117"/>
      <c r="B697" s="117"/>
      <c r="C697" s="117"/>
      <c r="D697" s="117"/>
      <c r="E697" s="117"/>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row>
    <row r="698" spans="1:28" ht="15.75" customHeight="1">
      <c r="A698" s="117"/>
      <c r="B698" s="117"/>
      <c r="C698" s="117"/>
      <c r="D698" s="117"/>
      <c r="E698" s="117"/>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row>
    <row r="699" spans="1:28" ht="15.75" customHeight="1">
      <c r="A699" s="117"/>
      <c r="B699" s="117"/>
      <c r="C699" s="117"/>
      <c r="D699" s="117"/>
      <c r="E699" s="117"/>
      <c r="F699" s="117"/>
      <c r="G699" s="117"/>
      <c r="H699" s="117"/>
      <c r="I699" s="117"/>
      <c r="J699" s="117"/>
      <c r="K699" s="117"/>
      <c r="L699" s="117"/>
      <c r="M699" s="117"/>
      <c r="N699" s="117"/>
      <c r="O699" s="117"/>
      <c r="P699" s="117"/>
      <c r="Q699" s="117"/>
      <c r="R699" s="117"/>
      <c r="S699" s="117"/>
      <c r="T699" s="117"/>
      <c r="U699" s="117"/>
      <c r="V699" s="117"/>
      <c r="W699" s="117"/>
      <c r="X699" s="117"/>
      <c r="Y699" s="117"/>
      <c r="Z699" s="117"/>
      <c r="AA699" s="117"/>
      <c r="AB699" s="117"/>
    </row>
    <row r="700" spans="1:28" ht="15.75" customHeight="1">
      <c r="A700" s="117"/>
      <c r="B700" s="117"/>
      <c r="C700" s="117"/>
      <c r="D700" s="117"/>
      <c r="E700" s="117"/>
      <c r="F700" s="117"/>
      <c r="G700" s="117"/>
      <c r="H700" s="117"/>
      <c r="I700" s="117"/>
      <c r="J700" s="117"/>
      <c r="K700" s="117"/>
      <c r="L700" s="117"/>
      <c r="M700" s="117"/>
      <c r="N700" s="117"/>
      <c r="O700" s="117"/>
      <c r="P700" s="117"/>
      <c r="Q700" s="117"/>
      <c r="R700" s="117"/>
      <c r="S700" s="117"/>
      <c r="T700" s="117"/>
      <c r="U700" s="117"/>
      <c r="V700" s="117"/>
      <c r="W700" s="117"/>
      <c r="X700" s="117"/>
      <c r="Y700" s="117"/>
      <c r="Z700" s="117"/>
      <c r="AA700" s="117"/>
      <c r="AB700" s="117"/>
    </row>
    <row r="701" spans="1:28" ht="15.75" customHeight="1">
      <c r="A701" s="117"/>
      <c r="B701" s="117"/>
      <c r="C701" s="117"/>
      <c r="D701" s="117"/>
      <c r="E701" s="117"/>
      <c r="F701" s="117"/>
      <c r="G701" s="117"/>
      <c r="H701" s="117"/>
      <c r="I701" s="117"/>
      <c r="J701" s="117"/>
      <c r="K701" s="117"/>
      <c r="L701" s="117"/>
      <c r="M701" s="117"/>
      <c r="N701" s="117"/>
      <c r="O701" s="117"/>
      <c r="P701" s="117"/>
      <c r="Q701" s="117"/>
      <c r="R701" s="117"/>
      <c r="S701" s="117"/>
      <c r="T701" s="117"/>
      <c r="U701" s="117"/>
      <c r="V701" s="117"/>
      <c r="W701" s="117"/>
      <c r="X701" s="117"/>
      <c r="Y701" s="117"/>
      <c r="Z701" s="117"/>
      <c r="AA701" s="117"/>
      <c r="AB701" s="117"/>
    </row>
    <row r="702" spans="1:28" ht="15.75" customHeight="1">
      <c r="A702" s="117"/>
      <c r="B702" s="117"/>
      <c r="C702" s="117"/>
      <c r="D702" s="117"/>
      <c r="E702" s="117"/>
      <c r="F702" s="117"/>
      <c r="G702" s="117"/>
      <c r="H702" s="117"/>
      <c r="I702" s="117"/>
      <c r="J702" s="117"/>
      <c r="K702" s="117"/>
      <c r="L702" s="117"/>
      <c r="M702" s="117"/>
      <c r="N702" s="117"/>
      <c r="O702" s="117"/>
      <c r="P702" s="117"/>
      <c r="Q702" s="117"/>
      <c r="R702" s="117"/>
      <c r="S702" s="117"/>
      <c r="T702" s="117"/>
      <c r="U702" s="117"/>
      <c r="V702" s="117"/>
      <c r="W702" s="117"/>
      <c r="X702" s="117"/>
      <c r="Y702" s="117"/>
      <c r="Z702" s="117"/>
      <c r="AA702" s="117"/>
      <c r="AB702" s="117"/>
    </row>
    <row r="703" spans="1:28" ht="15.75" customHeight="1">
      <c r="A703" s="117"/>
      <c r="B703" s="117"/>
      <c r="C703" s="117"/>
      <c r="D703" s="117"/>
      <c r="E703" s="117"/>
      <c r="F703" s="117"/>
      <c r="G703" s="117"/>
      <c r="H703" s="117"/>
      <c r="I703" s="117"/>
      <c r="J703" s="117"/>
      <c r="K703" s="117"/>
      <c r="L703" s="117"/>
      <c r="M703" s="117"/>
      <c r="N703" s="117"/>
      <c r="O703" s="117"/>
      <c r="P703" s="117"/>
      <c r="Q703" s="117"/>
      <c r="R703" s="117"/>
      <c r="S703" s="117"/>
      <c r="T703" s="117"/>
      <c r="U703" s="117"/>
      <c r="V703" s="117"/>
      <c r="W703" s="117"/>
      <c r="X703" s="117"/>
      <c r="Y703" s="117"/>
      <c r="Z703" s="117"/>
      <c r="AA703" s="117"/>
      <c r="AB703" s="117"/>
    </row>
    <row r="704" spans="1:28" ht="15.75" customHeight="1">
      <c r="A704" s="117"/>
      <c r="B704" s="117"/>
      <c r="C704" s="117"/>
      <c r="D704" s="117"/>
      <c r="E704" s="117"/>
      <c r="F704" s="117"/>
      <c r="G704" s="117"/>
      <c r="H704" s="117"/>
      <c r="I704" s="117"/>
      <c r="J704" s="117"/>
      <c r="K704" s="117"/>
      <c r="L704" s="117"/>
      <c r="M704" s="117"/>
      <c r="N704" s="117"/>
      <c r="O704" s="117"/>
      <c r="P704" s="117"/>
      <c r="Q704" s="117"/>
      <c r="R704" s="117"/>
      <c r="S704" s="117"/>
      <c r="T704" s="117"/>
      <c r="U704" s="117"/>
      <c r="V704" s="117"/>
      <c r="W704" s="117"/>
      <c r="X704" s="117"/>
      <c r="Y704" s="117"/>
      <c r="Z704" s="117"/>
      <c r="AA704" s="117"/>
      <c r="AB704" s="117"/>
    </row>
    <row r="705" spans="1:28" ht="15.75" customHeight="1">
      <c r="A705" s="117"/>
      <c r="B705" s="117"/>
      <c r="C705" s="117"/>
      <c r="D705" s="117"/>
      <c r="E705" s="117"/>
      <c r="F705" s="117"/>
      <c r="G705" s="117"/>
      <c r="H705" s="117"/>
      <c r="I705" s="117"/>
      <c r="J705" s="117"/>
      <c r="K705" s="117"/>
      <c r="L705" s="117"/>
      <c r="M705" s="117"/>
      <c r="N705" s="117"/>
      <c r="O705" s="117"/>
      <c r="P705" s="117"/>
      <c r="Q705" s="117"/>
      <c r="R705" s="117"/>
      <c r="S705" s="117"/>
      <c r="T705" s="117"/>
      <c r="U705" s="117"/>
      <c r="V705" s="117"/>
      <c r="W705" s="117"/>
      <c r="X705" s="117"/>
      <c r="Y705" s="117"/>
      <c r="Z705" s="117"/>
      <c r="AA705" s="117"/>
      <c r="AB705" s="117"/>
    </row>
    <row r="706" spans="1:28" ht="15.75" customHeight="1">
      <c r="A706" s="117"/>
      <c r="B706" s="117"/>
      <c r="C706" s="117"/>
      <c r="D706" s="117"/>
      <c r="E706" s="117"/>
      <c r="F706" s="117"/>
      <c r="G706" s="117"/>
      <c r="H706" s="117"/>
      <c r="I706" s="117"/>
      <c r="J706" s="117"/>
      <c r="K706" s="117"/>
      <c r="L706" s="117"/>
      <c r="M706" s="117"/>
      <c r="N706" s="117"/>
      <c r="O706" s="117"/>
      <c r="P706" s="117"/>
      <c r="Q706" s="117"/>
      <c r="R706" s="117"/>
      <c r="S706" s="117"/>
      <c r="T706" s="117"/>
      <c r="U706" s="117"/>
      <c r="V706" s="117"/>
      <c r="W706" s="117"/>
      <c r="X706" s="117"/>
      <c r="Y706" s="117"/>
      <c r="Z706" s="117"/>
      <c r="AA706" s="117"/>
      <c r="AB706" s="117"/>
    </row>
    <row r="707" spans="1:28" ht="15.75" customHeight="1">
      <c r="A707" s="117"/>
      <c r="B707" s="117"/>
      <c r="C707" s="117"/>
      <c r="D707" s="117"/>
      <c r="E707" s="117"/>
      <c r="F707" s="117"/>
      <c r="G707" s="117"/>
      <c r="H707" s="117"/>
      <c r="I707" s="117"/>
      <c r="J707" s="117"/>
      <c r="K707" s="117"/>
      <c r="L707" s="117"/>
      <c r="M707" s="117"/>
      <c r="N707" s="117"/>
      <c r="O707" s="117"/>
      <c r="P707" s="117"/>
      <c r="Q707" s="117"/>
      <c r="R707" s="117"/>
      <c r="S707" s="117"/>
      <c r="T707" s="117"/>
      <c r="U707" s="117"/>
      <c r="V707" s="117"/>
      <c r="W707" s="117"/>
      <c r="X707" s="117"/>
      <c r="Y707" s="117"/>
      <c r="Z707" s="117"/>
      <c r="AA707" s="117"/>
      <c r="AB707" s="117"/>
    </row>
    <row r="708" spans="1:28" ht="15.75" customHeight="1">
      <c r="A708" s="117"/>
      <c r="B708" s="117"/>
      <c r="C708" s="117"/>
      <c r="D708" s="117"/>
      <c r="E708" s="117"/>
      <c r="F708" s="117"/>
      <c r="G708" s="117"/>
      <c r="H708" s="117"/>
      <c r="I708" s="117"/>
      <c r="J708" s="117"/>
      <c r="K708" s="117"/>
      <c r="L708" s="117"/>
      <c r="M708" s="117"/>
      <c r="N708" s="117"/>
      <c r="O708" s="117"/>
      <c r="P708" s="117"/>
      <c r="Q708" s="117"/>
      <c r="R708" s="117"/>
      <c r="S708" s="117"/>
      <c r="T708" s="117"/>
      <c r="U708" s="117"/>
      <c r="V708" s="117"/>
      <c r="W708" s="117"/>
      <c r="X708" s="117"/>
      <c r="Y708" s="117"/>
      <c r="Z708" s="117"/>
      <c r="AA708" s="117"/>
      <c r="AB708" s="117"/>
    </row>
    <row r="709" spans="1:28" ht="15.75" customHeight="1">
      <c r="A709" s="117"/>
      <c r="B709" s="117"/>
      <c r="C709" s="117"/>
      <c r="D709" s="117"/>
      <c r="E709" s="117"/>
      <c r="F709" s="117"/>
      <c r="G709" s="117"/>
      <c r="H709" s="117"/>
      <c r="I709" s="117"/>
      <c r="J709" s="117"/>
      <c r="K709" s="117"/>
      <c r="L709" s="117"/>
      <c r="M709" s="117"/>
      <c r="N709" s="117"/>
      <c r="O709" s="117"/>
      <c r="P709" s="117"/>
      <c r="Q709" s="117"/>
      <c r="R709" s="117"/>
      <c r="S709" s="117"/>
      <c r="T709" s="117"/>
      <c r="U709" s="117"/>
      <c r="V709" s="117"/>
      <c r="W709" s="117"/>
      <c r="X709" s="117"/>
      <c r="Y709" s="117"/>
      <c r="Z709" s="117"/>
      <c r="AA709" s="117"/>
      <c r="AB709" s="117"/>
    </row>
    <row r="710" spans="1:28" ht="15.75" customHeight="1">
      <c r="A710" s="117"/>
      <c r="B710" s="117"/>
      <c r="C710" s="117"/>
      <c r="D710" s="117"/>
      <c r="E710" s="117"/>
      <c r="F710" s="117"/>
      <c r="G710" s="117"/>
      <c r="H710" s="117"/>
      <c r="I710" s="117"/>
      <c r="J710" s="117"/>
      <c r="K710" s="117"/>
      <c r="L710" s="117"/>
      <c r="M710" s="117"/>
      <c r="N710" s="117"/>
      <c r="O710" s="117"/>
      <c r="P710" s="117"/>
      <c r="Q710" s="117"/>
      <c r="R710" s="117"/>
      <c r="S710" s="117"/>
      <c r="T710" s="117"/>
      <c r="U710" s="117"/>
      <c r="V710" s="117"/>
      <c r="W710" s="117"/>
      <c r="X710" s="117"/>
      <c r="Y710" s="117"/>
      <c r="Z710" s="117"/>
      <c r="AA710" s="117"/>
      <c r="AB710" s="117"/>
    </row>
    <row r="711" spans="1:28" ht="15.75" customHeight="1">
      <c r="A711" s="117"/>
      <c r="B711" s="117"/>
      <c r="C711" s="117"/>
      <c r="D711" s="117"/>
      <c r="E711" s="117"/>
      <c r="F711" s="117"/>
      <c r="G711" s="117"/>
      <c r="H711" s="117"/>
      <c r="I711" s="117"/>
      <c r="J711" s="117"/>
      <c r="K711" s="117"/>
      <c r="L711" s="117"/>
      <c r="M711" s="117"/>
      <c r="N711" s="117"/>
      <c r="O711" s="117"/>
      <c r="P711" s="117"/>
      <c r="Q711" s="117"/>
      <c r="R711" s="117"/>
      <c r="S711" s="117"/>
      <c r="T711" s="117"/>
      <c r="U711" s="117"/>
      <c r="V711" s="117"/>
      <c r="W711" s="117"/>
      <c r="X711" s="117"/>
      <c r="Y711" s="117"/>
      <c r="Z711" s="117"/>
      <c r="AA711" s="117"/>
      <c r="AB711" s="117"/>
    </row>
    <row r="712" spans="1:28" ht="15.75" customHeight="1">
      <c r="A712" s="117"/>
      <c r="B712" s="117"/>
      <c r="C712" s="117"/>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7"/>
      <c r="AA712" s="117"/>
      <c r="AB712" s="117"/>
    </row>
    <row r="713" spans="1:28" ht="15.75" customHeight="1">
      <c r="A713" s="117"/>
      <c r="B713" s="117"/>
      <c r="C713" s="117"/>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c r="AA713" s="117"/>
      <c r="AB713" s="117"/>
    </row>
    <row r="714" spans="1:28" ht="15.75" customHeight="1">
      <c r="A714" s="117"/>
      <c r="B714" s="117"/>
      <c r="C714" s="117"/>
      <c r="D714" s="117"/>
      <c r="E714" s="117"/>
      <c r="F714" s="117"/>
      <c r="G714" s="117"/>
      <c r="H714" s="117"/>
      <c r="I714" s="117"/>
      <c r="J714" s="117"/>
      <c r="K714" s="117"/>
      <c r="L714" s="117"/>
      <c r="M714" s="117"/>
      <c r="N714" s="117"/>
      <c r="O714" s="117"/>
      <c r="P714" s="117"/>
      <c r="Q714" s="117"/>
      <c r="R714" s="117"/>
      <c r="S714" s="117"/>
      <c r="T714" s="117"/>
      <c r="U714" s="117"/>
      <c r="V714" s="117"/>
      <c r="W714" s="117"/>
      <c r="X714" s="117"/>
      <c r="Y714" s="117"/>
      <c r="Z714" s="117"/>
      <c r="AA714" s="117"/>
      <c r="AB714" s="117"/>
    </row>
    <row r="715" spans="1:28" ht="15.75" customHeight="1">
      <c r="A715" s="117"/>
      <c r="B715" s="117"/>
      <c r="C715" s="117"/>
      <c r="D715" s="117"/>
      <c r="E715" s="117"/>
      <c r="F715" s="117"/>
      <c r="G715" s="117"/>
      <c r="H715" s="117"/>
      <c r="I715" s="117"/>
      <c r="J715" s="117"/>
      <c r="K715" s="117"/>
      <c r="L715" s="117"/>
      <c r="M715" s="117"/>
      <c r="N715" s="117"/>
      <c r="O715" s="117"/>
      <c r="P715" s="117"/>
      <c r="Q715" s="117"/>
      <c r="R715" s="117"/>
      <c r="S715" s="117"/>
      <c r="T715" s="117"/>
      <c r="U715" s="117"/>
      <c r="V715" s="117"/>
      <c r="W715" s="117"/>
      <c r="X715" s="117"/>
      <c r="Y715" s="117"/>
      <c r="Z715" s="117"/>
      <c r="AA715" s="117"/>
      <c r="AB715" s="117"/>
    </row>
    <row r="716" spans="1:28" ht="15.75" customHeight="1">
      <c r="A716" s="117"/>
      <c r="B716" s="117"/>
      <c r="C716" s="117"/>
      <c r="D716" s="117"/>
      <c r="E716" s="117"/>
      <c r="F716" s="117"/>
      <c r="G716" s="117"/>
      <c r="H716" s="117"/>
      <c r="I716" s="117"/>
      <c r="J716" s="117"/>
      <c r="K716" s="117"/>
      <c r="L716" s="117"/>
      <c r="M716" s="117"/>
      <c r="N716" s="117"/>
      <c r="O716" s="117"/>
      <c r="P716" s="117"/>
      <c r="Q716" s="117"/>
      <c r="R716" s="117"/>
      <c r="S716" s="117"/>
      <c r="T716" s="117"/>
      <c r="U716" s="117"/>
      <c r="V716" s="117"/>
      <c r="W716" s="117"/>
      <c r="X716" s="117"/>
      <c r="Y716" s="117"/>
      <c r="Z716" s="117"/>
      <c r="AA716" s="117"/>
      <c r="AB716" s="117"/>
    </row>
    <row r="717" spans="1:28" ht="15.75" customHeight="1">
      <c r="A717" s="117"/>
      <c r="B717" s="117"/>
      <c r="C717" s="117"/>
      <c r="D717" s="117"/>
      <c r="E717" s="117"/>
      <c r="F717" s="117"/>
      <c r="G717" s="117"/>
      <c r="H717" s="117"/>
      <c r="I717" s="117"/>
      <c r="J717" s="117"/>
      <c r="K717" s="117"/>
      <c r="L717" s="117"/>
      <c r="M717" s="117"/>
      <c r="N717" s="117"/>
      <c r="O717" s="117"/>
      <c r="P717" s="117"/>
      <c r="Q717" s="117"/>
      <c r="R717" s="117"/>
      <c r="S717" s="117"/>
      <c r="T717" s="117"/>
      <c r="U717" s="117"/>
      <c r="V717" s="117"/>
      <c r="W717" s="117"/>
      <c r="X717" s="117"/>
      <c r="Y717" s="117"/>
      <c r="Z717" s="117"/>
      <c r="AA717" s="117"/>
      <c r="AB717" s="117"/>
    </row>
    <row r="718" spans="1:28" ht="15.75" customHeight="1">
      <c r="A718" s="117"/>
      <c r="B718" s="117"/>
      <c r="C718" s="117"/>
      <c r="D718" s="117"/>
      <c r="E718" s="117"/>
      <c r="F718" s="117"/>
      <c r="G718" s="117"/>
      <c r="H718" s="117"/>
      <c r="I718" s="117"/>
      <c r="J718" s="117"/>
      <c r="K718" s="117"/>
      <c r="L718" s="117"/>
      <c r="M718" s="117"/>
      <c r="N718" s="117"/>
      <c r="O718" s="117"/>
      <c r="P718" s="117"/>
      <c r="Q718" s="117"/>
      <c r="R718" s="117"/>
      <c r="S718" s="117"/>
      <c r="T718" s="117"/>
      <c r="U718" s="117"/>
      <c r="V718" s="117"/>
      <c r="W718" s="117"/>
      <c r="X718" s="117"/>
      <c r="Y718" s="117"/>
      <c r="Z718" s="117"/>
      <c r="AA718" s="117"/>
      <c r="AB718" s="117"/>
    </row>
    <row r="719" spans="1:28" ht="15.75" customHeight="1">
      <c r="A719" s="117"/>
      <c r="B719" s="117"/>
      <c r="C719" s="117"/>
      <c r="D719" s="117"/>
      <c r="E719" s="117"/>
      <c r="F719" s="117"/>
      <c r="G719" s="117"/>
      <c r="H719" s="117"/>
      <c r="I719" s="117"/>
      <c r="J719" s="117"/>
      <c r="K719" s="117"/>
      <c r="L719" s="117"/>
      <c r="M719" s="117"/>
      <c r="N719" s="117"/>
      <c r="O719" s="117"/>
      <c r="P719" s="117"/>
      <c r="Q719" s="117"/>
      <c r="R719" s="117"/>
      <c r="S719" s="117"/>
      <c r="T719" s="117"/>
      <c r="U719" s="117"/>
      <c r="V719" s="117"/>
      <c r="W719" s="117"/>
      <c r="X719" s="117"/>
      <c r="Y719" s="117"/>
      <c r="Z719" s="117"/>
      <c r="AA719" s="117"/>
      <c r="AB719" s="117"/>
    </row>
    <row r="720" spans="1:28" ht="15.75" customHeight="1">
      <c r="A720" s="117"/>
      <c r="B720" s="117"/>
      <c r="C720" s="117"/>
      <c r="D720" s="117"/>
      <c r="E720" s="117"/>
      <c r="F720" s="117"/>
      <c r="G720" s="117"/>
      <c r="H720" s="117"/>
      <c r="I720" s="117"/>
      <c r="J720" s="117"/>
      <c r="K720" s="117"/>
      <c r="L720" s="117"/>
      <c r="M720" s="117"/>
      <c r="N720" s="117"/>
      <c r="O720" s="117"/>
      <c r="P720" s="117"/>
      <c r="Q720" s="117"/>
      <c r="R720" s="117"/>
      <c r="S720" s="117"/>
      <c r="T720" s="117"/>
      <c r="U720" s="117"/>
      <c r="V720" s="117"/>
      <c r="W720" s="117"/>
      <c r="X720" s="117"/>
      <c r="Y720" s="117"/>
      <c r="Z720" s="117"/>
      <c r="AA720" s="117"/>
      <c r="AB720" s="117"/>
    </row>
    <row r="721" spans="1:28" ht="15.75" customHeight="1">
      <c r="A721" s="117"/>
      <c r="B721" s="117"/>
      <c r="C721" s="117"/>
      <c r="D721" s="117"/>
      <c r="E721" s="117"/>
      <c r="F721" s="117"/>
      <c r="G721" s="117"/>
      <c r="H721" s="117"/>
      <c r="I721" s="117"/>
      <c r="J721" s="117"/>
      <c r="K721" s="117"/>
      <c r="L721" s="117"/>
      <c r="M721" s="117"/>
      <c r="N721" s="117"/>
      <c r="O721" s="117"/>
      <c r="P721" s="117"/>
      <c r="Q721" s="117"/>
      <c r="R721" s="117"/>
      <c r="S721" s="117"/>
      <c r="T721" s="117"/>
      <c r="U721" s="117"/>
      <c r="V721" s="117"/>
      <c r="W721" s="117"/>
      <c r="X721" s="117"/>
      <c r="Y721" s="117"/>
      <c r="Z721" s="117"/>
      <c r="AA721" s="117"/>
      <c r="AB721" s="117"/>
    </row>
    <row r="722" spans="1:28" ht="15.75" customHeight="1">
      <c r="A722" s="117"/>
      <c r="B722" s="117"/>
      <c r="C722" s="117"/>
      <c r="D722" s="117"/>
      <c r="E722" s="117"/>
      <c r="F722" s="117"/>
      <c r="G722" s="117"/>
      <c r="H722" s="117"/>
      <c r="I722" s="117"/>
      <c r="J722" s="117"/>
      <c r="K722" s="117"/>
      <c r="L722" s="117"/>
      <c r="M722" s="117"/>
      <c r="N722" s="117"/>
      <c r="O722" s="117"/>
      <c r="P722" s="117"/>
      <c r="Q722" s="117"/>
      <c r="R722" s="117"/>
      <c r="S722" s="117"/>
      <c r="T722" s="117"/>
      <c r="U722" s="117"/>
      <c r="V722" s="117"/>
      <c r="W722" s="117"/>
      <c r="X722" s="117"/>
      <c r="Y722" s="117"/>
      <c r="Z722" s="117"/>
      <c r="AA722" s="117"/>
      <c r="AB722" s="117"/>
    </row>
    <row r="723" spans="1:28" ht="15.75" customHeight="1">
      <c r="A723" s="117"/>
      <c r="B723" s="117"/>
      <c r="C723" s="117"/>
      <c r="D723" s="117"/>
      <c r="E723" s="117"/>
      <c r="F723" s="117"/>
      <c r="G723" s="117"/>
      <c r="H723" s="117"/>
      <c r="I723" s="117"/>
      <c r="J723" s="117"/>
      <c r="K723" s="117"/>
      <c r="L723" s="117"/>
      <c r="M723" s="117"/>
      <c r="N723" s="117"/>
      <c r="O723" s="117"/>
      <c r="P723" s="117"/>
      <c r="Q723" s="117"/>
      <c r="R723" s="117"/>
      <c r="S723" s="117"/>
      <c r="T723" s="117"/>
      <c r="U723" s="117"/>
      <c r="V723" s="117"/>
      <c r="W723" s="117"/>
      <c r="X723" s="117"/>
      <c r="Y723" s="117"/>
      <c r="Z723" s="117"/>
      <c r="AA723" s="117"/>
      <c r="AB723" s="117"/>
    </row>
    <row r="724" spans="1:28" ht="15.75" customHeight="1">
      <c r="A724" s="117"/>
      <c r="B724" s="117"/>
      <c r="C724" s="117"/>
      <c r="D724" s="117"/>
      <c r="E724" s="117"/>
      <c r="F724" s="117"/>
      <c r="G724" s="117"/>
      <c r="H724" s="117"/>
      <c r="I724" s="117"/>
      <c r="J724" s="117"/>
      <c r="K724" s="117"/>
      <c r="L724" s="117"/>
      <c r="M724" s="117"/>
      <c r="N724" s="117"/>
      <c r="O724" s="117"/>
      <c r="P724" s="117"/>
      <c r="Q724" s="117"/>
      <c r="R724" s="117"/>
      <c r="S724" s="117"/>
      <c r="T724" s="117"/>
      <c r="U724" s="117"/>
      <c r="V724" s="117"/>
      <c r="W724" s="117"/>
      <c r="X724" s="117"/>
      <c r="Y724" s="117"/>
      <c r="Z724" s="117"/>
      <c r="AA724" s="117"/>
      <c r="AB724" s="117"/>
    </row>
    <row r="725" spans="1:28" ht="15.75" customHeight="1">
      <c r="A725" s="117"/>
      <c r="B725" s="117"/>
      <c r="C725" s="117"/>
      <c r="D725" s="117"/>
      <c r="E725" s="117"/>
      <c r="F725" s="117"/>
      <c r="G725" s="117"/>
      <c r="H725" s="117"/>
      <c r="I725" s="117"/>
      <c r="J725" s="117"/>
      <c r="K725" s="117"/>
      <c r="L725" s="117"/>
      <c r="M725" s="117"/>
      <c r="N725" s="117"/>
      <c r="O725" s="117"/>
      <c r="P725" s="117"/>
      <c r="Q725" s="117"/>
      <c r="R725" s="117"/>
      <c r="S725" s="117"/>
      <c r="T725" s="117"/>
      <c r="U725" s="117"/>
      <c r="V725" s="117"/>
      <c r="W725" s="117"/>
      <c r="X725" s="117"/>
      <c r="Y725" s="117"/>
      <c r="Z725" s="117"/>
      <c r="AA725" s="117"/>
      <c r="AB725" s="117"/>
    </row>
    <row r="726" spans="1:28" ht="15.75" customHeight="1">
      <c r="A726" s="117"/>
      <c r="B726" s="117"/>
      <c r="C726" s="117"/>
      <c r="D726" s="117"/>
      <c r="E726" s="117"/>
      <c r="F726" s="117"/>
      <c r="G726" s="117"/>
      <c r="H726" s="117"/>
      <c r="I726" s="117"/>
      <c r="J726" s="117"/>
      <c r="K726" s="117"/>
      <c r="L726" s="117"/>
      <c r="M726" s="117"/>
      <c r="N726" s="117"/>
      <c r="O726" s="117"/>
      <c r="P726" s="117"/>
      <c r="Q726" s="117"/>
      <c r="R726" s="117"/>
      <c r="S726" s="117"/>
      <c r="T726" s="117"/>
      <c r="U726" s="117"/>
      <c r="V726" s="117"/>
      <c r="W726" s="117"/>
      <c r="X726" s="117"/>
      <c r="Y726" s="117"/>
      <c r="Z726" s="117"/>
      <c r="AA726" s="117"/>
      <c r="AB726" s="117"/>
    </row>
    <row r="727" spans="1:28" ht="15.75" customHeight="1">
      <c r="A727" s="117"/>
      <c r="B727" s="117"/>
      <c r="C727" s="117"/>
      <c r="D727" s="117"/>
      <c r="E727" s="117"/>
      <c r="F727" s="117"/>
      <c r="G727" s="117"/>
      <c r="H727" s="117"/>
      <c r="I727" s="117"/>
      <c r="J727" s="117"/>
      <c r="K727" s="117"/>
      <c r="L727" s="117"/>
      <c r="M727" s="117"/>
      <c r="N727" s="117"/>
      <c r="O727" s="117"/>
      <c r="P727" s="117"/>
      <c r="Q727" s="117"/>
      <c r="R727" s="117"/>
      <c r="S727" s="117"/>
      <c r="T727" s="117"/>
      <c r="U727" s="117"/>
      <c r="V727" s="117"/>
      <c r="W727" s="117"/>
      <c r="X727" s="117"/>
      <c r="Y727" s="117"/>
      <c r="Z727" s="117"/>
      <c r="AA727" s="117"/>
      <c r="AB727" s="117"/>
    </row>
    <row r="728" spans="1:28" ht="15.75" customHeight="1">
      <c r="A728" s="117"/>
      <c r="B728" s="117"/>
      <c r="C728" s="117"/>
      <c r="D728" s="117"/>
      <c r="E728" s="117"/>
      <c r="F728" s="117"/>
      <c r="G728" s="117"/>
      <c r="H728" s="117"/>
      <c r="I728" s="117"/>
      <c r="J728" s="117"/>
      <c r="K728" s="117"/>
      <c r="L728" s="117"/>
      <c r="M728" s="117"/>
      <c r="N728" s="117"/>
      <c r="O728" s="117"/>
      <c r="P728" s="117"/>
      <c r="Q728" s="117"/>
      <c r="R728" s="117"/>
      <c r="S728" s="117"/>
      <c r="T728" s="117"/>
      <c r="U728" s="117"/>
      <c r="V728" s="117"/>
      <c r="W728" s="117"/>
      <c r="X728" s="117"/>
      <c r="Y728" s="117"/>
      <c r="Z728" s="117"/>
      <c r="AA728" s="117"/>
      <c r="AB728" s="117"/>
    </row>
    <row r="729" spans="1:28" ht="15.75" customHeight="1">
      <c r="A729" s="117"/>
      <c r="B729" s="117"/>
      <c r="C729" s="117"/>
      <c r="D729" s="117"/>
      <c r="E729" s="117"/>
      <c r="F729" s="117"/>
      <c r="G729" s="117"/>
      <c r="H729" s="117"/>
      <c r="I729" s="117"/>
      <c r="J729" s="117"/>
      <c r="K729" s="117"/>
      <c r="L729" s="117"/>
      <c r="M729" s="117"/>
      <c r="N729" s="117"/>
      <c r="O729" s="117"/>
      <c r="P729" s="117"/>
      <c r="Q729" s="117"/>
      <c r="R729" s="117"/>
      <c r="S729" s="117"/>
      <c r="T729" s="117"/>
      <c r="U729" s="117"/>
      <c r="V729" s="117"/>
      <c r="W729" s="117"/>
      <c r="X729" s="117"/>
      <c r="Y729" s="117"/>
      <c r="Z729" s="117"/>
      <c r="AA729" s="117"/>
      <c r="AB729" s="117"/>
    </row>
    <row r="730" spans="1:28" ht="15.75" customHeight="1">
      <c r="A730" s="117"/>
      <c r="B730" s="117"/>
      <c r="C730" s="117"/>
      <c r="D730" s="117"/>
      <c r="E730" s="117"/>
      <c r="F730" s="117"/>
      <c r="G730" s="117"/>
      <c r="H730" s="117"/>
      <c r="I730" s="117"/>
      <c r="J730" s="117"/>
      <c r="K730" s="117"/>
      <c r="L730" s="117"/>
      <c r="M730" s="117"/>
      <c r="N730" s="117"/>
      <c r="O730" s="117"/>
      <c r="P730" s="117"/>
      <c r="Q730" s="117"/>
      <c r="R730" s="117"/>
      <c r="S730" s="117"/>
      <c r="T730" s="117"/>
      <c r="U730" s="117"/>
      <c r="V730" s="117"/>
      <c r="W730" s="117"/>
      <c r="X730" s="117"/>
      <c r="Y730" s="117"/>
      <c r="Z730" s="117"/>
      <c r="AA730" s="117"/>
      <c r="AB730" s="117"/>
    </row>
    <row r="731" spans="1:28" ht="15.75" customHeight="1">
      <c r="A731" s="117"/>
      <c r="B731" s="117"/>
      <c r="C731" s="117"/>
      <c r="D731" s="117"/>
      <c r="E731" s="117"/>
      <c r="F731" s="117"/>
      <c r="G731" s="117"/>
      <c r="H731" s="117"/>
      <c r="I731" s="117"/>
      <c r="J731" s="117"/>
      <c r="K731" s="117"/>
      <c r="L731" s="117"/>
      <c r="M731" s="117"/>
      <c r="N731" s="117"/>
      <c r="O731" s="117"/>
      <c r="P731" s="117"/>
      <c r="Q731" s="117"/>
      <c r="R731" s="117"/>
      <c r="S731" s="117"/>
      <c r="T731" s="117"/>
      <c r="U731" s="117"/>
      <c r="V731" s="117"/>
      <c r="W731" s="117"/>
      <c r="X731" s="117"/>
      <c r="Y731" s="117"/>
      <c r="Z731" s="117"/>
      <c r="AA731" s="117"/>
      <c r="AB731" s="117"/>
    </row>
    <row r="732" spans="1:28" ht="15.75" customHeight="1">
      <c r="A732" s="117"/>
      <c r="B732" s="117"/>
      <c r="C732" s="117"/>
      <c r="D732" s="117"/>
      <c r="E732" s="117"/>
      <c r="F732" s="117"/>
      <c r="G732" s="117"/>
      <c r="H732" s="117"/>
      <c r="I732" s="117"/>
      <c r="J732" s="117"/>
      <c r="K732" s="117"/>
      <c r="L732" s="117"/>
      <c r="M732" s="117"/>
      <c r="N732" s="117"/>
      <c r="O732" s="117"/>
      <c r="P732" s="117"/>
      <c r="Q732" s="117"/>
      <c r="R732" s="117"/>
      <c r="S732" s="117"/>
      <c r="T732" s="117"/>
      <c r="U732" s="117"/>
      <c r="V732" s="117"/>
      <c r="W732" s="117"/>
      <c r="X732" s="117"/>
      <c r="Y732" s="117"/>
      <c r="Z732" s="117"/>
      <c r="AA732" s="117"/>
      <c r="AB732" s="117"/>
    </row>
    <row r="733" spans="1:28" ht="15.75" customHeight="1">
      <c r="A733" s="117"/>
      <c r="B733" s="117"/>
      <c r="C733" s="117"/>
      <c r="D733" s="117"/>
      <c r="E733" s="117"/>
      <c r="F733" s="117"/>
      <c r="G733" s="117"/>
      <c r="H733" s="117"/>
      <c r="I733" s="117"/>
      <c r="J733" s="117"/>
      <c r="K733" s="117"/>
      <c r="L733" s="117"/>
      <c r="M733" s="117"/>
      <c r="N733" s="117"/>
      <c r="O733" s="117"/>
      <c r="P733" s="117"/>
      <c r="Q733" s="117"/>
      <c r="R733" s="117"/>
      <c r="S733" s="117"/>
      <c r="T733" s="117"/>
      <c r="U733" s="117"/>
      <c r="V733" s="117"/>
      <c r="W733" s="117"/>
      <c r="X733" s="117"/>
      <c r="Y733" s="117"/>
      <c r="Z733" s="117"/>
      <c r="AA733" s="117"/>
      <c r="AB733" s="117"/>
    </row>
    <row r="734" spans="1:28" ht="15.75" customHeight="1">
      <c r="A734" s="117"/>
      <c r="B734" s="117"/>
      <c r="C734" s="117"/>
      <c r="D734" s="117"/>
      <c r="E734" s="117"/>
      <c r="F734" s="117"/>
      <c r="G734" s="117"/>
      <c r="H734" s="117"/>
      <c r="I734" s="117"/>
      <c r="J734" s="117"/>
      <c r="K734" s="117"/>
      <c r="L734" s="117"/>
      <c r="M734" s="117"/>
      <c r="N734" s="117"/>
      <c r="O734" s="117"/>
      <c r="P734" s="117"/>
      <c r="Q734" s="117"/>
      <c r="R734" s="117"/>
      <c r="S734" s="117"/>
      <c r="T734" s="117"/>
      <c r="U734" s="117"/>
      <c r="V734" s="117"/>
      <c r="W734" s="117"/>
      <c r="X734" s="117"/>
      <c r="Y734" s="117"/>
      <c r="Z734" s="117"/>
      <c r="AA734" s="117"/>
      <c r="AB734" s="117"/>
    </row>
    <row r="735" spans="1:28" ht="15.75" customHeight="1">
      <c r="A735" s="117"/>
      <c r="B735" s="117"/>
      <c r="C735" s="117"/>
      <c r="D735" s="117"/>
      <c r="E735" s="117"/>
      <c r="F735" s="117"/>
      <c r="G735" s="117"/>
      <c r="H735" s="117"/>
      <c r="I735" s="117"/>
      <c r="J735" s="117"/>
      <c r="K735" s="117"/>
      <c r="L735" s="117"/>
      <c r="M735" s="117"/>
      <c r="N735" s="117"/>
      <c r="O735" s="117"/>
      <c r="P735" s="117"/>
      <c r="Q735" s="117"/>
      <c r="R735" s="117"/>
      <c r="S735" s="117"/>
      <c r="T735" s="117"/>
      <c r="U735" s="117"/>
      <c r="V735" s="117"/>
      <c r="W735" s="117"/>
      <c r="X735" s="117"/>
      <c r="Y735" s="117"/>
      <c r="Z735" s="117"/>
      <c r="AA735" s="117"/>
      <c r="AB735" s="117"/>
    </row>
    <row r="736" spans="1:28" ht="15.75" customHeight="1">
      <c r="A736" s="117"/>
      <c r="B736" s="117"/>
      <c r="C736" s="117"/>
      <c r="D736" s="117"/>
      <c r="E736" s="117"/>
      <c r="F736" s="117"/>
      <c r="G736" s="117"/>
      <c r="H736" s="117"/>
      <c r="I736" s="117"/>
      <c r="J736" s="117"/>
      <c r="K736" s="117"/>
      <c r="L736" s="117"/>
      <c r="M736" s="117"/>
      <c r="N736" s="117"/>
      <c r="O736" s="117"/>
      <c r="P736" s="117"/>
      <c r="Q736" s="117"/>
      <c r="R736" s="117"/>
      <c r="S736" s="117"/>
      <c r="T736" s="117"/>
      <c r="U736" s="117"/>
      <c r="V736" s="117"/>
      <c r="W736" s="117"/>
      <c r="X736" s="117"/>
      <c r="Y736" s="117"/>
      <c r="Z736" s="117"/>
      <c r="AA736" s="117"/>
      <c r="AB736" s="117"/>
    </row>
    <row r="737" spans="1:28" ht="15.75" customHeight="1">
      <c r="A737" s="117"/>
      <c r="B737" s="117"/>
      <c r="C737" s="117"/>
      <c r="D737" s="117"/>
      <c r="E737" s="117"/>
      <c r="F737" s="117"/>
      <c r="G737" s="117"/>
      <c r="H737" s="117"/>
      <c r="I737" s="117"/>
      <c r="J737" s="117"/>
      <c r="K737" s="117"/>
      <c r="L737" s="117"/>
      <c r="M737" s="117"/>
      <c r="N737" s="117"/>
      <c r="O737" s="117"/>
      <c r="P737" s="117"/>
      <c r="Q737" s="117"/>
      <c r="R737" s="117"/>
      <c r="S737" s="117"/>
      <c r="T737" s="117"/>
      <c r="U737" s="117"/>
      <c r="V737" s="117"/>
      <c r="W737" s="117"/>
      <c r="X737" s="117"/>
      <c r="Y737" s="117"/>
      <c r="Z737" s="117"/>
      <c r="AA737" s="117"/>
      <c r="AB737" s="117"/>
    </row>
    <row r="738" spans="1:28" ht="15.75" customHeight="1">
      <c r="A738" s="117"/>
      <c r="B738" s="117"/>
      <c r="C738" s="117"/>
      <c r="D738" s="117"/>
      <c r="E738" s="117"/>
      <c r="F738" s="117"/>
      <c r="G738" s="117"/>
      <c r="H738" s="117"/>
      <c r="I738" s="117"/>
      <c r="J738" s="117"/>
      <c r="K738" s="117"/>
      <c r="L738" s="117"/>
      <c r="M738" s="117"/>
      <c r="N738" s="117"/>
      <c r="O738" s="117"/>
      <c r="P738" s="117"/>
      <c r="Q738" s="117"/>
      <c r="R738" s="117"/>
      <c r="S738" s="117"/>
      <c r="T738" s="117"/>
      <c r="U738" s="117"/>
      <c r="V738" s="117"/>
      <c r="W738" s="117"/>
      <c r="X738" s="117"/>
      <c r="Y738" s="117"/>
      <c r="Z738" s="117"/>
      <c r="AA738" s="117"/>
      <c r="AB738" s="117"/>
    </row>
    <row r="739" spans="1:28" ht="15.75" customHeight="1">
      <c r="A739" s="117"/>
      <c r="B739" s="117"/>
      <c r="C739" s="117"/>
      <c r="D739" s="117"/>
      <c r="E739" s="117"/>
      <c r="F739" s="117"/>
      <c r="G739" s="117"/>
      <c r="H739" s="117"/>
      <c r="I739" s="117"/>
      <c r="J739" s="117"/>
      <c r="K739" s="117"/>
      <c r="L739" s="117"/>
      <c r="M739" s="117"/>
      <c r="N739" s="117"/>
      <c r="O739" s="117"/>
      <c r="P739" s="117"/>
      <c r="Q739" s="117"/>
      <c r="R739" s="117"/>
      <c r="S739" s="117"/>
      <c r="T739" s="117"/>
      <c r="U739" s="117"/>
      <c r="V739" s="117"/>
      <c r="W739" s="117"/>
      <c r="X739" s="117"/>
      <c r="Y739" s="117"/>
      <c r="Z739" s="117"/>
      <c r="AA739" s="117"/>
      <c r="AB739" s="117"/>
    </row>
    <row r="740" spans="1:28" ht="15.75" customHeight="1">
      <c r="A740" s="117"/>
      <c r="B740" s="117"/>
      <c r="C740" s="117"/>
      <c r="D740" s="117"/>
      <c r="E740" s="117"/>
      <c r="F740" s="117"/>
      <c r="G740" s="117"/>
      <c r="H740" s="117"/>
      <c r="I740" s="117"/>
      <c r="J740" s="117"/>
      <c r="K740" s="117"/>
      <c r="L740" s="117"/>
      <c r="M740" s="117"/>
      <c r="N740" s="117"/>
      <c r="O740" s="117"/>
      <c r="P740" s="117"/>
      <c r="Q740" s="117"/>
      <c r="R740" s="117"/>
      <c r="S740" s="117"/>
      <c r="T740" s="117"/>
      <c r="U740" s="117"/>
      <c r="V740" s="117"/>
      <c r="W740" s="117"/>
      <c r="X740" s="117"/>
      <c r="Y740" s="117"/>
      <c r="Z740" s="117"/>
      <c r="AA740" s="117"/>
      <c r="AB740" s="117"/>
    </row>
    <row r="741" spans="1:28" ht="15.75" customHeight="1">
      <c r="A741" s="117"/>
      <c r="B741" s="117"/>
      <c r="C741" s="117"/>
      <c r="D741" s="117"/>
      <c r="E741" s="117"/>
      <c r="F741" s="117"/>
      <c r="G741" s="117"/>
      <c r="H741" s="117"/>
      <c r="I741" s="117"/>
      <c r="J741" s="117"/>
      <c r="K741" s="117"/>
      <c r="L741" s="117"/>
      <c r="M741" s="117"/>
      <c r="N741" s="117"/>
      <c r="O741" s="117"/>
      <c r="P741" s="117"/>
      <c r="Q741" s="117"/>
      <c r="R741" s="117"/>
      <c r="S741" s="117"/>
      <c r="T741" s="117"/>
      <c r="U741" s="117"/>
      <c r="V741" s="117"/>
      <c r="W741" s="117"/>
      <c r="X741" s="117"/>
      <c r="Y741" s="117"/>
      <c r="Z741" s="117"/>
      <c r="AA741" s="117"/>
      <c r="AB741" s="117"/>
    </row>
    <row r="742" spans="1:28" ht="15.75" customHeight="1">
      <c r="A742" s="117"/>
      <c r="B742" s="117"/>
      <c r="C742" s="117"/>
      <c r="D742" s="117"/>
      <c r="E742" s="117"/>
      <c r="F742" s="117"/>
      <c r="G742" s="117"/>
      <c r="H742" s="117"/>
      <c r="I742" s="117"/>
      <c r="J742" s="117"/>
      <c r="K742" s="117"/>
      <c r="L742" s="117"/>
      <c r="M742" s="117"/>
      <c r="N742" s="117"/>
      <c r="O742" s="117"/>
      <c r="P742" s="117"/>
      <c r="Q742" s="117"/>
      <c r="R742" s="117"/>
      <c r="S742" s="117"/>
      <c r="T742" s="117"/>
      <c r="U742" s="117"/>
      <c r="V742" s="117"/>
      <c r="W742" s="117"/>
      <c r="X742" s="117"/>
      <c r="Y742" s="117"/>
      <c r="Z742" s="117"/>
      <c r="AA742" s="117"/>
      <c r="AB742" s="117"/>
    </row>
    <row r="743" spans="1:28" ht="15.75" customHeight="1">
      <c r="A743" s="117"/>
      <c r="B743" s="117"/>
      <c r="C743" s="117"/>
      <c r="D743" s="117"/>
      <c r="E743" s="117"/>
      <c r="F743" s="117"/>
      <c r="G743" s="117"/>
      <c r="H743" s="117"/>
      <c r="I743" s="117"/>
      <c r="J743" s="117"/>
      <c r="K743" s="117"/>
      <c r="L743" s="117"/>
      <c r="M743" s="117"/>
      <c r="N743" s="117"/>
      <c r="O743" s="117"/>
      <c r="P743" s="117"/>
      <c r="Q743" s="117"/>
      <c r="R743" s="117"/>
      <c r="S743" s="117"/>
      <c r="T743" s="117"/>
      <c r="U743" s="117"/>
      <c r="V743" s="117"/>
      <c r="W743" s="117"/>
      <c r="X743" s="117"/>
      <c r="Y743" s="117"/>
      <c r="Z743" s="117"/>
      <c r="AA743" s="117"/>
      <c r="AB743" s="117"/>
    </row>
    <row r="744" spans="1:28" ht="15.75" customHeight="1">
      <c r="A744" s="117"/>
      <c r="B744" s="117"/>
      <c r="C744" s="117"/>
      <c r="D744" s="117"/>
      <c r="E744" s="117"/>
      <c r="F744" s="117"/>
      <c r="G744" s="117"/>
      <c r="H744" s="117"/>
      <c r="I744" s="117"/>
      <c r="J744" s="117"/>
      <c r="K744" s="117"/>
      <c r="L744" s="117"/>
      <c r="M744" s="117"/>
      <c r="N744" s="117"/>
      <c r="O744" s="117"/>
      <c r="P744" s="117"/>
      <c r="Q744" s="117"/>
      <c r="R744" s="117"/>
      <c r="S744" s="117"/>
      <c r="T744" s="117"/>
      <c r="U744" s="117"/>
      <c r="V744" s="117"/>
      <c r="W744" s="117"/>
      <c r="X744" s="117"/>
      <c r="Y744" s="117"/>
      <c r="Z744" s="117"/>
      <c r="AA744" s="117"/>
      <c r="AB744" s="117"/>
    </row>
    <row r="745" spans="1:28" ht="15.75" customHeight="1">
      <c r="A745" s="117"/>
      <c r="B745" s="117"/>
      <c r="C745" s="117"/>
      <c r="D745" s="117"/>
      <c r="E745" s="117"/>
      <c r="F745" s="117"/>
      <c r="G745" s="117"/>
      <c r="H745" s="117"/>
      <c r="I745" s="117"/>
      <c r="J745" s="117"/>
      <c r="K745" s="117"/>
      <c r="L745" s="117"/>
      <c r="M745" s="117"/>
      <c r="N745" s="117"/>
      <c r="O745" s="117"/>
      <c r="P745" s="117"/>
      <c r="Q745" s="117"/>
      <c r="R745" s="117"/>
      <c r="S745" s="117"/>
      <c r="T745" s="117"/>
      <c r="U745" s="117"/>
      <c r="V745" s="117"/>
      <c r="W745" s="117"/>
      <c r="X745" s="117"/>
      <c r="Y745" s="117"/>
      <c r="Z745" s="117"/>
      <c r="AA745" s="117"/>
      <c r="AB745" s="117"/>
    </row>
    <row r="746" spans="1:28" ht="15.75" customHeight="1">
      <c r="A746" s="117"/>
      <c r="B746" s="117"/>
      <c r="C746" s="117"/>
      <c r="D746" s="117"/>
      <c r="E746" s="117"/>
      <c r="F746" s="117"/>
      <c r="G746" s="117"/>
      <c r="H746" s="117"/>
      <c r="I746" s="117"/>
      <c r="J746" s="117"/>
      <c r="K746" s="117"/>
      <c r="L746" s="117"/>
      <c r="M746" s="117"/>
      <c r="N746" s="117"/>
      <c r="O746" s="117"/>
      <c r="P746" s="117"/>
      <c r="Q746" s="117"/>
      <c r="R746" s="117"/>
      <c r="S746" s="117"/>
      <c r="T746" s="117"/>
      <c r="U746" s="117"/>
      <c r="V746" s="117"/>
      <c r="W746" s="117"/>
      <c r="X746" s="117"/>
      <c r="Y746" s="117"/>
      <c r="Z746" s="117"/>
      <c r="AA746" s="117"/>
      <c r="AB746" s="117"/>
    </row>
    <row r="747" spans="1:28" ht="15.75" customHeight="1">
      <c r="A747" s="117"/>
      <c r="B747" s="117"/>
      <c r="C747" s="117"/>
      <c r="D747" s="117"/>
      <c r="E747" s="117"/>
      <c r="F747" s="117"/>
      <c r="G747" s="117"/>
      <c r="H747" s="117"/>
      <c r="I747" s="117"/>
      <c r="J747" s="117"/>
      <c r="K747" s="117"/>
      <c r="L747" s="117"/>
      <c r="M747" s="117"/>
      <c r="N747" s="117"/>
      <c r="O747" s="117"/>
      <c r="P747" s="117"/>
      <c r="Q747" s="117"/>
      <c r="R747" s="117"/>
      <c r="S747" s="117"/>
      <c r="T747" s="117"/>
      <c r="U747" s="117"/>
      <c r="V747" s="117"/>
      <c r="W747" s="117"/>
      <c r="X747" s="117"/>
      <c r="Y747" s="117"/>
      <c r="Z747" s="117"/>
      <c r="AA747" s="117"/>
      <c r="AB747" s="117"/>
    </row>
    <row r="748" spans="1:28" ht="15.75" customHeight="1">
      <c r="A748" s="117"/>
      <c r="B748" s="117"/>
      <c r="C748" s="117"/>
      <c r="D748" s="117"/>
      <c r="E748" s="117"/>
      <c r="F748" s="117"/>
      <c r="G748" s="117"/>
      <c r="H748" s="117"/>
      <c r="I748" s="117"/>
      <c r="J748" s="117"/>
      <c r="K748" s="117"/>
      <c r="L748" s="117"/>
      <c r="M748" s="117"/>
      <c r="N748" s="117"/>
      <c r="O748" s="117"/>
      <c r="P748" s="117"/>
      <c r="Q748" s="117"/>
      <c r="R748" s="117"/>
      <c r="S748" s="117"/>
      <c r="T748" s="117"/>
      <c r="U748" s="117"/>
      <c r="V748" s="117"/>
      <c r="W748" s="117"/>
      <c r="X748" s="117"/>
      <c r="Y748" s="117"/>
      <c r="Z748" s="117"/>
      <c r="AA748" s="117"/>
      <c r="AB748" s="117"/>
    </row>
    <row r="749" spans="1:28" ht="15.75" customHeight="1">
      <c r="A749" s="117"/>
      <c r="B749" s="117"/>
      <c r="C749" s="117"/>
      <c r="D749" s="117"/>
      <c r="E749" s="117"/>
      <c r="F749" s="117"/>
      <c r="G749" s="117"/>
      <c r="H749" s="117"/>
      <c r="I749" s="117"/>
      <c r="J749" s="117"/>
      <c r="K749" s="117"/>
      <c r="L749" s="117"/>
      <c r="M749" s="117"/>
      <c r="N749" s="117"/>
      <c r="O749" s="117"/>
      <c r="P749" s="117"/>
      <c r="Q749" s="117"/>
      <c r="R749" s="117"/>
      <c r="S749" s="117"/>
      <c r="T749" s="117"/>
      <c r="U749" s="117"/>
      <c r="V749" s="117"/>
      <c r="W749" s="117"/>
      <c r="X749" s="117"/>
      <c r="Y749" s="117"/>
      <c r="Z749" s="117"/>
      <c r="AA749" s="117"/>
      <c r="AB749" s="117"/>
    </row>
    <row r="750" spans="1:28" ht="15.75" customHeight="1">
      <c r="A750" s="117"/>
      <c r="B750" s="117"/>
      <c r="C750" s="117"/>
      <c r="D750" s="117"/>
      <c r="E750" s="117"/>
      <c r="F750" s="117"/>
      <c r="G750" s="117"/>
      <c r="H750" s="117"/>
      <c r="I750" s="117"/>
      <c r="J750" s="117"/>
      <c r="K750" s="117"/>
      <c r="L750" s="117"/>
      <c r="M750" s="117"/>
      <c r="N750" s="117"/>
      <c r="O750" s="117"/>
      <c r="P750" s="117"/>
      <c r="Q750" s="117"/>
      <c r="R750" s="117"/>
      <c r="S750" s="117"/>
      <c r="T750" s="117"/>
      <c r="U750" s="117"/>
      <c r="V750" s="117"/>
      <c r="W750" s="117"/>
      <c r="X750" s="117"/>
      <c r="Y750" s="117"/>
      <c r="Z750" s="117"/>
      <c r="AA750" s="117"/>
      <c r="AB750" s="117"/>
    </row>
    <row r="751" spans="1:28" ht="15.75" customHeight="1">
      <c r="A751" s="117"/>
      <c r="B751" s="117"/>
      <c r="C751" s="117"/>
      <c r="D751" s="117"/>
      <c r="E751" s="117"/>
      <c r="F751" s="117"/>
      <c r="G751" s="117"/>
      <c r="H751" s="117"/>
      <c r="I751" s="117"/>
      <c r="J751" s="117"/>
      <c r="K751" s="117"/>
      <c r="L751" s="117"/>
      <c r="M751" s="117"/>
      <c r="N751" s="117"/>
      <c r="O751" s="117"/>
      <c r="P751" s="117"/>
      <c r="Q751" s="117"/>
      <c r="R751" s="117"/>
      <c r="S751" s="117"/>
      <c r="T751" s="117"/>
      <c r="U751" s="117"/>
      <c r="V751" s="117"/>
      <c r="W751" s="117"/>
      <c r="X751" s="117"/>
      <c r="Y751" s="117"/>
      <c r="Z751" s="117"/>
      <c r="AA751" s="117"/>
      <c r="AB751" s="117"/>
    </row>
    <row r="752" spans="1:28" ht="15.75" customHeight="1">
      <c r="A752" s="117"/>
      <c r="B752" s="117"/>
      <c r="C752" s="117"/>
      <c r="D752" s="117"/>
      <c r="E752" s="117"/>
      <c r="F752" s="117"/>
      <c r="G752" s="117"/>
      <c r="H752" s="117"/>
      <c r="I752" s="117"/>
      <c r="J752" s="117"/>
      <c r="K752" s="117"/>
      <c r="L752" s="117"/>
      <c r="M752" s="117"/>
      <c r="N752" s="117"/>
      <c r="O752" s="117"/>
      <c r="P752" s="117"/>
      <c r="Q752" s="117"/>
      <c r="R752" s="117"/>
      <c r="S752" s="117"/>
      <c r="T752" s="117"/>
      <c r="U752" s="117"/>
      <c r="V752" s="117"/>
      <c r="W752" s="117"/>
      <c r="X752" s="117"/>
      <c r="Y752" s="117"/>
      <c r="Z752" s="117"/>
      <c r="AA752" s="117"/>
      <c r="AB752" s="117"/>
    </row>
    <row r="753" spans="1:28" ht="15.75" customHeight="1">
      <c r="A753" s="117"/>
      <c r="B753" s="117"/>
      <c r="C753" s="117"/>
      <c r="D753" s="117"/>
      <c r="E753" s="117"/>
      <c r="F753" s="117"/>
      <c r="G753" s="117"/>
      <c r="H753" s="117"/>
      <c r="I753" s="117"/>
      <c r="J753" s="117"/>
      <c r="K753" s="117"/>
      <c r="L753" s="117"/>
      <c r="M753" s="117"/>
      <c r="N753" s="117"/>
      <c r="O753" s="117"/>
      <c r="P753" s="117"/>
      <c r="Q753" s="117"/>
      <c r="R753" s="117"/>
      <c r="S753" s="117"/>
      <c r="T753" s="117"/>
      <c r="U753" s="117"/>
      <c r="V753" s="117"/>
      <c r="W753" s="117"/>
      <c r="X753" s="117"/>
      <c r="Y753" s="117"/>
      <c r="Z753" s="117"/>
      <c r="AA753" s="117"/>
      <c r="AB753" s="117"/>
    </row>
    <row r="754" spans="1:28" ht="15.75" customHeight="1">
      <c r="A754" s="117"/>
      <c r="B754" s="117"/>
      <c r="C754" s="117"/>
      <c r="D754" s="117"/>
      <c r="E754" s="117"/>
      <c r="F754" s="117"/>
      <c r="G754" s="117"/>
      <c r="H754" s="117"/>
      <c r="I754" s="117"/>
      <c r="J754" s="117"/>
      <c r="K754" s="117"/>
      <c r="L754" s="117"/>
      <c r="M754" s="117"/>
      <c r="N754" s="117"/>
      <c r="O754" s="117"/>
      <c r="P754" s="117"/>
      <c r="Q754" s="117"/>
      <c r="R754" s="117"/>
      <c r="S754" s="117"/>
      <c r="T754" s="117"/>
      <c r="U754" s="117"/>
      <c r="V754" s="117"/>
      <c r="W754" s="117"/>
      <c r="X754" s="117"/>
      <c r="Y754" s="117"/>
      <c r="Z754" s="117"/>
      <c r="AA754" s="117"/>
      <c r="AB754" s="117"/>
    </row>
    <row r="755" spans="1:28" ht="15.75" customHeight="1">
      <c r="A755" s="117"/>
      <c r="B755" s="117"/>
      <c r="C755" s="117"/>
      <c r="D755" s="117"/>
      <c r="E755" s="117"/>
      <c r="F755" s="117"/>
      <c r="G755" s="117"/>
      <c r="H755" s="117"/>
      <c r="I755" s="117"/>
      <c r="J755" s="117"/>
      <c r="K755" s="117"/>
      <c r="L755" s="117"/>
      <c r="M755" s="117"/>
      <c r="N755" s="117"/>
      <c r="O755" s="117"/>
      <c r="P755" s="117"/>
      <c r="Q755" s="117"/>
      <c r="R755" s="117"/>
      <c r="S755" s="117"/>
      <c r="T755" s="117"/>
      <c r="U755" s="117"/>
      <c r="V755" s="117"/>
      <c r="W755" s="117"/>
      <c r="X755" s="117"/>
      <c r="Y755" s="117"/>
      <c r="Z755" s="117"/>
      <c r="AA755" s="117"/>
      <c r="AB755" s="117"/>
    </row>
    <row r="756" spans="1:28" ht="15.75" customHeight="1">
      <c r="A756" s="117"/>
      <c r="B756" s="117"/>
      <c r="C756" s="117"/>
      <c r="D756" s="117"/>
      <c r="E756" s="117"/>
      <c r="F756" s="117"/>
      <c r="G756" s="117"/>
      <c r="H756" s="117"/>
      <c r="I756" s="117"/>
      <c r="J756" s="117"/>
      <c r="K756" s="117"/>
      <c r="L756" s="117"/>
      <c r="M756" s="117"/>
      <c r="N756" s="117"/>
      <c r="O756" s="117"/>
      <c r="P756" s="117"/>
      <c r="Q756" s="117"/>
      <c r="R756" s="117"/>
      <c r="S756" s="117"/>
      <c r="T756" s="117"/>
      <c r="U756" s="117"/>
      <c r="V756" s="117"/>
      <c r="W756" s="117"/>
      <c r="X756" s="117"/>
      <c r="Y756" s="117"/>
      <c r="Z756" s="117"/>
      <c r="AA756" s="117"/>
      <c r="AB756" s="117"/>
    </row>
    <row r="757" spans="1:28" ht="15.75" customHeight="1">
      <c r="A757" s="117"/>
      <c r="B757" s="117"/>
      <c r="C757" s="117"/>
      <c r="D757" s="117"/>
      <c r="E757" s="117"/>
      <c r="F757" s="117"/>
      <c r="G757" s="117"/>
      <c r="H757" s="117"/>
      <c r="I757" s="117"/>
      <c r="J757" s="117"/>
      <c r="K757" s="117"/>
      <c r="L757" s="117"/>
      <c r="M757" s="117"/>
      <c r="N757" s="117"/>
      <c r="O757" s="117"/>
      <c r="P757" s="117"/>
      <c r="Q757" s="117"/>
      <c r="R757" s="117"/>
      <c r="S757" s="117"/>
      <c r="T757" s="117"/>
      <c r="U757" s="117"/>
      <c r="V757" s="117"/>
      <c r="W757" s="117"/>
      <c r="X757" s="117"/>
      <c r="Y757" s="117"/>
      <c r="Z757" s="117"/>
      <c r="AA757" s="117"/>
      <c r="AB757" s="117"/>
    </row>
    <row r="758" spans="1:28" ht="15.75" customHeight="1">
      <c r="A758" s="117"/>
      <c r="B758" s="117"/>
      <c r="C758" s="117"/>
      <c r="D758" s="117"/>
      <c r="E758" s="117"/>
      <c r="F758" s="117"/>
      <c r="G758" s="117"/>
      <c r="H758" s="117"/>
      <c r="I758" s="117"/>
      <c r="J758" s="117"/>
      <c r="K758" s="117"/>
      <c r="L758" s="117"/>
      <c r="M758" s="117"/>
      <c r="N758" s="117"/>
      <c r="O758" s="117"/>
      <c r="P758" s="117"/>
      <c r="Q758" s="117"/>
      <c r="R758" s="117"/>
      <c r="S758" s="117"/>
      <c r="T758" s="117"/>
      <c r="U758" s="117"/>
      <c r="V758" s="117"/>
      <c r="W758" s="117"/>
      <c r="X758" s="117"/>
      <c r="Y758" s="117"/>
      <c r="Z758" s="117"/>
      <c r="AA758" s="117"/>
      <c r="AB758" s="117"/>
    </row>
    <row r="759" spans="1:28" ht="15.75" customHeight="1">
      <c r="A759" s="117"/>
      <c r="B759" s="117"/>
      <c r="C759" s="117"/>
      <c r="D759" s="117"/>
      <c r="E759" s="117"/>
      <c r="F759" s="117"/>
      <c r="G759" s="117"/>
      <c r="H759" s="117"/>
      <c r="I759" s="117"/>
      <c r="J759" s="117"/>
      <c r="K759" s="117"/>
      <c r="L759" s="117"/>
      <c r="M759" s="117"/>
      <c r="N759" s="117"/>
      <c r="O759" s="117"/>
      <c r="P759" s="117"/>
      <c r="Q759" s="117"/>
      <c r="R759" s="117"/>
      <c r="S759" s="117"/>
      <c r="T759" s="117"/>
      <c r="U759" s="117"/>
      <c r="V759" s="117"/>
      <c r="W759" s="117"/>
      <c r="X759" s="117"/>
      <c r="Y759" s="117"/>
      <c r="Z759" s="117"/>
      <c r="AA759" s="117"/>
      <c r="AB759" s="117"/>
    </row>
    <row r="760" spans="1:28" ht="15.75" customHeight="1">
      <c r="A760" s="117"/>
      <c r="B760" s="117"/>
      <c r="C760" s="117"/>
      <c r="D760" s="117"/>
      <c r="E760" s="117"/>
      <c r="F760" s="117"/>
      <c r="G760" s="117"/>
      <c r="H760" s="117"/>
      <c r="I760" s="117"/>
      <c r="J760" s="117"/>
      <c r="K760" s="117"/>
      <c r="L760" s="117"/>
      <c r="M760" s="117"/>
      <c r="N760" s="117"/>
      <c r="O760" s="117"/>
      <c r="P760" s="117"/>
      <c r="Q760" s="117"/>
      <c r="R760" s="117"/>
      <c r="S760" s="117"/>
      <c r="T760" s="117"/>
      <c r="U760" s="117"/>
      <c r="V760" s="117"/>
      <c r="W760" s="117"/>
      <c r="X760" s="117"/>
      <c r="Y760" s="117"/>
      <c r="Z760" s="117"/>
      <c r="AA760" s="117"/>
      <c r="AB760" s="117"/>
    </row>
    <row r="761" spans="1:28" ht="15.75" customHeight="1">
      <c r="A761" s="117"/>
      <c r="B761" s="117"/>
      <c r="C761" s="117"/>
      <c r="D761" s="117"/>
      <c r="E761" s="117"/>
      <c r="F761" s="117"/>
      <c r="G761" s="117"/>
      <c r="H761" s="117"/>
      <c r="I761" s="117"/>
      <c r="J761" s="117"/>
      <c r="K761" s="117"/>
      <c r="L761" s="117"/>
      <c r="M761" s="117"/>
      <c r="N761" s="117"/>
      <c r="O761" s="117"/>
      <c r="P761" s="117"/>
      <c r="Q761" s="117"/>
      <c r="R761" s="117"/>
      <c r="S761" s="117"/>
      <c r="T761" s="117"/>
      <c r="U761" s="117"/>
      <c r="V761" s="117"/>
      <c r="W761" s="117"/>
      <c r="X761" s="117"/>
      <c r="Y761" s="117"/>
      <c r="Z761" s="117"/>
      <c r="AA761" s="117"/>
      <c r="AB761" s="117"/>
    </row>
    <row r="762" spans="1:28" ht="15.75" customHeight="1">
      <c r="A762" s="117"/>
      <c r="B762" s="117"/>
      <c r="C762" s="117"/>
      <c r="D762" s="117"/>
      <c r="E762" s="117"/>
      <c r="F762" s="117"/>
      <c r="G762" s="117"/>
      <c r="H762" s="117"/>
      <c r="I762" s="117"/>
      <c r="J762" s="117"/>
      <c r="K762" s="117"/>
      <c r="L762" s="117"/>
      <c r="M762" s="117"/>
      <c r="N762" s="117"/>
      <c r="O762" s="117"/>
      <c r="P762" s="117"/>
      <c r="Q762" s="117"/>
      <c r="R762" s="117"/>
      <c r="S762" s="117"/>
      <c r="T762" s="117"/>
      <c r="U762" s="117"/>
      <c r="V762" s="117"/>
      <c r="W762" s="117"/>
      <c r="X762" s="117"/>
      <c r="Y762" s="117"/>
      <c r="Z762" s="117"/>
      <c r="AA762" s="117"/>
      <c r="AB762" s="117"/>
    </row>
    <row r="763" spans="1:28" ht="15.75" customHeight="1">
      <c r="A763" s="117"/>
      <c r="B763" s="117"/>
      <c r="C763" s="117"/>
      <c r="D763" s="117"/>
      <c r="E763" s="117"/>
      <c r="F763" s="117"/>
      <c r="G763" s="117"/>
      <c r="H763" s="117"/>
      <c r="I763" s="117"/>
      <c r="J763" s="117"/>
      <c r="K763" s="117"/>
      <c r="L763" s="117"/>
      <c r="M763" s="117"/>
      <c r="N763" s="117"/>
      <c r="O763" s="117"/>
      <c r="P763" s="117"/>
      <c r="Q763" s="117"/>
      <c r="R763" s="117"/>
      <c r="S763" s="117"/>
      <c r="T763" s="117"/>
      <c r="U763" s="117"/>
      <c r="V763" s="117"/>
      <c r="W763" s="117"/>
      <c r="X763" s="117"/>
      <c r="Y763" s="117"/>
      <c r="Z763" s="117"/>
      <c r="AA763" s="117"/>
      <c r="AB763" s="117"/>
    </row>
    <row r="764" spans="1:28" ht="15.75" customHeight="1">
      <c r="A764" s="117"/>
      <c r="B764" s="117"/>
      <c r="C764" s="117"/>
      <c r="D764" s="117"/>
      <c r="E764" s="117"/>
      <c r="F764" s="117"/>
      <c r="G764" s="117"/>
      <c r="H764" s="117"/>
      <c r="I764" s="117"/>
      <c r="J764" s="117"/>
      <c r="K764" s="117"/>
      <c r="L764" s="117"/>
      <c r="M764" s="117"/>
      <c r="N764" s="117"/>
      <c r="O764" s="117"/>
      <c r="P764" s="117"/>
      <c r="Q764" s="117"/>
      <c r="R764" s="117"/>
      <c r="S764" s="117"/>
      <c r="T764" s="117"/>
      <c r="U764" s="117"/>
      <c r="V764" s="117"/>
      <c r="W764" s="117"/>
      <c r="X764" s="117"/>
      <c r="Y764" s="117"/>
      <c r="Z764" s="117"/>
      <c r="AA764" s="117"/>
      <c r="AB764" s="117"/>
    </row>
    <row r="765" spans="1:28" ht="15.75" customHeight="1">
      <c r="A765" s="117"/>
      <c r="B765" s="117"/>
      <c r="C765" s="117"/>
      <c r="D765" s="117"/>
      <c r="E765" s="117"/>
      <c r="F765" s="117"/>
      <c r="G765" s="117"/>
      <c r="H765" s="117"/>
      <c r="I765" s="117"/>
      <c r="J765" s="117"/>
      <c r="K765" s="117"/>
      <c r="L765" s="117"/>
      <c r="M765" s="117"/>
      <c r="N765" s="117"/>
      <c r="O765" s="117"/>
      <c r="P765" s="117"/>
      <c r="Q765" s="117"/>
      <c r="R765" s="117"/>
      <c r="S765" s="117"/>
      <c r="T765" s="117"/>
      <c r="U765" s="117"/>
      <c r="V765" s="117"/>
      <c r="W765" s="117"/>
      <c r="X765" s="117"/>
      <c r="Y765" s="117"/>
      <c r="Z765" s="117"/>
      <c r="AA765" s="117"/>
      <c r="AB765" s="117"/>
    </row>
    <row r="766" spans="1:28" ht="15.75" customHeight="1">
      <c r="A766" s="117"/>
      <c r="B766" s="117"/>
      <c r="C766" s="117"/>
      <c r="D766" s="117"/>
      <c r="E766" s="117"/>
      <c r="F766" s="117"/>
      <c r="G766" s="117"/>
      <c r="H766" s="117"/>
      <c r="I766" s="117"/>
      <c r="J766" s="117"/>
      <c r="K766" s="117"/>
      <c r="L766" s="117"/>
      <c r="M766" s="117"/>
      <c r="N766" s="117"/>
      <c r="O766" s="117"/>
      <c r="P766" s="117"/>
      <c r="Q766" s="117"/>
      <c r="R766" s="117"/>
      <c r="S766" s="117"/>
      <c r="T766" s="117"/>
      <c r="U766" s="117"/>
      <c r="V766" s="117"/>
      <c r="W766" s="117"/>
      <c r="X766" s="117"/>
      <c r="Y766" s="117"/>
      <c r="Z766" s="117"/>
      <c r="AA766" s="117"/>
      <c r="AB766" s="117"/>
    </row>
    <row r="767" spans="1:28" ht="15.75" customHeight="1">
      <c r="A767" s="117"/>
      <c r="B767" s="117"/>
      <c r="C767" s="117"/>
      <c r="D767" s="117"/>
      <c r="E767" s="117"/>
      <c r="F767" s="117"/>
      <c r="G767" s="117"/>
      <c r="H767" s="117"/>
      <c r="I767" s="117"/>
      <c r="J767" s="117"/>
      <c r="K767" s="117"/>
      <c r="L767" s="117"/>
      <c r="M767" s="117"/>
      <c r="N767" s="117"/>
      <c r="O767" s="117"/>
      <c r="P767" s="117"/>
      <c r="Q767" s="117"/>
      <c r="R767" s="117"/>
      <c r="S767" s="117"/>
      <c r="T767" s="117"/>
      <c r="U767" s="117"/>
      <c r="V767" s="117"/>
      <c r="W767" s="117"/>
      <c r="X767" s="117"/>
      <c r="Y767" s="117"/>
      <c r="Z767" s="117"/>
      <c r="AA767" s="117"/>
      <c r="AB767" s="117"/>
    </row>
    <row r="768" spans="1:28" ht="15.75" customHeight="1">
      <c r="A768" s="117"/>
      <c r="B768" s="117"/>
      <c r="C768" s="117"/>
      <c r="D768" s="117"/>
      <c r="E768" s="117"/>
      <c r="F768" s="117"/>
      <c r="G768" s="117"/>
      <c r="H768" s="117"/>
      <c r="I768" s="117"/>
      <c r="J768" s="117"/>
      <c r="K768" s="117"/>
      <c r="L768" s="117"/>
      <c r="M768" s="117"/>
      <c r="N768" s="117"/>
      <c r="O768" s="117"/>
      <c r="P768" s="117"/>
      <c r="Q768" s="117"/>
      <c r="R768" s="117"/>
      <c r="S768" s="117"/>
      <c r="T768" s="117"/>
      <c r="U768" s="117"/>
      <c r="V768" s="117"/>
      <c r="W768" s="117"/>
      <c r="X768" s="117"/>
      <c r="Y768" s="117"/>
      <c r="Z768" s="117"/>
      <c r="AA768" s="117"/>
      <c r="AB768" s="117"/>
    </row>
    <row r="769" spans="1:28" ht="15.75" customHeight="1">
      <c r="A769" s="117"/>
      <c r="B769" s="117"/>
      <c r="C769" s="117"/>
      <c r="D769" s="117"/>
      <c r="E769" s="117"/>
      <c r="F769" s="117"/>
      <c r="G769" s="117"/>
      <c r="H769" s="117"/>
      <c r="I769" s="117"/>
      <c r="J769" s="117"/>
      <c r="K769" s="117"/>
      <c r="L769" s="117"/>
      <c r="M769" s="117"/>
      <c r="N769" s="117"/>
      <c r="O769" s="117"/>
      <c r="P769" s="117"/>
      <c r="Q769" s="117"/>
      <c r="R769" s="117"/>
      <c r="S769" s="117"/>
      <c r="T769" s="117"/>
      <c r="U769" s="117"/>
      <c r="V769" s="117"/>
      <c r="W769" s="117"/>
      <c r="X769" s="117"/>
      <c r="Y769" s="117"/>
      <c r="Z769" s="117"/>
      <c r="AA769" s="117"/>
      <c r="AB769" s="117"/>
    </row>
    <row r="770" spans="1:28" ht="15.75" customHeight="1">
      <c r="A770" s="117"/>
      <c r="B770" s="117"/>
      <c r="C770" s="117"/>
      <c r="D770" s="117"/>
      <c r="E770" s="117"/>
      <c r="F770" s="117"/>
      <c r="G770" s="117"/>
      <c r="H770" s="117"/>
      <c r="I770" s="117"/>
      <c r="J770" s="117"/>
      <c r="K770" s="117"/>
      <c r="L770" s="117"/>
      <c r="M770" s="117"/>
      <c r="N770" s="117"/>
      <c r="O770" s="117"/>
      <c r="P770" s="117"/>
      <c r="Q770" s="117"/>
      <c r="R770" s="117"/>
      <c r="S770" s="117"/>
      <c r="T770" s="117"/>
      <c r="U770" s="117"/>
      <c r="V770" s="117"/>
      <c r="W770" s="117"/>
      <c r="X770" s="117"/>
      <c r="Y770" s="117"/>
      <c r="Z770" s="117"/>
      <c r="AA770" s="117"/>
      <c r="AB770" s="117"/>
    </row>
    <row r="771" spans="1:28" ht="15.75" customHeight="1">
      <c r="A771" s="117"/>
      <c r="B771" s="117"/>
      <c r="C771" s="117"/>
      <c r="D771" s="117"/>
      <c r="E771" s="117"/>
      <c r="F771" s="117"/>
      <c r="G771" s="117"/>
      <c r="H771" s="117"/>
      <c r="I771" s="117"/>
      <c r="J771" s="117"/>
      <c r="K771" s="117"/>
      <c r="L771" s="117"/>
      <c r="M771" s="117"/>
      <c r="N771" s="117"/>
      <c r="O771" s="117"/>
      <c r="P771" s="117"/>
      <c r="Q771" s="117"/>
      <c r="R771" s="117"/>
      <c r="S771" s="117"/>
      <c r="T771" s="117"/>
      <c r="U771" s="117"/>
      <c r="V771" s="117"/>
      <c r="W771" s="117"/>
      <c r="X771" s="117"/>
      <c r="Y771" s="117"/>
      <c r="Z771" s="117"/>
      <c r="AA771" s="117"/>
      <c r="AB771" s="117"/>
    </row>
    <row r="772" spans="1:28" ht="15.75" customHeight="1">
      <c r="A772" s="117"/>
      <c r="B772" s="117"/>
      <c r="C772" s="117"/>
      <c r="D772" s="117"/>
      <c r="E772" s="117"/>
      <c r="F772" s="117"/>
      <c r="G772" s="117"/>
      <c r="H772" s="117"/>
      <c r="I772" s="117"/>
      <c r="J772" s="117"/>
      <c r="K772" s="117"/>
      <c r="L772" s="117"/>
      <c r="M772" s="117"/>
      <c r="N772" s="117"/>
      <c r="O772" s="117"/>
      <c r="P772" s="117"/>
      <c r="Q772" s="117"/>
      <c r="R772" s="117"/>
      <c r="S772" s="117"/>
      <c r="T772" s="117"/>
      <c r="U772" s="117"/>
      <c r="V772" s="117"/>
      <c r="W772" s="117"/>
      <c r="X772" s="117"/>
      <c r="Y772" s="117"/>
      <c r="Z772" s="117"/>
      <c r="AA772" s="117"/>
      <c r="AB772" s="117"/>
    </row>
    <row r="773" spans="1:28" ht="15.75" customHeight="1">
      <c r="A773" s="117"/>
      <c r="B773" s="117"/>
      <c r="C773" s="117"/>
      <c r="D773" s="117"/>
      <c r="E773" s="117"/>
      <c r="F773" s="117"/>
      <c r="G773" s="117"/>
      <c r="H773" s="117"/>
      <c r="I773" s="117"/>
      <c r="J773" s="117"/>
      <c r="K773" s="117"/>
      <c r="L773" s="117"/>
      <c r="M773" s="117"/>
      <c r="N773" s="117"/>
      <c r="O773" s="117"/>
      <c r="P773" s="117"/>
      <c r="Q773" s="117"/>
      <c r="R773" s="117"/>
      <c r="S773" s="117"/>
      <c r="T773" s="117"/>
      <c r="U773" s="117"/>
      <c r="V773" s="117"/>
      <c r="W773" s="117"/>
      <c r="X773" s="117"/>
      <c r="Y773" s="117"/>
      <c r="Z773" s="117"/>
      <c r="AA773" s="117"/>
      <c r="AB773" s="117"/>
    </row>
    <row r="774" spans="1:28" ht="15.75" customHeight="1">
      <c r="A774" s="117"/>
      <c r="B774" s="117"/>
      <c r="C774" s="117"/>
      <c r="D774" s="117"/>
      <c r="E774" s="117"/>
      <c r="F774" s="117"/>
      <c r="G774" s="117"/>
      <c r="H774" s="117"/>
      <c r="I774" s="117"/>
      <c r="J774" s="117"/>
      <c r="K774" s="117"/>
      <c r="L774" s="117"/>
      <c r="M774" s="117"/>
      <c r="N774" s="117"/>
      <c r="O774" s="117"/>
      <c r="P774" s="117"/>
      <c r="Q774" s="117"/>
      <c r="R774" s="117"/>
      <c r="S774" s="117"/>
      <c r="T774" s="117"/>
      <c r="U774" s="117"/>
      <c r="V774" s="117"/>
      <c r="W774" s="117"/>
      <c r="X774" s="117"/>
      <c r="Y774" s="117"/>
      <c r="Z774" s="117"/>
      <c r="AA774" s="117"/>
      <c r="AB774" s="117"/>
    </row>
    <row r="775" spans="1:28" ht="15.75" customHeight="1">
      <c r="A775" s="117"/>
      <c r="B775" s="117"/>
      <c r="C775" s="117"/>
      <c r="D775" s="117"/>
      <c r="E775" s="117"/>
      <c r="F775" s="117"/>
      <c r="G775" s="117"/>
      <c r="H775" s="117"/>
      <c r="I775" s="117"/>
      <c r="J775" s="117"/>
      <c r="K775" s="117"/>
      <c r="L775" s="117"/>
      <c r="M775" s="117"/>
      <c r="N775" s="117"/>
      <c r="O775" s="117"/>
      <c r="P775" s="117"/>
      <c r="Q775" s="117"/>
      <c r="R775" s="117"/>
      <c r="S775" s="117"/>
      <c r="T775" s="117"/>
      <c r="U775" s="117"/>
      <c r="V775" s="117"/>
      <c r="W775" s="117"/>
      <c r="X775" s="117"/>
      <c r="Y775" s="117"/>
      <c r="Z775" s="117"/>
      <c r="AA775" s="117"/>
      <c r="AB775" s="117"/>
    </row>
    <row r="776" spans="1:28" ht="15.75" customHeight="1">
      <c r="A776" s="117"/>
      <c r="B776" s="117"/>
      <c r="C776" s="117"/>
      <c r="D776" s="117"/>
      <c r="E776" s="117"/>
      <c r="F776" s="117"/>
      <c r="G776" s="117"/>
      <c r="H776" s="117"/>
      <c r="I776" s="117"/>
      <c r="J776" s="117"/>
      <c r="K776" s="117"/>
      <c r="L776" s="117"/>
      <c r="M776" s="117"/>
      <c r="N776" s="117"/>
      <c r="O776" s="117"/>
      <c r="P776" s="117"/>
      <c r="Q776" s="117"/>
      <c r="R776" s="117"/>
      <c r="S776" s="117"/>
      <c r="T776" s="117"/>
      <c r="U776" s="117"/>
      <c r="V776" s="117"/>
      <c r="W776" s="117"/>
      <c r="X776" s="117"/>
      <c r="Y776" s="117"/>
      <c r="Z776" s="117"/>
      <c r="AA776" s="117"/>
      <c r="AB776" s="117"/>
    </row>
    <row r="777" spans="1:28" ht="15.75" customHeight="1">
      <c r="A777" s="117"/>
      <c r="B777" s="117"/>
      <c r="C777" s="117"/>
      <c r="D777" s="117"/>
      <c r="E777" s="117"/>
      <c r="F777" s="117"/>
      <c r="G777" s="117"/>
      <c r="H777" s="117"/>
      <c r="I777" s="117"/>
      <c r="J777" s="117"/>
      <c r="K777" s="117"/>
      <c r="L777" s="117"/>
      <c r="M777" s="117"/>
      <c r="N777" s="117"/>
      <c r="O777" s="117"/>
      <c r="P777" s="117"/>
      <c r="Q777" s="117"/>
      <c r="R777" s="117"/>
      <c r="S777" s="117"/>
      <c r="T777" s="117"/>
      <c r="U777" s="117"/>
      <c r="V777" s="117"/>
      <c r="W777" s="117"/>
      <c r="X777" s="117"/>
      <c r="Y777" s="117"/>
      <c r="Z777" s="117"/>
      <c r="AA777" s="117"/>
      <c r="AB777" s="117"/>
    </row>
    <row r="778" spans="1:28" ht="15.75" customHeight="1">
      <c r="A778" s="117"/>
      <c r="B778" s="117"/>
      <c r="C778" s="117"/>
      <c r="D778" s="117"/>
      <c r="E778" s="117"/>
      <c r="F778" s="117"/>
      <c r="G778" s="117"/>
      <c r="H778" s="117"/>
      <c r="I778" s="117"/>
      <c r="J778" s="117"/>
      <c r="K778" s="117"/>
      <c r="L778" s="117"/>
      <c r="M778" s="117"/>
      <c r="N778" s="117"/>
      <c r="O778" s="117"/>
      <c r="P778" s="117"/>
      <c r="Q778" s="117"/>
      <c r="R778" s="117"/>
      <c r="S778" s="117"/>
      <c r="T778" s="117"/>
      <c r="U778" s="117"/>
      <c r="V778" s="117"/>
      <c r="W778" s="117"/>
      <c r="X778" s="117"/>
      <c r="Y778" s="117"/>
      <c r="Z778" s="117"/>
      <c r="AA778" s="117"/>
      <c r="AB778" s="117"/>
    </row>
    <row r="779" spans="1:28" ht="15.75" customHeight="1">
      <c r="A779" s="117"/>
      <c r="B779" s="117"/>
      <c r="C779" s="117"/>
      <c r="D779" s="117"/>
      <c r="E779" s="117"/>
      <c r="F779" s="117"/>
      <c r="G779" s="117"/>
      <c r="H779" s="117"/>
      <c r="I779" s="117"/>
      <c r="J779" s="117"/>
      <c r="K779" s="117"/>
      <c r="L779" s="117"/>
      <c r="M779" s="117"/>
      <c r="N779" s="117"/>
      <c r="O779" s="117"/>
      <c r="P779" s="117"/>
      <c r="Q779" s="117"/>
      <c r="R779" s="117"/>
      <c r="S779" s="117"/>
      <c r="T779" s="117"/>
      <c r="U779" s="117"/>
      <c r="V779" s="117"/>
      <c r="W779" s="117"/>
      <c r="X779" s="117"/>
      <c r="Y779" s="117"/>
      <c r="Z779" s="117"/>
      <c r="AA779" s="117"/>
      <c r="AB779" s="117"/>
    </row>
    <row r="780" spans="1:28" ht="15.75" customHeight="1">
      <c r="A780" s="117"/>
      <c r="B780" s="117"/>
      <c r="C780" s="117"/>
      <c r="D780" s="117"/>
      <c r="E780" s="117"/>
      <c r="F780" s="117"/>
      <c r="G780" s="117"/>
      <c r="H780" s="117"/>
      <c r="I780" s="117"/>
      <c r="J780" s="117"/>
      <c r="K780" s="117"/>
      <c r="L780" s="117"/>
      <c r="M780" s="117"/>
      <c r="N780" s="117"/>
      <c r="O780" s="117"/>
      <c r="P780" s="117"/>
      <c r="Q780" s="117"/>
      <c r="R780" s="117"/>
      <c r="S780" s="117"/>
      <c r="T780" s="117"/>
      <c r="U780" s="117"/>
      <c r="V780" s="117"/>
      <c r="W780" s="117"/>
      <c r="X780" s="117"/>
      <c r="Y780" s="117"/>
      <c r="Z780" s="117"/>
      <c r="AA780" s="117"/>
      <c r="AB780" s="117"/>
    </row>
    <row r="781" spans="1:28" ht="15.75" customHeight="1">
      <c r="A781" s="117"/>
      <c r="B781" s="117"/>
      <c r="C781" s="117"/>
      <c r="D781" s="117"/>
      <c r="E781" s="117"/>
      <c r="F781" s="117"/>
      <c r="G781" s="117"/>
      <c r="H781" s="117"/>
      <c r="I781" s="117"/>
      <c r="J781" s="117"/>
      <c r="K781" s="117"/>
      <c r="L781" s="117"/>
      <c r="M781" s="117"/>
      <c r="N781" s="117"/>
      <c r="O781" s="117"/>
      <c r="P781" s="117"/>
      <c r="Q781" s="117"/>
      <c r="R781" s="117"/>
      <c r="S781" s="117"/>
      <c r="T781" s="117"/>
      <c r="U781" s="117"/>
      <c r="V781" s="117"/>
      <c r="W781" s="117"/>
      <c r="X781" s="117"/>
      <c r="Y781" s="117"/>
      <c r="Z781" s="117"/>
      <c r="AA781" s="117"/>
      <c r="AB781" s="117"/>
    </row>
    <row r="782" spans="1:28" ht="15.75" customHeight="1">
      <c r="A782" s="117"/>
      <c r="B782" s="117"/>
      <c r="C782" s="117"/>
      <c r="D782" s="117"/>
      <c r="E782" s="117"/>
      <c r="F782" s="117"/>
      <c r="G782" s="117"/>
      <c r="H782" s="117"/>
      <c r="I782" s="117"/>
      <c r="J782" s="117"/>
      <c r="K782" s="117"/>
      <c r="L782" s="117"/>
      <c r="M782" s="117"/>
      <c r="N782" s="117"/>
      <c r="O782" s="117"/>
      <c r="P782" s="117"/>
      <c r="Q782" s="117"/>
      <c r="R782" s="117"/>
      <c r="S782" s="117"/>
      <c r="T782" s="117"/>
      <c r="U782" s="117"/>
      <c r="V782" s="117"/>
      <c r="W782" s="117"/>
      <c r="X782" s="117"/>
      <c r="Y782" s="117"/>
      <c r="Z782" s="117"/>
      <c r="AA782" s="117"/>
      <c r="AB782" s="117"/>
    </row>
    <row r="783" spans="1:28" ht="15.75" customHeight="1">
      <c r="A783" s="117"/>
      <c r="B783" s="117"/>
      <c r="C783" s="117"/>
      <c r="D783" s="117"/>
      <c r="E783" s="117"/>
      <c r="F783" s="117"/>
      <c r="G783" s="117"/>
      <c r="H783" s="117"/>
      <c r="I783" s="117"/>
      <c r="J783" s="117"/>
      <c r="K783" s="117"/>
      <c r="L783" s="117"/>
      <c r="M783" s="117"/>
      <c r="N783" s="117"/>
      <c r="O783" s="117"/>
      <c r="P783" s="117"/>
      <c r="Q783" s="117"/>
      <c r="R783" s="117"/>
      <c r="S783" s="117"/>
      <c r="T783" s="117"/>
      <c r="U783" s="117"/>
      <c r="V783" s="117"/>
      <c r="W783" s="117"/>
      <c r="X783" s="117"/>
      <c r="Y783" s="117"/>
      <c r="Z783" s="117"/>
      <c r="AA783" s="117"/>
      <c r="AB783" s="117"/>
    </row>
    <row r="784" spans="1:28" ht="15.75" customHeight="1">
      <c r="A784" s="117"/>
      <c r="B784" s="117"/>
      <c r="C784" s="117"/>
      <c r="D784" s="117"/>
      <c r="E784" s="117"/>
      <c r="F784" s="117"/>
      <c r="G784" s="117"/>
      <c r="H784" s="117"/>
      <c r="I784" s="117"/>
      <c r="J784" s="117"/>
      <c r="K784" s="117"/>
      <c r="L784" s="117"/>
      <c r="M784" s="117"/>
      <c r="N784" s="117"/>
      <c r="O784" s="117"/>
      <c r="P784" s="117"/>
      <c r="Q784" s="117"/>
      <c r="R784" s="117"/>
      <c r="S784" s="117"/>
      <c r="T784" s="117"/>
      <c r="U784" s="117"/>
      <c r="V784" s="117"/>
      <c r="W784" s="117"/>
      <c r="X784" s="117"/>
      <c r="Y784" s="117"/>
      <c r="Z784" s="117"/>
      <c r="AA784" s="117"/>
      <c r="AB784" s="117"/>
    </row>
    <row r="785" spans="1:28" ht="15.75" customHeight="1">
      <c r="A785" s="117"/>
      <c r="B785" s="117"/>
      <c r="C785" s="117"/>
      <c r="D785" s="117"/>
      <c r="E785" s="117"/>
      <c r="F785" s="117"/>
      <c r="G785" s="117"/>
      <c r="H785" s="117"/>
      <c r="I785" s="117"/>
      <c r="J785" s="117"/>
      <c r="K785" s="117"/>
      <c r="L785" s="117"/>
      <c r="M785" s="117"/>
      <c r="N785" s="117"/>
      <c r="O785" s="117"/>
      <c r="P785" s="117"/>
      <c r="Q785" s="117"/>
      <c r="R785" s="117"/>
      <c r="S785" s="117"/>
      <c r="T785" s="117"/>
      <c r="U785" s="117"/>
      <c r="V785" s="117"/>
      <c r="W785" s="117"/>
      <c r="X785" s="117"/>
      <c r="Y785" s="117"/>
      <c r="Z785" s="117"/>
      <c r="AA785" s="117"/>
      <c r="AB785" s="117"/>
    </row>
    <row r="786" spans="1:28" ht="15.75" customHeight="1">
      <c r="A786" s="117"/>
      <c r="B786" s="117"/>
      <c r="C786" s="117"/>
      <c r="D786" s="117"/>
      <c r="E786" s="117"/>
      <c r="F786" s="117"/>
      <c r="G786" s="117"/>
      <c r="H786" s="117"/>
      <c r="I786" s="117"/>
      <c r="J786" s="117"/>
      <c r="K786" s="117"/>
      <c r="L786" s="117"/>
      <c r="M786" s="117"/>
      <c r="N786" s="117"/>
      <c r="O786" s="117"/>
      <c r="P786" s="117"/>
      <c r="Q786" s="117"/>
      <c r="R786" s="117"/>
      <c r="S786" s="117"/>
      <c r="T786" s="117"/>
      <c r="U786" s="117"/>
      <c r="V786" s="117"/>
      <c r="W786" s="117"/>
      <c r="X786" s="117"/>
      <c r="Y786" s="117"/>
      <c r="Z786" s="117"/>
      <c r="AA786" s="117"/>
      <c r="AB786" s="117"/>
    </row>
    <row r="787" spans="1:28" ht="15.75" customHeight="1">
      <c r="A787" s="117"/>
      <c r="B787" s="117"/>
      <c r="C787" s="117"/>
      <c r="D787" s="117"/>
      <c r="E787" s="117"/>
      <c r="F787" s="117"/>
      <c r="G787" s="117"/>
      <c r="H787" s="117"/>
      <c r="I787" s="117"/>
      <c r="J787" s="117"/>
      <c r="K787" s="117"/>
      <c r="L787" s="117"/>
      <c r="M787" s="117"/>
      <c r="N787" s="117"/>
      <c r="O787" s="117"/>
      <c r="P787" s="117"/>
      <c r="Q787" s="117"/>
      <c r="R787" s="117"/>
      <c r="S787" s="117"/>
      <c r="T787" s="117"/>
      <c r="U787" s="117"/>
      <c r="V787" s="117"/>
      <c r="W787" s="117"/>
      <c r="X787" s="117"/>
      <c r="Y787" s="117"/>
      <c r="Z787" s="117"/>
      <c r="AA787" s="117"/>
      <c r="AB787" s="117"/>
    </row>
    <row r="788" spans="1:28" ht="15.75" customHeight="1">
      <c r="A788" s="117"/>
      <c r="B788" s="117"/>
      <c r="C788" s="117"/>
      <c r="D788" s="117"/>
      <c r="E788" s="117"/>
      <c r="F788" s="117"/>
      <c r="G788" s="117"/>
      <c r="H788" s="117"/>
      <c r="I788" s="117"/>
      <c r="J788" s="117"/>
      <c r="K788" s="117"/>
      <c r="L788" s="117"/>
      <c r="M788" s="117"/>
      <c r="N788" s="117"/>
      <c r="O788" s="117"/>
      <c r="P788" s="117"/>
      <c r="Q788" s="117"/>
      <c r="R788" s="117"/>
      <c r="S788" s="117"/>
      <c r="T788" s="117"/>
      <c r="U788" s="117"/>
      <c r="V788" s="117"/>
      <c r="W788" s="117"/>
      <c r="X788" s="117"/>
      <c r="Y788" s="117"/>
      <c r="Z788" s="117"/>
      <c r="AA788" s="117"/>
      <c r="AB788" s="117"/>
    </row>
    <row r="789" spans="1:28" ht="15.75" customHeight="1">
      <c r="A789" s="117"/>
      <c r="B789" s="117"/>
      <c r="C789" s="117"/>
      <c r="D789" s="117"/>
      <c r="E789" s="117"/>
      <c r="F789" s="117"/>
      <c r="G789" s="117"/>
      <c r="H789" s="117"/>
      <c r="I789" s="117"/>
      <c r="J789" s="117"/>
      <c r="K789" s="117"/>
      <c r="L789" s="117"/>
      <c r="M789" s="117"/>
      <c r="N789" s="117"/>
      <c r="O789" s="117"/>
      <c r="P789" s="117"/>
      <c r="Q789" s="117"/>
      <c r="R789" s="117"/>
      <c r="S789" s="117"/>
      <c r="T789" s="117"/>
      <c r="U789" s="117"/>
      <c r="V789" s="117"/>
      <c r="W789" s="117"/>
      <c r="X789" s="117"/>
      <c r="Y789" s="117"/>
      <c r="Z789" s="117"/>
      <c r="AA789" s="117"/>
      <c r="AB789" s="117"/>
    </row>
    <row r="790" spans="1:28" ht="15.75" customHeight="1">
      <c r="A790" s="117"/>
      <c r="B790" s="117"/>
      <c r="C790" s="117"/>
      <c r="D790" s="117"/>
      <c r="E790" s="117"/>
      <c r="F790" s="117"/>
      <c r="G790" s="117"/>
      <c r="H790" s="117"/>
      <c r="I790" s="117"/>
      <c r="J790" s="117"/>
      <c r="K790" s="117"/>
      <c r="L790" s="117"/>
      <c r="M790" s="117"/>
      <c r="N790" s="117"/>
      <c r="O790" s="117"/>
      <c r="P790" s="117"/>
      <c r="Q790" s="117"/>
      <c r="R790" s="117"/>
      <c r="S790" s="117"/>
      <c r="T790" s="117"/>
      <c r="U790" s="117"/>
      <c r="V790" s="117"/>
      <c r="W790" s="117"/>
      <c r="X790" s="117"/>
      <c r="Y790" s="117"/>
      <c r="Z790" s="117"/>
      <c r="AA790" s="117"/>
      <c r="AB790" s="117"/>
    </row>
    <row r="791" spans="1:28" ht="15.75" customHeight="1">
      <c r="A791" s="117"/>
      <c r="B791" s="117"/>
      <c r="C791" s="117"/>
      <c r="D791" s="117"/>
      <c r="E791" s="117"/>
      <c r="F791" s="117"/>
      <c r="G791" s="117"/>
      <c r="H791" s="117"/>
      <c r="I791" s="117"/>
      <c r="J791" s="117"/>
      <c r="K791" s="117"/>
      <c r="L791" s="117"/>
      <c r="M791" s="117"/>
      <c r="N791" s="117"/>
      <c r="O791" s="117"/>
      <c r="P791" s="117"/>
      <c r="Q791" s="117"/>
      <c r="R791" s="117"/>
      <c r="S791" s="117"/>
      <c r="T791" s="117"/>
      <c r="U791" s="117"/>
      <c r="V791" s="117"/>
      <c r="W791" s="117"/>
      <c r="X791" s="117"/>
      <c r="Y791" s="117"/>
      <c r="Z791" s="117"/>
      <c r="AA791" s="117"/>
      <c r="AB791" s="117"/>
    </row>
    <row r="792" spans="1:28" ht="15.75" customHeight="1">
      <c r="A792" s="117"/>
      <c r="B792" s="117"/>
      <c r="C792" s="117"/>
      <c r="D792" s="117"/>
      <c r="E792" s="117"/>
      <c r="F792" s="117"/>
      <c r="G792" s="117"/>
      <c r="H792" s="117"/>
      <c r="I792" s="117"/>
      <c r="J792" s="117"/>
      <c r="K792" s="117"/>
      <c r="L792" s="117"/>
      <c r="M792" s="117"/>
      <c r="N792" s="117"/>
      <c r="O792" s="117"/>
      <c r="P792" s="117"/>
      <c r="Q792" s="117"/>
      <c r="R792" s="117"/>
      <c r="S792" s="117"/>
      <c r="T792" s="117"/>
      <c r="U792" s="117"/>
      <c r="V792" s="117"/>
      <c r="W792" s="117"/>
      <c r="X792" s="117"/>
      <c r="Y792" s="117"/>
      <c r="Z792" s="117"/>
      <c r="AA792" s="117"/>
      <c r="AB792" s="117"/>
    </row>
    <row r="793" spans="1:28" ht="15.75" customHeight="1">
      <c r="A793" s="117"/>
      <c r="B793" s="117"/>
      <c r="C793" s="117"/>
      <c r="D793" s="117"/>
      <c r="E793" s="117"/>
      <c r="F793" s="117"/>
      <c r="G793" s="117"/>
      <c r="H793" s="117"/>
      <c r="I793" s="117"/>
      <c r="J793" s="117"/>
      <c r="K793" s="117"/>
      <c r="L793" s="117"/>
      <c r="M793" s="117"/>
      <c r="N793" s="117"/>
      <c r="O793" s="117"/>
      <c r="P793" s="117"/>
      <c r="Q793" s="117"/>
      <c r="R793" s="117"/>
      <c r="S793" s="117"/>
      <c r="T793" s="117"/>
      <c r="U793" s="117"/>
      <c r="V793" s="117"/>
      <c r="W793" s="117"/>
      <c r="X793" s="117"/>
      <c r="Y793" s="117"/>
      <c r="Z793" s="117"/>
      <c r="AA793" s="117"/>
      <c r="AB793" s="117"/>
    </row>
    <row r="794" spans="1:28" ht="15.75" customHeight="1">
      <c r="A794" s="117"/>
      <c r="B794" s="117"/>
      <c r="C794" s="117"/>
      <c r="D794" s="117"/>
      <c r="E794" s="117"/>
      <c r="F794" s="117"/>
      <c r="G794" s="117"/>
      <c r="H794" s="117"/>
      <c r="I794" s="117"/>
      <c r="J794" s="117"/>
      <c r="K794" s="117"/>
      <c r="L794" s="117"/>
      <c r="M794" s="117"/>
      <c r="N794" s="117"/>
      <c r="O794" s="117"/>
      <c r="P794" s="117"/>
      <c r="Q794" s="117"/>
      <c r="R794" s="117"/>
      <c r="S794" s="117"/>
      <c r="T794" s="117"/>
      <c r="U794" s="117"/>
      <c r="V794" s="117"/>
      <c r="W794" s="117"/>
      <c r="X794" s="117"/>
      <c r="Y794" s="117"/>
      <c r="Z794" s="117"/>
      <c r="AA794" s="117"/>
      <c r="AB794" s="117"/>
    </row>
    <row r="795" spans="1:28" ht="15.75" customHeight="1">
      <c r="A795" s="117"/>
      <c r="B795" s="117"/>
      <c r="C795" s="117"/>
      <c r="D795" s="117"/>
      <c r="E795" s="117"/>
      <c r="F795" s="117"/>
      <c r="G795" s="117"/>
      <c r="H795" s="117"/>
      <c r="I795" s="117"/>
      <c r="J795" s="117"/>
      <c r="K795" s="117"/>
      <c r="L795" s="117"/>
      <c r="M795" s="117"/>
      <c r="N795" s="117"/>
      <c r="O795" s="117"/>
      <c r="P795" s="117"/>
      <c r="Q795" s="117"/>
      <c r="R795" s="117"/>
      <c r="S795" s="117"/>
      <c r="T795" s="117"/>
      <c r="U795" s="117"/>
      <c r="V795" s="117"/>
      <c r="W795" s="117"/>
      <c r="X795" s="117"/>
      <c r="Y795" s="117"/>
      <c r="Z795" s="117"/>
      <c r="AA795" s="117"/>
      <c r="AB795" s="117"/>
    </row>
    <row r="796" spans="1:28" ht="15.75" customHeight="1">
      <c r="A796" s="117"/>
      <c r="B796" s="117"/>
      <c r="C796" s="117"/>
      <c r="D796" s="117"/>
      <c r="E796" s="117"/>
      <c r="F796" s="117"/>
      <c r="G796" s="117"/>
      <c r="H796" s="117"/>
      <c r="I796" s="117"/>
      <c r="J796" s="117"/>
      <c r="K796" s="117"/>
      <c r="L796" s="117"/>
      <c r="M796" s="117"/>
      <c r="N796" s="117"/>
      <c r="O796" s="117"/>
      <c r="P796" s="117"/>
      <c r="Q796" s="117"/>
      <c r="R796" s="117"/>
      <c r="S796" s="117"/>
      <c r="T796" s="117"/>
      <c r="U796" s="117"/>
      <c r="V796" s="117"/>
      <c r="W796" s="117"/>
      <c r="X796" s="117"/>
      <c r="Y796" s="117"/>
      <c r="Z796" s="117"/>
      <c r="AA796" s="117"/>
      <c r="AB796" s="117"/>
    </row>
    <row r="797" spans="1:28" ht="15.75" customHeight="1">
      <c r="A797" s="117"/>
      <c r="B797" s="117"/>
      <c r="C797" s="117"/>
      <c r="D797" s="117"/>
      <c r="E797" s="117"/>
      <c r="F797" s="117"/>
      <c r="G797" s="117"/>
      <c r="H797" s="117"/>
      <c r="I797" s="117"/>
      <c r="J797" s="117"/>
      <c r="K797" s="117"/>
      <c r="L797" s="117"/>
      <c r="M797" s="117"/>
      <c r="N797" s="117"/>
      <c r="O797" s="117"/>
      <c r="P797" s="117"/>
      <c r="Q797" s="117"/>
      <c r="R797" s="117"/>
      <c r="S797" s="117"/>
      <c r="T797" s="117"/>
      <c r="U797" s="117"/>
      <c r="V797" s="117"/>
      <c r="W797" s="117"/>
      <c r="X797" s="117"/>
      <c r="Y797" s="117"/>
      <c r="Z797" s="117"/>
      <c r="AA797" s="117"/>
      <c r="AB797" s="117"/>
    </row>
    <row r="798" spans="1:28" ht="15.75" customHeight="1">
      <c r="A798" s="117"/>
      <c r="B798" s="117"/>
      <c r="C798" s="117"/>
      <c r="D798" s="117"/>
      <c r="E798" s="117"/>
      <c r="F798" s="117"/>
      <c r="G798" s="117"/>
      <c r="H798" s="117"/>
      <c r="I798" s="117"/>
      <c r="J798" s="117"/>
      <c r="K798" s="117"/>
      <c r="L798" s="117"/>
      <c r="M798" s="117"/>
      <c r="N798" s="117"/>
      <c r="O798" s="117"/>
      <c r="P798" s="117"/>
      <c r="Q798" s="117"/>
      <c r="R798" s="117"/>
      <c r="S798" s="117"/>
      <c r="T798" s="117"/>
      <c r="U798" s="117"/>
      <c r="V798" s="117"/>
      <c r="W798" s="117"/>
      <c r="X798" s="117"/>
      <c r="Y798" s="117"/>
      <c r="Z798" s="117"/>
      <c r="AA798" s="117"/>
      <c r="AB798" s="117"/>
    </row>
    <row r="799" spans="1:28" ht="15.75" customHeight="1">
      <c r="A799" s="117"/>
      <c r="B799" s="117"/>
      <c r="C799" s="117"/>
      <c r="D799" s="117"/>
      <c r="E799" s="117"/>
      <c r="F799" s="117"/>
      <c r="G799" s="117"/>
      <c r="H799" s="117"/>
      <c r="I799" s="117"/>
      <c r="J799" s="117"/>
      <c r="K799" s="117"/>
      <c r="L799" s="117"/>
      <c r="M799" s="117"/>
      <c r="N799" s="117"/>
      <c r="O799" s="117"/>
      <c r="P799" s="117"/>
      <c r="Q799" s="117"/>
      <c r="R799" s="117"/>
      <c r="S799" s="117"/>
      <c r="T799" s="117"/>
      <c r="U799" s="117"/>
      <c r="V799" s="117"/>
      <c r="W799" s="117"/>
      <c r="X799" s="117"/>
      <c r="Y799" s="117"/>
      <c r="Z799" s="117"/>
      <c r="AA799" s="117"/>
      <c r="AB799" s="117"/>
    </row>
    <row r="800" spans="1:28" ht="15.75" customHeight="1">
      <c r="A800" s="117"/>
      <c r="B800" s="117"/>
      <c r="C800" s="117"/>
      <c r="D800" s="117"/>
      <c r="E800" s="117"/>
      <c r="F800" s="117"/>
      <c r="G800" s="117"/>
      <c r="H800" s="117"/>
      <c r="I800" s="117"/>
      <c r="J800" s="117"/>
      <c r="K800" s="117"/>
      <c r="L800" s="117"/>
      <c r="M800" s="117"/>
      <c r="N800" s="117"/>
      <c r="O800" s="117"/>
      <c r="P800" s="117"/>
      <c r="Q800" s="117"/>
      <c r="R800" s="117"/>
      <c r="S800" s="117"/>
      <c r="T800" s="117"/>
      <c r="U800" s="117"/>
      <c r="V800" s="117"/>
      <c r="W800" s="117"/>
      <c r="X800" s="117"/>
      <c r="Y800" s="117"/>
      <c r="Z800" s="117"/>
      <c r="AA800" s="117"/>
      <c r="AB800" s="117"/>
    </row>
    <row r="801" spans="1:28" ht="15.75" customHeight="1">
      <c r="A801" s="117"/>
      <c r="B801" s="117"/>
      <c r="C801" s="117"/>
      <c r="D801" s="117"/>
      <c r="E801" s="117"/>
      <c r="F801" s="117"/>
      <c r="G801" s="117"/>
      <c r="H801" s="117"/>
      <c r="I801" s="117"/>
      <c r="J801" s="117"/>
      <c r="K801" s="117"/>
      <c r="L801" s="117"/>
      <c r="M801" s="117"/>
      <c r="N801" s="117"/>
      <c r="O801" s="117"/>
      <c r="P801" s="117"/>
      <c r="Q801" s="117"/>
      <c r="R801" s="117"/>
      <c r="S801" s="117"/>
      <c r="T801" s="117"/>
      <c r="U801" s="117"/>
      <c r="V801" s="117"/>
      <c r="W801" s="117"/>
      <c r="X801" s="117"/>
      <c r="Y801" s="117"/>
      <c r="Z801" s="117"/>
      <c r="AA801" s="117"/>
      <c r="AB801" s="117"/>
    </row>
    <row r="802" spans="1:28" ht="15.75" customHeight="1">
      <c r="A802" s="117"/>
      <c r="B802" s="117"/>
      <c r="C802" s="117"/>
      <c r="D802" s="117"/>
      <c r="E802" s="117"/>
      <c r="F802" s="117"/>
      <c r="G802" s="117"/>
      <c r="H802" s="117"/>
      <c r="I802" s="117"/>
      <c r="J802" s="117"/>
      <c r="K802" s="117"/>
      <c r="L802" s="117"/>
      <c r="M802" s="117"/>
      <c r="N802" s="117"/>
      <c r="O802" s="117"/>
      <c r="P802" s="117"/>
      <c r="Q802" s="117"/>
      <c r="R802" s="117"/>
      <c r="S802" s="117"/>
      <c r="T802" s="117"/>
      <c r="U802" s="117"/>
      <c r="V802" s="117"/>
      <c r="W802" s="117"/>
      <c r="X802" s="117"/>
      <c r="Y802" s="117"/>
      <c r="Z802" s="117"/>
      <c r="AA802" s="117"/>
      <c r="AB802" s="117"/>
    </row>
    <row r="803" spans="1:28" ht="15.75" customHeight="1">
      <c r="A803" s="117"/>
      <c r="B803" s="117"/>
      <c r="C803" s="117"/>
      <c r="D803" s="117"/>
      <c r="E803" s="117"/>
      <c r="F803" s="117"/>
      <c r="G803" s="117"/>
      <c r="H803" s="117"/>
      <c r="I803" s="117"/>
      <c r="J803" s="117"/>
      <c r="K803" s="117"/>
      <c r="L803" s="117"/>
      <c r="M803" s="117"/>
      <c r="N803" s="117"/>
      <c r="O803" s="117"/>
      <c r="P803" s="117"/>
      <c r="Q803" s="117"/>
      <c r="R803" s="117"/>
      <c r="S803" s="117"/>
      <c r="T803" s="117"/>
      <c r="U803" s="117"/>
      <c r="V803" s="117"/>
      <c r="W803" s="117"/>
      <c r="X803" s="117"/>
      <c r="Y803" s="117"/>
      <c r="Z803" s="117"/>
      <c r="AA803" s="117"/>
      <c r="AB803" s="117"/>
    </row>
    <row r="804" spans="1:28" ht="15.75" customHeight="1">
      <c r="A804" s="117"/>
      <c r="B804" s="117"/>
      <c r="C804" s="117"/>
      <c r="D804" s="117"/>
      <c r="E804" s="117"/>
      <c r="F804" s="117"/>
      <c r="G804" s="117"/>
      <c r="H804" s="117"/>
      <c r="I804" s="117"/>
      <c r="J804" s="117"/>
      <c r="K804" s="117"/>
      <c r="L804" s="117"/>
      <c r="M804" s="117"/>
      <c r="N804" s="117"/>
      <c r="O804" s="117"/>
      <c r="P804" s="117"/>
      <c r="Q804" s="117"/>
      <c r="R804" s="117"/>
      <c r="S804" s="117"/>
      <c r="T804" s="117"/>
      <c r="U804" s="117"/>
      <c r="V804" s="117"/>
      <c r="W804" s="117"/>
      <c r="X804" s="117"/>
      <c r="Y804" s="117"/>
      <c r="Z804" s="117"/>
      <c r="AA804" s="117"/>
      <c r="AB804" s="117"/>
    </row>
    <row r="805" spans="1:28" ht="15.75" customHeight="1">
      <c r="A805" s="117"/>
      <c r="B805" s="117"/>
      <c r="C805" s="117"/>
      <c r="D805" s="117"/>
      <c r="E805" s="117"/>
      <c r="F805" s="117"/>
      <c r="G805" s="117"/>
      <c r="H805" s="117"/>
      <c r="I805" s="117"/>
      <c r="J805" s="117"/>
      <c r="K805" s="117"/>
      <c r="L805" s="117"/>
      <c r="M805" s="117"/>
      <c r="N805" s="117"/>
      <c r="O805" s="117"/>
      <c r="P805" s="117"/>
      <c r="Q805" s="117"/>
      <c r="R805" s="117"/>
      <c r="S805" s="117"/>
      <c r="T805" s="117"/>
      <c r="U805" s="117"/>
      <c r="V805" s="117"/>
      <c r="W805" s="117"/>
      <c r="X805" s="117"/>
      <c r="Y805" s="117"/>
      <c r="Z805" s="117"/>
      <c r="AA805" s="117"/>
      <c r="AB805" s="117"/>
    </row>
    <row r="806" spans="1:28" ht="15.75" customHeight="1">
      <c r="A806" s="117"/>
      <c r="B806" s="117"/>
      <c r="C806" s="117"/>
      <c r="D806" s="117"/>
      <c r="E806" s="117"/>
      <c r="F806" s="117"/>
      <c r="G806" s="117"/>
      <c r="H806" s="117"/>
      <c r="I806" s="117"/>
      <c r="J806" s="117"/>
      <c r="K806" s="117"/>
      <c r="L806" s="117"/>
      <c r="M806" s="117"/>
      <c r="N806" s="117"/>
      <c r="O806" s="117"/>
      <c r="P806" s="117"/>
      <c r="Q806" s="117"/>
      <c r="R806" s="117"/>
      <c r="S806" s="117"/>
      <c r="T806" s="117"/>
      <c r="U806" s="117"/>
      <c r="V806" s="117"/>
      <c r="W806" s="117"/>
      <c r="X806" s="117"/>
      <c r="Y806" s="117"/>
      <c r="Z806" s="117"/>
      <c r="AA806" s="117"/>
      <c r="AB806" s="117"/>
    </row>
    <row r="807" spans="1:28" ht="15.75" customHeight="1">
      <c r="A807" s="117"/>
      <c r="B807" s="117"/>
      <c r="C807" s="117"/>
      <c r="D807" s="117"/>
      <c r="E807" s="117"/>
      <c r="F807" s="117"/>
      <c r="G807" s="117"/>
      <c r="H807" s="117"/>
      <c r="I807" s="117"/>
      <c r="J807" s="117"/>
      <c r="K807" s="117"/>
      <c r="L807" s="117"/>
      <c r="M807" s="117"/>
      <c r="N807" s="117"/>
      <c r="O807" s="117"/>
      <c r="P807" s="117"/>
      <c r="Q807" s="117"/>
      <c r="R807" s="117"/>
      <c r="S807" s="117"/>
      <c r="T807" s="117"/>
      <c r="U807" s="117"/>
      <c r="V807" s="117"/>
      <c r="W807" s="117"/>
      <c r="X807" s="117"/>
      <c r="Y807" s="117"/>
      <c r="Z807" s="117"/>
      <c r="AA807" s="117"/>
      <c r="AB807" s="117"/>
    </row>
    <row r="808" spans="1:28" ht="15.75" customHeight="1">
      <c r="A808" s="117"/>
      <c r="B808" s="117"/>
      <c r="C808" s="117"/>
      <c r="D808" s="117"/>
      <c r="E808" s="117"/>
      <c r="F808" s="117"/>
      <c r="G808" s="117"/>
      <c r="H808" s="117"/>
      <c r="I808" s="117"/>
      <c r="J808" s="117"/>
      <c r="K808" s="117"/>
      <c r="L808" s="117"/>
      <c r="M808" s="117"/>
      <c r="N808" s="117"/>
      <c r="O808" s="117"/>
      <c r="P808" s="117"/>
      <c r="Q808" s="117"/>
      <c r="R808" s="117"/>
      <c r="S808" s="117"/>
      <c r="T808" s="117"/>
      <c r="U808" s="117"/>
      <c r="V808" s="117"/>
      <c r="W808" s="117"/>
      <c r="X808" s="117"/>
      <c r="Y808" s="117"/>
      <c r="Z808" s="117"/>
      <c r="AA808" s="117"/>
      <c r="AB808" s="117"/>
    </row>
    <row r="809" spans="1:28" ht="15.75" customHeight="1">
      <c r="A809" s="117"/>
      <c r="B809" s="117"/>
      <c r="C809" s="117"/>
      <c r="D809" s="117"/>
      <c r="E809" s="117"/>
      <c r="F809" s="117"/>
      <c r="G809" s="117"/>
      <c r="H809" s="117"/>
      <c r="I809" s="117"/>
      <c r="J809" s="117"/>
      <c r="K809" s="117"/>
      <c r="L809" s="117"/>
      <c r="M809" s="117"/>
      <c r="N809" s="117"/>
      <c r="O809" s="117"/>
      <c r="P809" s="117"/>
      <c r="Q809" s="117"/>
      <c r="R809" s="117"/>
      <c r="S809" s="117"/>
      <c r="T809" s="117"/>
      <c r="U809" s="117"/>
      <c r="V809" s="117"/>
      <c r="W809" s="117"/>
      <c r="X809" s="117"/>
      <c r="Y809" s="117"/>
      <c r="Z809" s="117"/>
      <c r="AA809" s="117"/>
      <c r="AB809" s="117"/>
    </row>
    <row r="810" spans="1:28" ht="15.75" customHeight="1">
      <c r="A810" s="117"/>
      <c r="B810" s="117"/>
      <c r="C810" s="117"/>
      <c r="D810" s="117"/>
      <c r="E810" s="117"/>
      <c r="F810" s="117"/>
      <c r="G810" s="117"/>
      <c r="H810" s="117"/>
      <c r="I810" s="117"/>
      <c r="J810" s="117"/>
      <c r="K810" s="117"/>
      <c r="L810" s="117"/>
      <c r="M810" s="117"/>
      <c r="N810" s="117"/>
      <c r="O810" s="117"/>
      <c r="P810" s="117"/>
      <c r="Q810" s="117"/>
      <c r="R810" s="117"/>
      <c r="S810" s="117"/>
      <c r="T810" s="117"/>
      <c r="U810" s="117"/>
      <c r="V810" s="117"/>
      <c r="W810" s="117"/>
      <c r="X810" s="117"/>
      <c r="Y810" s="117"/>
      <c r="Z810" s="117"/>
      <c r="AA810" s="117"/>
      <c r="AB810" s="117"/>
    </row>
    <row r="811" spans="1:28" ht="15.75" customHeight="1">
      <c r="A811" s="117"/>
      <c r="B811" s="117"/>
      <c r="C811" s="117"/>
      <c r="D811" s="117"/>
      <c r="E811" s="117"/>
      <c r="F811" s="117"/>
      <c r="G811" s="117"/>
      <c r="H811" s="117"/>
      <c r="I811" s="117"/>
      <c r="J811" s="117"/>
      <c r="K811" s="117"/>
      <c r="L811" s="117"/>
      <c r="M811" s="117"/>
      <c r="N811" s="117"/>
      <c r="O811" s="117"/>
      <c r="P811" s="117"/>
      <c r="Q811" s="117"/>
      <c r="R811" s="117"/>
      <c r="S811" s="117"/>
      <c r="T811" s="117"/>
      <c r="U811" s="117"/>
      <c r="V811" s="117"/>
      <c r="W811" s="117"/>
      <c r="X811" s="117"/>
      <c r="Y811" s="117"/>
      <c r="Z811" s="117"/>
      <c r="AA811" s="117"/>
      <c r="AB811" s="117"/>
    </row>
    <row r="812" spans="1:28" ht="15.75" customHeight="1">
      <c r="A812" s="117"/>
      <c r="B812" s="117"/>
      <c r="C812" s="117"/>
      <c r="D812" s="117"/>
      <c r="E812" s="117"/>
      <c r="F812" s="117"/>
      <c r="G812" s="117"/>
      <c r="H812" s="117"/>
      <c r="I812" s="117"/>
      <c r="J812" s="117"/>
      <c r="K812" s="117"/>
      <c r="L812" s="117"/>
      <c r="M812" s="117"/>
      <c r="N812" s="117"/>
      <c r="O812" s="117"/>
      <c r="P812" s="117"/>
      <c r="Q812" s="117"/>
      <c r="R812" s="117"/>
      <c r="S812" s="117"/>
      <c r="T812" s="117"/>
      <c r="U812" s="117"/>
      <c r="V812" s="117"/>
      <c r="W812" s="117"/>
      <c r="X812" s="117"/>
      <c r="Y812" s="117"/>
      <c r="Z812" s="117"/>
      <c r="AA812" s="117"/>
      <c r="AB812" s="117"/>
    </row>
    <row r="813" spans="1:28" ht="15.75" customHeight="1">
      <c r="A813" s="117"/>
      <c r="B813" s="117"/>
      <c r="C813" s="117"/>
      <c r="D813" s="117"/>
      <c r="E813" s="117"/>
      <c r="F813" s="117"/>
      <c r="G813" s="117"/>
      <c r="H813" s="117"/>
      <c r="I813" s="117"/>
      <c r="J813" s="117"/>
      <c r="K813" s="117"/>
      <c r="L813" s="117"/>
      <c r="M813" s="117"/>
      <c r="N813" s="117"/>
      <c r="O813" s="117"/>
      <c r="P813" s="117"/>
      <c r="Q813" s="117"/>
      <c r="R813" s="117"/>
      <c r="S813" s="117"/>
      <c r="T813" s="117"/>
      <c r="U813" s="117"/>
      <c r="V813" s="117"/>
      <c r="W813" s="117"/>
      <c r="X813" s="117"/>
      <c r="Y813" s="117"/>
      <c r="Z813" s="117"/>
      <c r="AA813" s="117"/>
      <c r="AB813" s="117"/>
    </row>
    <row r="814" spans="1:28" ht="15.75" customHeight="1">
      <c r="A814" s="117"/>
      <c r="B814" s="117"/>
      <c r="C814" s="117"/>
      <c r="D814" s="117"/>
      <c r="E814" s="117"/>
      <c r="F814" s="117"/>
      <c r="G814" s="117"/>
      <c r="H814" s="117"/>
      <c r="I814" s="117"/>
      <c r="J814" s="117"/>
      <c r="K814" s="117"/>
      <c r="L814" s="117"/>
      <c r="M814" s="117"/>
      <c r="N814" s="117"/>
      <c r="O814" s="117"/>
      <c r="P814" s="117"/>
      <c r="Q814" s="117"/>
      <c r="R814" s="117"/>
      <c r="S814" s="117"/>
      <c r="T814" s="117"/>
      <c r="U814" s="117"/>
      <c r="V814" s="117"/>
      <c r="W814" s="117"/>
      <c r="X814" s="117"/>
      <c r="Y814" s="117"/>
      <c r="Z814" s="117"/>
      <c r="AA814" s="117"/>
      <c r="AB814" s="117"/>
    </row>
    <row r="815" spans="1:28" ht="15.75" customHeight="1">
      <c r="A815" s="117"/>
      <c r="B815" s="117"/>
      <c r="C815" s="117"/>
      <c r="D815" s="117"/>
      <c r="E815" s="117"/>
      <c r="F815" s="117"/>
      <c r="G815" s="117"/>
      <c r="H815" s="117"/>
      <c r="I815" s="117"/>
      <c r="J815" s="117"/>
      <c r="K815" s="117"/>
      <c r="L815" s="117"/>
      <c r="M815" s="117"/>
      <c r="N815" s="117"/>
      <c r="O815" s="117"/>
      <c r="P815" s="117"/>
      <c r="Q815" s="117"/>
      <c r="R815" s="117"/>
      <c r="S815" s="117"/>
      <c r="T815" s="117"/>
      <c r="U815" s="117"/>
      <c r="V815" s="117"/>
      <c r="W815" s="117"/>
      <c r="X815" s="117"/>
      <c r="Y815" s="117"/>
      <c r="Z815" s="117"/>
      <c r="AA815" s="117"/>
      <c r="AB815" s="117"/>
    </row>
    <row r="816" spans="1:28" ht="15.75" customHeight="1">
      <c r="A816" s="117"/>
      <c r="B816" s="117"/>
      <c r="C816" s="117"/>
      <c r="D816" s="117"/>
      <c r="E816" s="117"/>
      <c r="F816" s="117"/>
      <c r="G816" s="117"/>
      <c r="H816" s="117"/>
      <c r="I816" s="117"/>
      <c r="J816" s="117"/>
      <c r="K816" s="117"/>
      <c r="L816" s="117"/>
      <c r="M816" s="117"/>
      <c r="N816" s="117"/>
      <c r="O816" s="117"/>
      <c r="P816" s="117"/>
      <c r="Q816" s="117"/>
      <c r="R816" s="117"/>
      <c r="S816" s="117"/>
      <c r="T816" s="117"/>
      <c r="U816" s="117"/>
      <c r="V816" s="117"/>
      <c r="W816" s="117"/>
      <c r="X816" s="117"/>
      <c r="Y816" s="117"/>
      <c r="Z816" s="117"/>
      <c r="AA816" s="117"/>
      <c r="AB816" s="117"/>
    </row>
    <row r="817" spans="1:28" ht="15.75" customHeight="1">
      <c r="A817" s="117"/>
      <c r="B817" s="117"/>
      <c r="C817" s="117"/>
      <c r="D817" s="117"/>
      <c r="E817" s="117"/>
      <c r="F817" s="117"/>
      <c r="G817" s="117"/>
      <c r="H817" s="117"/>
      <c r="I817" s="117"/>
      <c r="J817" s="117"/>
      <c r="K817" s="117"/>
      <c r="L817" s="117"/>
      <c r="M817" s="117"/>
      <c r="N817" s="117"/>
      <c r="O817" s="117"/>
      <c r="P817" s="117"/>
      <c r="Q817" s="117"/>
      <c r="R817" s="117"/>
      <c r="S817" s="117"/>
      <c r="T817" s="117"/>
      <c r="U817" s="117"/>
      <c r="V817" s="117"/>
      <c r="W817" s="117"/>
      <c r="X817" s="117"/>
      <c r="Y817" s="117"/>
      <c r="Z817" s="117"/>
      <c r="AA817" s="117"/>
      <c r="AB817" s="117"/>
    </row>
    <row r="818" spans="1:28" ht="15.75" customHeight="1">
      <c r="A818" s="117"/>
      <c r="B818" s="117"/>
      <c r="C818" s="117"/>
      <c r="D818" s="117"/>
      <c r="E818" s="117"/>
      <c r="F818" s="117"/>
      <c r="G818" s="117"/>
      <c r="H818" s="117"/>
      <c r="I818" s="117"/>
      <c r="J818" s="117"/>
      <c r="K818" s="117"/>
      <c r="L818" s="117"/>
      <c r="M818" s="117"/>
      <c r="N818" s="117"/>
      <c r="O818" s="117"/>
      <c r="P818" s="117"/>
      <c r="Q818" s="117"/>
      <c r="R818" s="117"/>
      <c r="S818" s="117"/>
      <c r="T818" s="117"/>
      <c r="U818" s="117"/>
      <c r="V818" s="117"/>
      <c r="W818" s="117"/>
      <c r="X818" s="117"/>
      <c r="Y818" s="117"/>
      <c r="Z818" s="117"/>
      <c r="AA818" s="117"/>
      <c r="AB818" s="117"/>
    </row>
    <row r="819" spans="1:28" ht="15.75" customHeight="1">
      <c r="A819" s="117"/>
      <c r="B819" s="117"/>
      <c r="C819" s="117"/>
      <c r="D819" s="117"/>
      <c r="E819" s="117"/>
      <c r="F819" s="117"/>
      <c r="G819" s="117"/>
      <c r="H819" s="117"/>
      <c r="I819" s="117"/>
      <c r="J819" s="117"/>
      <c r="K819" s="117"/>
      <c r="L819" s="117"/>
      <c r="M819" s="117"/>
      <c r="N819" s="117"/>
      <c r="O819" s="117"/>
      <c r="P819" s="117"/>
      <c r="Q819" s="117"/>
      <c r="R819" s="117"/>
      <c r="S819" s="117"/>
      <c r="T819" s="117"/>
      <c r="U819" s="117"/>
      <c r="V819" s="117"/>
      <c r="W819" s="117"/>
      <c r="X819" s="117"/>
      <c r="Y819" s="117"/>
      <c r="Z819" s="117"/>
      <c r="AA819" s="117"/>
      <c r="AB819" s="117"/>
    </row>
    <row r="820" spans="1:28" ht="15.75" customHeight="1">
      <c r="A820" s="117"/>
      <c r="B820" s="117"/>
      <c r="C820" s="117"/>
      <c r="D820" s="117"/>
      <c r="E820" s="117"/>
      <c r="F820" s="117"/>
      <c r="G820" s="117"/>
      <c r="H820" s="117"/>
      <c r="I820" s="117"/>
      <c r="J820" s="117"/>
      <c r="K820" s="117"/>
      <c r="L820" s="117"/>
      <c r="M820" s="117"/>
      <c r="N820" s="117"/>
      <c r="O820" s="117"/>
      <c r="P820" s="117"/>
      <c r="Q820" s="117"/>
      <c r="R820" s="117"/>
      <c r="S820" s="117"/>
      <c r="T820" s="117"/>
      <c r="U820" s="117"/>
      <c r="V820" s="117"/>
      <c r="W820" s="117"/>
      <c r="X820" s="117"/>
      <c r="Y820" s="117"/>
      <c r="Z820" s="117"/>
      <c r="AA820" s="117"/>
      <c r="AB820" s="117"/>
    </row>
    <row r="821" spans="1:28" ht="15.75" customHeight="1">
      <c r="A821" s="117"/>
      <c r="B821" s="117"/>
      <c r="C821" s="117"/>
      <c r="D821" s="117"/>
      <c r="E821" s="117"/>
      <c r="F821" s="117"/>
      <c r="G821" s="117"/>
      <c r="H821" s="117"/>
      <c r="I821" s="117"/>
      <c r="J821" s="117"/>
      <c r="K821" s="117"/>
      <c r="L821" s="117"/>
      <c r="M821" s="117"/>
      <c r="N821" s="117"/>
      <c r="O821" s="117"/>
      <c r="P821" s="117"/>
      <c r="Q821" s="117"/>
      <c r="R821" s="117"/>
      <c r="S821" s="117"/>
      <c r="T821" s="117"/>
      <c r="U821" s="117"/>
      <c r="V821" s="117"/>
      <c r="W821" s="117"/>
      <c r="X821" s="117"/>
      <c r="Y821" s="117"/>
      <c r="Z821" s="117"/>
      <c r="AA821" s="117"/>
      <c r="AB821" s="117"/>
    </row>
    <row r="822" spans="1:28" ht="15.75" customHeight="1">
      <c r="A822" s="117"/>
      <c r="B822" s="117"/>
      <c r="C822" s="117"/>
      <c r="D822" s="117"/>
      <c r="E822" s="117"/>
      <c r="F822" s="117"/>
      <c r="G822" s="117"/>
      <c r="H822" s="117"/>
      <c r="I822" s="117"/>
      <c r="J822" s="117"/>
      <c r="K822" s="117"/>
      <c r="L822" s="117"/>
      <c r="M822" s="117"/>
      <c r="N822" s="117"/>
      <c r="O822" s="117"/>
      <c r="P822" s="117"/>
      <c r="Q822" s="117"/>
      <c r="R822" s="117"/>
      <c r="S822" s="117"/>
      <c r="T822" s="117"/>
      <c r="U822" s="117"/>
      <c r="V822" s="117"/>
      <c r="W822" s="117"/>
      <c r="X822" s="117"/>
      <c r="Y822" s="117"/>
      <c r="Z822" s="117"/>
      <c r="AA822" s="117"/>
      <c r="AB822" s="117"/>
    </row>
    <row r="823" spans="1:28" ht="15.75" customHeight="1">
      <c r="A823" s="117"/>
      <c r="B823" s="117"/>
      <c r="C823" s="117"/>
      <c r="D823" s="117"/>
      <c r="E823" s="117"/>
      <c r="F823" s="117"/>
      <c r="G823" s="117"/>
      <c r="H823" s="117"/>
      <c r="I823" s="117"/>
      <c r="J823" s="117"/>
      <c r="K823" s="117"/>
      <c r="L823" s="117"/>
      <c r="M823" s="117"/>
      <c r="N823" s="117"/>
      <c r="O823" s="117"/>
      <c r="P823" s="117"/>
      <c r="Q823" s="117"/>
      <c r="R823" s="117"/>
      <c r="S823" s="117"/>
      <c r="T823" s="117"/>
      <c r="U823" s="117"/>
      <c r="V823" s="117"/>
      <c r="W823" s="117"/>
      <c r="X823" s="117"/>
      <c r="Y823" s="117"/>
      <c r="Z823" s="117"/>
      <c r="AA823" s="117"/>
      <c r="AB823" s="117"/>
    </row>
    <row r="824" spans="1:28" ht="15.75" customHeight="1">
      <c r="A824" s="117"/>
      <c r="B824" s="117"/>
      <c r="C824" s="117"/>
      <c r="D824" s="117"/>
      <c r="E824" s="117"/>
      <c r="F824" s="117"/>
      <c r="G824" s="117"/>
      <c r="H824" s="117"/>
      <c r="I824" s="117"/>
      <c r="J824" s="117"/>
      <c r="K824" s="117"/>
      <c r="L824" s="117"/>
      <c r="M824" s="117"/>
      <c r="N824" s="117"/>
      <c r="O824" s="117"/>
      <c r="P824" s="117"/>
      <c r="Q824" s="117"/>
      <c r="R824" s="117"/>
      <c r="S824" s="117"/>
      <c r="T824" s="117"/>
      <c r="U824" s="117"/>
      <c r="V824" s="117"/>
      <c r="W824" s="117"/>
      <c r="X824" s="117"/>
      <c r="Y824" s="117"/>
      <c r="Z824" s="117"/>
      <c r="AA824" s="117"/>
      <c r="AB824" s="117"/>
    </row>
    <row r="825" spans="1:28" ht="15.75" customHeight="1">
      <c r="A825" s="117"/>
      <c r="B825" s="117"/>
      <c r="C825" s="117"/>
      <c r="D825" s="117"/>
      <c r="E825" s="117"/>
      <c r="F825" s="117"/>
      <c r="G825" s="117"/>
      <c r="H825" s="117"/>
      <c r="I825" s="117"/>
      <c r="J825" s="117"/>
      <c r="K825" s="117"/>
      <c r="L825" s="117"/>
      <c r="M825" s="117"/>
      <c r="N825" s="117"/>
      <c r="O825" s="117"/>
      <c r="P825" s="117"/>
      <c r="Q825" s="117"/>
      <c r="R825" s="117"/>
      <c r="S825" s="117"/>
      <c r="T825" s="117"/>
      <c r="U825" s="117"/>
      <c r="V825" s="117"/>
      <c r="W825" s="117"/>
      <c r="X825" s="117"/>
      <c r="Y825" s="117"/>
      <c r="Z825" s="117"/>
      <c r="AA825" s="117"/>
      <c r="AB825" s="117"/>
    </row>
    <row r="826" spans="1:28" ht="15.75" customHeight="1">
      <c r="A826" s="117"/>
      <c r="B826" s="117"/>
      <c r="C826" s="117"/>
      <c r="D826" s="117"/>
      <c r="E826" s="117"/>
      <c r="F826" s="117"/>
      <c r="G826" s="117"/>
      <c r="H826" s="117"/>
      <c r="I826" s="117"/>
      <c r="J826" s="117"/>
      <c r="K826" s="117"/>
      <c r="L826" s="117"/>
      <c r="M826" s="117"/>
      <c r="N826" s="117"/>
      <c r="O826" s="117"/>
      <c r="P826" s="117"/>
      <c r="Q826" s="117"/>
      <c r="R826" s="117"/>
      <c r="S826" s="117"/>
      <c r="T826" s="117"/>
      <c r="U826" s="117"/>
      <c r="V826" s="117"/>
      <c r="W826" s="117"/>
      <c r="X826" s="117"/>
      <c r="Y826" s="117"/>
      <c r="Z826" s="117"/>
      <c r="AA826" s="117"/>
      <c r="AB826" s="117"/>
    </row>
    <row r="827" spans="1:28" ht="15.75" customHeight="1">
      <c r="A827" s="117"/>
      <c r="B827" s="117"/>
      <c r="C827" s="117"/>
      <c r="D827" s="117"/>
      <c r="E827" s="117"/>
      <c r="F827" s="117"/>
      <c r="G827" s="117"/>
      <c r="H827" s="117"/>
      <c r="I827" s="117"/>
      <c r="J827" s="117"/>
      <c r="K827" s="117"/>
      <c r="L827" s="117"/>
      <c r="M827" s="117"/>
      <c r="N827" s="117"/>
      <c r="O827" s="117"/>
      <c r="P827" s="117"/>
      <c r="Q827" s="117"/>
      <c r="R827" s="117"/>
      <c r="S827" s="117"/>
      <c r="T827" s="117"/>
      <c r="U827" s="117"/>
      <c r="V827" s="117"/>
      <c r="W827" s="117"/>
      <c r="X827" s="117"/>
      <c r="Y827" s="117"/>
      <c r="Z827" s="117"/>
      <c r="AA827" s="117"/>
      <c r="AB827" s="117"/>
    </row>
    <row r="828" spans="1:28" ht="15.75" customHeight="1">
      <c r="A828" s="117"/>
      <c r="B828" s="117"/>
      <c r="C828" s="117"/>
      <c r="D828" s="117"/>
      <c r="E828" s="117"/>
      <c r="F828" s="117"/>
      <c r="G828" s="117"/>
      <c r="H828" s="117"/>
      <c r="I828" s="117"/>
      <c r="J828" s="117"/>
      <c r="K828" s="117"/>
      <c r="L828" s="117"/>
      <c r="M828" s="117"/>
      <c r="N828" s="117"/>
      <c r="O828" s="117"/>
      <c r="P828" s="117"/>
      <c r="Q828" s="117"/>
      <c r="R828" s="117"/>
      <c r="S828" s="117"/>
      <c r="T828" s="117"/>
      <c r="U828" s="117"/>
      <c r="V828" s="117"/>
      <c r="W828" s="117"/>
      <c r="X828" s="117"/>
      <c r="Y828" s="117"/>
      <c r="Z828" s="117"/>
      <c r="AA828" s="117"/>
      <c r="AB828" s="117"/>
    </row>
    <row r="829" spans="1:28" ht="15.75" customHeight="1">
      <c r="A829" s="117"/>
      <c r="B829" s="117"/>
      <c r="C829" s="117"/>
      <c r="D829" s="117"/>
      <c r="E829" s="117"/>
      <c r="F829" s="117"/>
      <c r="G829" s="117"/>
      <c r="H829" s="117"/>
      <c r="I829" s="117"/>
      <c r="J829" s="117"/>
      <c r="K829" s="117"/>
      <c r="L829" s="117"/>
      <c r="M829" s="117"/>
      <c r="N829" s="117"/>
      <c r="O829" s="117"/>
      <c r="P829" s="117"/>
      <c r="Q829" s="117"/>
      <c r="R829" s="117"/>
      <c r="S829" s="117"/>
      <c r="T829" s="117"/>
      <c r="U829" s="117"/>
      <c r="V829" s="117"/>
      <c r="W829" s="117"/>
      <c r="X829" s="117"/>
      <c r="Y829" s="117"/>
      <c r="Z829" s="117"/>
      <c r="AA829" s="117"/>
      <c r="AB829" s="117"/>
    </row>
    <row r="830" spans="1:28" ht="15.75" customHeight="1">
      <c r="A830" s="117"/>
      <c r="B830" s="117"/>
      <c r="C830" s="117"/>
      <c r="D830" s="117"/>
      <c r="E830" s="117"/>
      <c r="F830" s="117"/>
      <c r="G830" s="117"/>
      <c r="H830" s="117"/>
      <c r="I830" s="117"/>
      <c r="J830" s="117"/>
      <c r="K830" s="117"/>
      <c r="L830" s="117"/>
      <c r="M830" s="117"/>
      <c r="N830" s="117"/>
      <c r="O830" s="117"/>
      <c r="P830" s="117"/>
      <c r="Q830" s="117"/>
      <c r="R830" s="117"/>
      <c r="S830" s="117"/>
      <c r="T830" s="117"/>
      <c r="U830" s="117"/>
      <c r="V830" s="117"/>
      <c r="W830" s="117"/>
      <c r="X830" s="117"/>
      <c r="Y830" s="117"/>
      <c r="Z830" s="117"/>
      <c r="AA830" s="117"/>
      <c r="AB830" s="117"/>
    </row>
    <row r="831" spans="1:28" ht="15.75" customHeight="1">
      <c r="A831" s="117"/>
      <c r="B831" s="117"/>
      <c r="C831" s="117"/>
      <c r="D831" s="117"/>
      <c r="E831" s="117"/>
      <c r="F831" s="117"/>
      <c r="G831" s="117"/>
      <c r="H831" s="117"/>
      <c r="I831" s="117"/>
      <c r="J831" s="117"/>
      <c r="K831" s="117"/>
      <c r="L831" s="117"/>
      <c r="M831" s="117"/>
      <c r="N831" s="117"/>
      <c r="O831" s="117"/>
      <c r="P831" s="117"/>
      <c r="Q831" s="117"/>
      <c r="R831" s="117"/>
      <c r="S831" s="117"/>
      <c r="T831" s="117"/>
      <c r="U831" s="117"/>
      <c r="V831" s="117"/>
      <c r="W831" s="117"/>
      <c r="X831" s="117"/>
      <c r="Y831" s="117"/>
      <c r="Z831" s="117"/>
      <c r="AA831" s="117"/>
      <c r="AB831" s="117"/>
    </row>
    <row r="832" spans="1:28" ht="15.75" customHeight="1">
      <c r="A832" s="117"/>
      <c r="B832" s="117"/>
      <c r="C832" s="117"/>
      <c r="D832" s="117"/>
      <c r="E832" s="117"/>
      <c r="F832" s="117"/>
      <c r="G832" s="117"/>
      <c r="H832" s="117"/>
      <c r="I832" s="117"/>
      <c r="J832" s="117"/>
      <c r="K832" s="117"/>
      <c r="L832" s="117"/>
      <c r="M832" s="117"/>
      <c r="N832" s="117"/>
      <c r="O832" s="117"/>
      <c r="P832" s="117"/>
      <c r="Q832" s="117"/>
      <c r="R832" s="117"/>
      <c r="S832" s="117"/>
      <c r="T832" s="117"/>
      <c r="U832" s="117"/>
      <c r="V832" s="117"/>
      <c r="W832" s="117"/>
      <c r="X832" s="117"/>
      <c r="Y832" s="117"/>
      <c r="Z832" s="117"/>
      <c r="AA832" s="117"/>
      <c r="AB832" s="117"/>
    </row>
    <row r="833" spans="1:28" ht="15.75" customHeight="1">
      <c r="A833" s="117"/>
      <c r="B833" s="117"/>
      <c r="C833" s="117"/>
      <c r="D833" s="117"/>
      <c r="E833" s="117"/>
      <c r="F833" s="117"/>
      <c r="G833" s="117"/>
      <c r="H833" s="117"/>
      <c r="I833" s="117"/>
      <c r="J833" s="117"/>
      <c r="K833" s="117"/>
      <c r="L833" s="117"/>
      <c r="M833" s="117"/>
      <c r="N833" s="117"/>
      <c r="O833" s="117"/>
      <c r="P833" s="117"/>
      <c r="Q833" s="117"/>
      <c r="R833" s="117"/>
      <c r="S833" s="117"/>
      <c r="T833" s="117"/>
      <c r="U833" s="117"/>
      <c r="V833" s="117"/>
      <c r="W833" s="117"/>
      <c r="X833" s="117"/>
      <c r="Y833" s="117"/>
      <c r="Z833" s="117"/>
      <c r="AA833" s="117"/>
      <c r="AB833" s="117"/>
    </row>
    <row r="834" spans="1:28" ht="15.75" customHeight="1">
      <c r="A834" s="117"/>
      <c r="B834" s="117"/>
      <c r="C834" s="117"/>
      <c r="D834" s="117"/>
      <c r="E834" s="117"/>
      <c r="F834" s="117"/>
      <c r="G834" s="117"/>
      <c r="H834" s="117"/>
      <c r="I834" s="117"/>
      <c r="J834" s="117"/>
      <c r="K834" s="117"/>
      <c r="L834" s="117"/>
      <c r="M834" s="117"/>
      <c r="N834" s="117"/>
      <c r="O834" s="117"/>
      <c r="P834" s="117"/>
      <c r="Q834" s="117"/>
      <c r="R834" s="117"/>
      <c r="S834" s="117"/>
      <c r="T834" s="117"/>
      <c r="U834" s="117"/>
      <c r="V834" s="117"/>
      <c r="W834" s="117"/>
      <c r="X834" s="117"/>
      <c r="Y834" s="117"/>
      <c r="Z834" s="117"/>
      <c r="AA834" s="117"/>
      <c r="AB834" s="117"/>
    </row>
    <row r="835" spans="1:28" ht="15.75" customHeight="1">
      <c r="A835" s="117"/>
      <c r="B835" s="117"/>
      <c r="C835" s="117"/>
      <c r="D835" s="117"/>
      <c r="E835" s="117"/>
      <c r="F835" s="117"/>
      <c r="G835" s="117"/>
      <c r="H835" s="117"/>
      <c r="I835" s="117"/>
      <c r="J835" s="117"/>
      <c r="K835" s="117"/>
      <c r="L835" s="117"/>
      <c r="M835" s="117"/>
      <c r="N835" s="117"/>
      <c r="O835" s="117"/>
      <c r="P835" s="117"/>
      <c r="Q835" s="117"/>
      <c r="R835" s="117"/>
      <c r="S835" s="117"/>
      <c r="T835" s="117"/>
      <c r="U835" s="117"/>
      <c r="V835" s="117"/>
      <c r="W835" s="117"/>
      <c r="X835" s="117"/>
      <c r="Y835" s="117"/>
      <c r="Z835" s="117"/>
      <c r="AA835" s="117"/>
      <c r="AB835" s="117"/>
    </row>
    <row r="836" spans="1:28" ht="15.75" customHeight="1">
      <c r="A836" s="117"/>
      <c r="B836" s="117"/>
      <c r="C836" s="117"/>
      <c r="D836" s="117"/>
      <c r="E836" s="117"/>
      <c r="F836" s="117"/>
      <c r="G836" s="117"/>
      <c r="H836" s="117"/>
      <c r="I836" s="117"/>
      <c r="J836" s="117"/>
      <c r="K836" s="117"/>
      <c r="L836" s="117"/>
      <c r="M836" s="117"/>
      <c r="N836" s="117"/>
      <c r="O836" s="117"/>
      <c r="P836" s="117"/>
      <c r="Q836" s="117"/>
      <c r="R836" s="117"/>
      <c r="S836" s="117"/>
      <c r="T836" s="117"/>
      <c r="U836" s="117"/>
      <c r="V836" s="117"/>
      <c r="W836" s="117"/>
      <c r="X836" s="117"/>
      <c r="Y836" s="117"/>
      <c r="Z836" s="117"/>
      <c r="AA836" s="117"/>
      <c r="AB836" s="117"/>
    </row>
    <row r="837" spans="1:28" ht="15.75" customHeight="1">
      <c r="A837" s="117"/>
      <c r="B837" s="117"/>
      <c r="C837" s="117"/>
      <c r="D837" s="117"/>
      <c r="E837" s="117"/>
      <c r="F837" s="117"/>
      <c r="G837" s="117"/>
      <c r="H837" s="117"/>
      <c r="I837" s="117"/>
      <c r="J837" s="117"/>
      <c r="K837" s="117"/>
      <c r="L837" s="117"/>
      <c r="M837" s="117"/>
      <c r="N837" s="117"/>
      <c r="O837" s="117"/>
      <c r="P837" s="117"/>
      <c r="Q837" s="117"/>
      <c r="R837" s="117"/>
      <c r="S837" s="117"/>
      <c r="T837" s="117"/>
      <c r="U837" s="117"/>
      <c r="V837" s="117"/>
      <c r="W837" s="117"/>
      <c r="X837" s="117"/>
      <c r="Y837" s="117"/>
      <c r="Z837" s="117"/>
      <c r="AA837" s="117"/>
      <c r="AB837" s="117"/>
    </row>
    <row r="838" spans="1:28" ht="15.75" customHeight="1">
      <c r="A838" s="117"/>
      <c r="B838" s="117"/>
      <c r="C838" s="117"/>
      <c r="D838" s="117"/>
      <c r="E838" s="117"/>
      <c r="F838" s="117"/>
      <c r="G838" s="117"/>
      <c r="H838" s="117"/>
      <c r="I838" s="117"/>
      <c r="J838" s="117"/>
      <c r="K838" s="117"/>
      <c r="L838" s="117"/>
      <c r="M838" s="117"/>
      <c r="N838" s="117"/>
      <c r="O838" s="117"/>
      <c r="P838" s="117"/>
      <c r="Q838" s="117"/>
      <c r="R838" s="117"/>
      <c r="S838" s="117"/>
      <c r="T838" s="117"/>
      <c r="U838" s="117"/>
      <c r="V838" s="117"/>
      <c r="W838" s="117"/>
      <c r="X838" s="117"/>
      <c r="Y838" s="117"/>
      <c r="Z838" s="117"/>
      <c r="AA838" s="117"/>
      <c r="AB838" s="117"/>
    </row>
    <row r="839" spans="1:28" ht="15.75" customHeight="1">
      <c r="A839" s="117"/>
      <c r="B839" s="117"/>
      <c r="C839" s="117"/>
      <c r="D839" s="117"/>
      <c r="E839" s="117"/>
      <c r="F839" s="117"/>
      <c r="G839" s="117"/>
      <c r="H839" s="117"/>
      <c r="I839" s="117"/>
      <c r="J839" s="117"/>
      <c r="K839" s="117"/>
      <c r="L839" s="117"/>
      <c r="M839" s="117"/>
      <c r="N839" s="117"/>
      <c r="O839" s="117"/>
      <c r="P839" s="117"/>
      <c r="Q839" s="117"/>
      <c r="R839" s="117"/>
      <c r="S839" s="117"/>
      <c r="T839" s="117"/>
      <c r="U839" s="117"/>
      <c r="V839" s="117"/>
      <c r="W839" s="117"/>
      <c r="X839" s="117"/>
      <c r="Y839" s="117"/>
      <c r="Z839" s="117"/>
      <c r="AA839" s="117"/>
      <c r="AB839" s="117"/>
    </row>
    <row r="840" spans="1:28" ht="15.75" customHeight="1">
      <c r="A840" s="117"/>
      <c r="B840" s="117"/>
      <c r="C840" s="117"/>
      <c r="D840" s="117"/>
      <c r="E840" s="117"/>
      <c r="F840" s="117"/>
      <c r="G840" s="117"/>
      <c r="H840" s="117"/>
      <c r="I840" s="117"/>
      <c r="J840" s="117"/>
      <c r="K840" s="117"/>
      <c r="L840" s="117"/>
      <c r="M840" s="117"/>
      <c r="N840" s="117"/>
      <c r="O840" s="117"/>
      <c r="P840" s="117"/>
      <c r="Q840" s="117"/>
      <c r="R840" s="117"/>
      <c r="S840" s="117"/>
      <c r="T840" s="117"/>
      <c r="U840" s="117"/>
      <c r="V840" s="117"/>
      <c r="W840" s="117"/>
      <c r="X840" s="117"/>
      <c r="Y840" s="117"/>
      <c r="Z840" s="117"/>
      <c r="AA840" s="117"/>
      <c r="AB840" s="117"/>
    </row>
    <row r="841" spans="1:28" ht="15.75" customHeight="1">
      <c r="A841" s="117"/>
      <c r="B841" s="117"/>
      <c r="C841" s="117"/>
      <c r="D841" s="117"/>
      <c r="E841" s="117"/>
      <c r="F841" s="117"/>
      <c r="G841" s="117"/>
      <c r="H841" s="117"/>
      <c r="I841" s="117"/>
      <c r="J841" s="117"/>
      <c r="K841" s="117"/>
      <c r="L841" s="117"/>
      <c r="M841" s="117"/>
      <c r="N841" s="117"/>
      <c r="O841" s="117"/>
      <c r="P841" s="117"/>
      <c r="Q841" s="117"/>
      <c r="R841" s="117"/>
      <c r="S841" s="117"/>
      <c r="T841" s="117"/>
      <c r="U841" s="117"/>
      <c r="V841" s="117"/>
      <c r="W841" s="117"/>
      <c r="X841" s="117"/>
      <c r="Y841" s="117"/>
      <c r="Z841" s="117"/>
      <c r="AA841" s="117"/>
      <c r="AB841" s="117"/>
    </row>
    <row r="842" spans="1:28" ht="15.75" customHeight="1">
      <c r="A842" s="117"/>
      <c r="B842" s="117"/>
      <c r="C842" s="117"/>
      <c r="D842" s="117"/>
      <c r="E842" s="117"/>
      <c r="F842" s="117"/>
      <c r="G842" s="117"/>
      <c r="H842" s="117"/>
      <c r="I842" s="117"/>
      <c r="J842" s="117"/>
      <c r="K842" s="117"/>
      <c r="L842" s="117"/>
      <c r="M842" s="117"/>
      <c r="N842" s="117"/>
      <c r="O842" s="117"/>
      <c r="P842" s="117"/>
      <c r="Q842" s="117"/>
      <c r="R842" s="117"/>
      <c r="S842" s="117"/>
      <c r="T842" s="117"/>
      <c r="U842" s="117"/>
      <c r="V842" s="117"/>
      <c r="W842" s="117"/>
      <c r="X842" s="117"/>
      <c r="Y842" s="117"/>
      <c r="Z842" s="117"/>
      <c r="AA842" s="117"/>
      <c r="AB842" s="117"/>
    </row>
    <row r="843" spans="1:28" ht="15.75" customHeight="1">
      <c r="A843" s="117"/>
      <c r="B843" s="117"/>
      <c r="C843" s="117"/>
      <c r="D843" s="117"/>
      <c r="E843" s="117"/>
      <c r="F843" s="117"/>
      <c r="G843" s="117"/>
      <c r="H843" s="117"/>
      <c r="I843" s="117"/>
      <c r="J843" s="117"/>
      <c r="K843" s="117"/>
      <c r="L843" s="117"/>
      <c r="M843" s="117"/>
      <c r="N843" s="117"/>
      <c r="O843" s="117"/>
      <c r="P843" s="117"/>
      <c r="Q843" s="117"/>
      <c r="R843" s="117"/>
      <c r="S843" s="117"/>
      <c r="T843" s="117"/>
      <c r="U843" s="117"/>
      <c r="V843" s="117"/>
      <c r="W843" s="117"/>
      <c r="X843" s="117"/>
      <c r="Y843" s="117"/>
      <c r="Z843" s="117"/>
      <c r="AA843" s="117"/>
      <c r="AB843" s="117"/>
    </row>
    <row r="844" spans="1:28" ht="15.75" customHeight="1">
      <c r="A844" s="117"/>
      <c r="B844" s="117"/>
      <c r="C844" s="117"/>
      <c r="D844" s="117"/>
      <c r="E844" s="117"/>
      <c r="F844" s="117"/>
      <c r="G844" s="117"/>
      <c r="H844" s="117"/>
      <c r="I844" s="117"/>
      <c r="J844" s="117"/>
      <c r="K844" s="117"/>
      <c r="L844" s="117"/>
      <c r="M844" s="117"/>
      <c r="N844" s="117"/>
      <c r="O844" s="117"/>
      <c r="P844" s="117"/>
      <c r="Q844" s="117"/>
      <c r="R844" s="117"/>
      <c r="S844" s="117"/>
      <c r="T844" s="117"/>
      <c r="U844" s="117"/>
      <c r="V844" s="117"/>
      <c r="W844" s="117"/>
      <c r="X844" s="117"/>
      <c r="Y844" s="117"/>
      <c r="Z844" s="117"/>
      <c r="AA844" s="117"/>
      <c r="AB844" s="117"/>
    </row>
    <row r="845" spans="1:28" ht="15.75" customHeight="1">
      <c r="A845" s="117"/>
      <c r="B845" s="117"/>
      <c r="C845" s="117"/>
      <c r="D845" s="117"/>
      <c r="E845" s="117"/>
      <c r="F845" s="117"/>
      <c r="G845" s="117"/>
      <c r="H845" s="117"/>
      <c r="I845" s="117"/>
      <c r="J845" s="117"/>
      <c r="K845" s="117"/>
      <c r="L845" s="117"/>
      <c r="M845" s="117"/>
      <c r="N845" s="117"/>
      <c r="O845" s="117"/>
      <c r="P845" s="117"/>
      <c r="Q845" s="117"/>
      <c r="R845" s="117"/>
      <c r="S845" s="117"/>
      <c r="T845" s="117"/>
      <c r="U845" s="117"/>
      <c r="V845" s="117"/>
      <c r="W845" s="117"/>
      <c r="X845" s="117"/>
      <c r="Y845" s="117"/>
      <c r="Z845" s="117"/>
      <c r="AA845" s="117"/>
      <c r="AB845" s="117"/>
    </row>
    <row r="846" spans="1:28" ht="15.75" customHeight="1">
      <c r="A846" s="117"/>
      <c r="B846" s="117"/>
      <c r="C846" s="117"/>
      <c r="D846" s="117"/>
      <c r="E846" s="117"/>
      <c r="F846" s="117"/>
      <c r="G846" s="117"/>
      <c r="H846" s="117"/>
      <c r="I846" s="117"/>
      <c r="J846" s="117"/>
      <c r="K846" s="117"/>
      <c r="L846" s="117"/>
      <c r="M846" s="117"/>
      <c r="N846" s="117"/>
      <c r="O846" s="117"/>
      <c r="P846" s="117"/>
      <c r="Q846" s="117"/>
      <c r="R846" s="117"/>
      <c r="S846" s="117"/>
      <c r="T846" s="117"/>
      <c r="U846" s="117"/>
      <c r="V846" s="117"/>
      <c r="W846" s="117"/>
      <c r="X846" s="117"/>
      <c r="Y846" s="117"/>
      <c r="Z846" s="117"/>
      <c r="AA846" s="117"/>
      <c r="AB846" s="117"/>
    </row>
    <row r="847" spans="1:28" ht="15.75" customHeight="1">
      <c r="A847" s="117"/>
      <c r="B847" s="117"/>
      <c r="C847" s="117"/>
      <c r="D847" s="117"/>
      <c r="E847" s="117"/>
      <c r="F847" s="117"/>
      <c r="G847" s="117"/>
      <c r="H847" s="117"/>
      <c r="I847" s="117"/>
      <c r="J847" s="117"/>
      <c r="K847" s="117"/>
      <c r="L847" s="117"/>
      <c r="M847" s="117"/>
      <c r="N847" s="117"/>
      <c r="O847" s="117"/>
      <c r="P847" s="117"/>
      <c r="Q847" s="117"/>
      <c r="R847" s="117"/>
      <c r="S847" s="117"/>
      <c r="T847" s="117"/>
      <c r="U847" s="117"/>
      <c r="V847" s="117"/>
      <c r="W847" s="117"/>
      <c r="X847" s="117"/>
      <c r="Y847" s="117"/>
      <c r="Z847" s="117"/>
      <c r="AA847" s="117"/>
      <c r="AB847" s="117"/>
    </row>
    <row r="848" spans="1:28" ht="15.75" customHeight="1">
      <c r="A848" s="117"/>
      <c r="B848" s="117"/>
      <c r="C848" s="117"/>
      <c r="D848" s="117"/>
      <c r="E848" s="117"/>
      <c r="F848" s="117"/>
      <c r="G848" s="117"/>
      <c r="H848" s="117"/>
      <c r="I848" s="117"/>
      <c r="J848" s="117"/>
      <c r="K848" s="117"/>
      <c r="L848" s="117"/>
      <c r="M848" s="117"/>
      <c r="N848" s="117"/>
      <c r="O848" s="117"/>
      <c r="P848" s="117"/>
      <c r="Q848" s="117"/>
      <c r="R848" s="117"/>
      <c r="S848" s="117"/>
      <c r="T848" s="117"/>
      <c r="U848" s="117"/>
      <c r="V848" s="117"/>
      <c r="W848" s="117"/>
      <c r="X848" s="117"/>
      <c r="Y848" s="117"/>
      <c r="Z848" s="117"/>
      <c r="AA848" s="117"/>
      <c r="AB848" s="117"/>
    </row>
    <row r="849" spans="1:28" ht="15.75" customHeight="1">
      <c r="A849" s="117"/>
      <c r="B849" s="117"/>
      <c r="C849" s="117"/>
      <c r="D849" s="117"/>
      <c r="E849" s="117"/>
      <c r="F849" s="117"/>
      <c r="G849" s="117"/>
      <c r="H849" s="117"/>
      <c r="I849" s="117"/>
      <c r="J849" s="117"/>
      <c r="K849" s="117"/>
      <c r="L849" s="117"/>
      <c r="M849" s="117"/>
      <c r="N849" s="117"/>
      <c r="O849" s="117"/>
      <c r="P849" s="117"/>
      <c r="Q849" s="117"/>
      <c r="R849" s="117"/>
      <c r="S849" s="117"/>
      <c r="T849" s="117"/>
      <c r="U849" s="117"/>
      <c r="V849" s="117"/>
      <c r="W849" s="117"/>
      <c r="X849" s="117"/>
      <c r="Y849" s="117"/>
      <c r="Z849" s="117"/>
      <c r="AA849" s="117"/>
      <c r="AB849" s="117"/>
    </row>
    <row r="850" spans="1:28" ht="15.75" customHeight="1">
      <c r="A850" s="117"/>
      <c r="B850" s="117"/>
      <c r="C850" s="117"/>
      <c r="D850" s="117"/>
      <c r="E850" s="117"/>
      <c r="F850" s="117"/>
      <c r="G850" s="117"/>
      <c r="H850" s="117"/>
      <c r="I850" s="117"/>
      <c r="J850" s="117"/>
      <c r="K850" s="117"/>
      <c r="L850" s="117"/>
      <c r="M850" s="117"/>
      <c r="N850" s="117"/>
      <c r="O850" s="117"/>
      <c r="P850" s="117"/>
      <c r="Q850" s="117"/>
      <c r="R850" s="117"/>
      <c r="S850" s="117"/>
      <c r="T850" s="117"/>
      <c r="U850" s="117"/>
      <c r="V850" s="117"/>
      <c r="W850" s="117"/>
      <c r="X850" s="117"/>
      <c r="Y850" s="117"/>
      <c r="Z850" s="117"/>
      <c r="AA850" s="117"/>
      <c r="AB850" s="117"/>
    </row>
    <row r="851" spans="1:28" ht="15.75" customHeight="1">
      <c r="A851" s="117"/>
      <c r="B851" s="117"/>
      <c r="C851" s="117"/>
      <c r="D851" s="117"/>
      <c r="E851" s="117"/>
      <c r="F851" s="117"/>
      <c r="G851" s="117"/>
      <c r="H851" s="117"/>
      <c r="I851" s="117"/>
      <c r="J851" s="117"/>
      <c r="K851" s="117"/>
      <c r="L851" s="117"/>
      <c r="M851" s="117"/>
      <c r="N851" s="117"/>
      <c r="O851" s="117"/>
      <c r="P851" s="117"/>
      <c r="Q851" s="117"/>
      <c r="R851" s="117"/>
      <c r="S851" s="117"/>
      <c r="T851" s="117"/>
      <c r="U851" s="117"/>
      <c r="V851" s="117"/>
      <c r="W851" s="117"/>
      <c r="X851" s="117"/>
      <c r="Y851" s="117"/>
      <c r="Z851" s="117"/>
      <c r="AA851" s="117"/>
      <c r="AB851" s="117"/>
    </row>
    <row r="852" spans="1:28" ht="15.75" customHeight="1">
      <c r="A852" s="117"/>
      <c r="B852" s="117"/>
      <c r="C852" s="117"/>
      <c r="D852" s="117"/>
      <c r="E852" s="117"/>
      <c r="F852" s="117"/>
      <c r="G852" s="117"/>
      <c r="H852" s="117"/>
      <c r="I852" s="117"/>
      <c r="J852" s="117"/>
      <c r="K852" s="117"/>
      <c r="L852" s="117"/>
      <c r="M852" s="117"/>
      <c r="N852" s="117"/>
      <c r="O852" s="117"/>
      <c r="P852" s="117"/>
      <c r="Q852" s="117"/>
      <c r="R852" s="117"/>
      <c r="S852" s="117"/>
      <c r="T852" s="117"/>
      <c r="U852" s="117"/>
      <c r="V852" s="117"/>
      <c r="W852" s="117"/>
      <c r="X852" s="117"/>
      <c r="Y852" s="117"/>
      <c r="Z852" s="117"/>
      <c r="AA852" s="117"/>
      <c r="AB852" s="117"/>
    </row>
    <row r="853" spans="1:28" ht="15.75" customHeight="1">
      <c r="A853" s="117"/>
      <c r="B853" s="117"/>
      <c r="C853" s="117"/>
      <c r="D853" s="117"/>
      <c r="E853" s="117"/>
      <c r="F853" s="117"/>
      <c r="G853" s="117"/>
      <c r="H853" s="117"/>
      <c r="I853" s="117"/>
      <c r="J853" s="117"/>
      <c r="K853" s="117"/>
      <c r="L853" s="117"/>
      <c r="M853" s="117"/>
      <c r="N853" s="117"/>
      <c r="O853" s="117"/>
      <c r="P853" s="117"/>
      <c r="Q853" s="117"/>
      <c r="R853" s="117"/>
      <c r="S853" s="117"/>
      <c r="T853" s="117"/>
      <c r="U853" s="117"/>
      <c r="V853" s="117"/>
      <c r="W853" s="117"/>
      <c r="X853" s="117"/>
      <c r="Y853" s="117"/>
      <c r="Z853" s="117"/>
      <c r="AA853" s="117"/>
      <c r="AB853" s="117"/>
    </row>
    <row r="854" spans="1:28" ht="15.75" customHeight="1">
      <c r="A854" s="117"/>
      <c r="B854" s="117"/>
      <c r="C854" s="117"/>
      <c r="D854" s="117"/>
      <c r="E854" s="117"/>
      <c r="F854" s="117"/>
      <c r="G854" s="117"/>
      <c r="H854" s="117"/>
      <c r="I854" s="117"/>
      <c r="J854" s="117"/>
      <c r="K854" s="117"/>
      <c r="L854" s="117"/>
      <c r="M854" s="117"/>
      <c r="N854" s="117"/>
      <c r="O854" s="117"/>
      <c r="P854" s="117"/>
      <c r="Q854" s="117"/>
      <c r="R854" s="117"/>
      <c r="S854" s="117"/>
      <c r="T854" s="117"/>
      <c r="U854" s="117"/>
      <c r="V854" s="117"/>
      <c r="W854" s="117"/>
      <c r="X854" s="117"/>
      <c r="Y854" s="117"/>
      <c r="Z854" s="117"/>
      <c r="AA854" s="117"/>
      <c r="AB854" s="117"/>
    </row>
    <row r="855" spans="1:28" ht="15.75" customHeight="1">
      <c r="A855" s="117"/>
      <c r="B855" s="117"/>
      <c r="C855" s="117"/>
      <c r="D855" s="117"/>
      <c r="E855" s="117"/>
      <c r="F855" s="117"/>
      <c r="G855" s="117"/>
      <c r="H855" s="117"/>
      <c r="I855" s="117"/>
      <c r="J855" s="117"/>
      <c r="K855" s="117"/>
      <c r="L855" s="117"/>
      <c r="M855" s="117"/>
      <c r="N855" s="117"/>
      <c r="O855" s="117"/>
      <c r="P855" s="117"/>
      <c r="Q855" s="117"/>
      <c r="R855" s="117"/>
      <c r="S855" s="117"/>
      <c r="T855" s="117"/>
      <c r="U855" s="117"/>
      <c r="V855" s="117"/>
      <c r="W855" s="117"/>
      <c r="X855" s="117"/>
      <c r="Y855" s="117"/>
      <c r="Z855" s="117"/>
      <c r="AA855" s="117"/>
      <c r="AB855" s="117"/>
    </row>
    <row r="856" spans="1:28" ht="15.75" customHeight="1">
      <c r="A856" s="117"/>
      <c r="B856" s="117"/>
      <c r="C856" s="117"/>
      <c r="D856" s="117"/>
      <c r="E856" s="117"/>
      <c r="F856" s="117"/>
      <c r="G856" s="117"/>
      <c r="H856" s="117"/>
      <c r="I856" s="117"/>
      <c r="J856" s="117"/>
      <c r="K856" s="117"/>
      <c r="L856" s="117"/>
      <c r="M856" s="117"/>
      <c r="N856" s="117"/>
      <c r="O856" s="117"/>
      <c r="P856" s="117"/>
      <c r="Q856" s="117"/>
      <c r="R856" s="117"/>
      <c r="S856" s="117"/>
      <c r="T856" s="117"/>
      <c r="U856" s="117"/>
      <c r="V856" s="117"/>
      <c r="W856" s="117"/>
      <c r="X856" s="117"/>
      <c r="Y856" s="117"/>
      <c r="Z856" s="117"/>
      <c r="AA856" s="117"/>
      <c r="AB856" s="117"/>
    </row>
    <row r="857" spans="1:28" ht="15.75" customHeight="1">
      <c r="A857" s="117"/>
      <c r="B857" s="117"/>
      <c r="C857" s="117"/>
      <c r="D857" s="117"/>
      <c r="E857" s="117"/>
      <c r="F857" s="117"/>
      <c r="G857" s="117"/>
      <c r="H857" s="117"/>
      <c r="I857" s="117"/>
      <c r="J857" s="117"/>
      <c r="K857" s="117"/>
      <c r="L857" s="117"/>
      <c r="M857" s="117"/>
      <c r="N857" s="117"/>
      <c r="O857" s="117"/>
      <c r="P857" s="117"/>
      <c r="Q857" s="117"/>
      <c r="R857" s="117"/>
      <c r="S857" s="117"/>
      <c r="T857" s="117"/>
      <c r="U857" s="117"/>
      <c r="V857" s="117"/>
      <c r="W857" s="117"/>
      <c r="X857" s="117"/>
      <c r="Y857" s="117"/>
      <c r="Z857" s="117"/>
      <c r="AA857" s="117"/>
      <c r="AB857" s="117"/>
    </row>
    <row r="858" spans="1:28" ht="15.75" customHeight="1">
      <c r="A858" s="117"/>
      <c r="B858" s="117"/>
      <c r="C858" s="117"/>
      <c r="D858" s="117"/>
      <c r="E858" s="117"/>
      <c r="F858" s="117"/>
      <c r="G858" s="117"/>
      <c r="H858" s="117"/>
      <c r="I858" s="117"/>
      <c r="J858" s="117"/>
      <c r="K858" s="117"/>
      <c r="L858" s="117"/>
      <c r="M858" s="117"/>
      <c r="N858" s="117"/>
      <c r="O858" s="117"/>
      <c r="P858" s="117"/>
      <c r="Q858" s="117"/>
      <c r="R858" s="117"/>
      <c r="S858" s="117"/>
      <c r="T858" s="117"/>
      <c r="U858" s="117"/>
      <c r="V858" s="117"/>
      <c r="W858" s="117"/>
      <c r="X858" s="117"/>
      <c r="Y858" s="117"/>
      <c r="Z858" s="117"/>
      <c r="AA858" s="117"/>
      <c r="AB858" s="117"/>
    </row>
    <row r="859" spans="1:28" ht="15.75" customHeight="1">
      <c r="A859" s="117"/>
      <c r="B859" s="117"/>
      <c r="C859" s="117"/>
      <c r="D859" s="117"/>
      <c r="E859" s="117"/>
      <c r="F859" s="117"/>
      <c r="G859" s="117"/>
      <c r="H859" s="117"/>
      <c r="I859" s="117"/>
      <c r="J859" s="117"/>
      <c r="K859" s="117"/>
      <c r="L859" s="117"/>
      <c r="M859" s="117"/>
      <c r="N859" s="117"/>
      <c r="O859" s="117"/>
      <c r="P859" s="117"/>
      <c r="Q859" s="117"/>
      <c r="R859" s="117"/>
      <c r="S859" s="117"/>
      <c r="T859" s="117"/>
      <c r="U859" s="117"/>
      <c r="V859" s="117"/>
      <c r="W859" s="117"/>
      <c r="X859" s="117"/>
      <c r="Y859" s="117"/>
      <c r="Z859" s="117"/>
      <c r="AA859" s="117"/>
      <c r="AB859" s="117"/>
    </row>
    <row r="860" spans="1:28" ht="15.75" customHeight="1">
      <c r="A860" s="117"/>
      <c r="B860" s="117"/>
      <c r="C860" s="117"/>
      <c r="D860" s="117"/>
      <c r="E860" s="117"/>
      <c r="F860" s="117"/>
      <c r="G860" s="117"/>
      <c r="H860" s="117"/>
      <c r="I860" s="117"/>
      <c r="J860" s="117"/>
      <c r="K860" s="117"/>
      <c r="L860" s="117"/>
      <c r="M860" s="117"/>
      <c r="N860" s="117"/>
      <c r="O860" s="117"/>
      <c r="P860" s="117"/>
      <c r="Q860" s="117"/>
      <c r="R860" s="117"/>
      <c r="S860" s="117"/>
      <c r="T860" s="117"/>
      <c r="U860" s="117"/>
      <c r="V860" s="117"/>
      <c r="W860" s="117"/>
      <c r="X860" s="117"/>
      <c r="Y860" s="117"/>
      <c r="Z860" s="117"/>
      <c r="AA860" s="117"/>
      <c r="AB860" s="117"/>
    </row>
    <row r="861" spans="1:28" ht="15.75" customHeight="1">
      <c r="A861" s="117"/>
      <c r="B861" s="117"/>
      <c r="C861" s="117"/>
      <c r="D861" s="117"/>
      <c r="E861" s="117"/>
      <c r="F861" s="117"/>
      <c r="G861" s="117"/>
      <c r="H861" s="117"/>
      <c r="I861" s="117"/>
      <c r="J861" s="117"/>
      <c r="K861" s="117"/>
      <c r="L861" s="117"/>
      <c r="M861" s="117"/>
      <c r="N861" s="117"/>
      <c r="O861" s="117"/>
      <c r="P861" s="117"/>
      <c r="Q861" s="117"/>
      <c r="R861" s="117"/>
      <c r="S861" s="117"/>
      <c r="T861" s="117"/>
      <c r="U861" s="117"/>
      <c r="V861" s="117"/>
      <c r="W861" s="117"/>
      <c r="X861" s="117"/>
      <c r="Y861" s="117"/>
      <c r="Z861" s="117"/>
      <c r="AA861" s="117"/>
      <c r="AB861" s="117"/>
    </row>
    <row r="862" spans="1:28" ht="15.75" customHeight="1">
      <c r="A862" s="117"/>
      <c r="B862" s="117"/>
      <c r="C862" s="117"/>
      <c r="D862" s="117"/>
      <c r="E862" s="117"/>
      <c r="F862" s="117"/>
      <c r="G862" s="117"/>
      <c r="H862" s="117"/>
      <c r="I862" s="117"/>
      <c r="J862" s="117"/>
      <c r="K862" s="117"/>
      <c r="L862" s="117"/>
      <c r="M862" s="117"/>
      <c r="N862" s="117"/>
      <c r="O862" s="117"/>
      <c r="P862" s="117"/>
      <c r="Q862" s="117"/>
      <c r="R862" s="117"/>
      <c r="S862" s="117"/>
      <c r="T862" s="117"/>
      <c r="U862" s="117"/>
      <c r="V862" s="117"/>
      <c r="W862" s="117"/>
      <c r="X862" s="117"/>
      <c r="Y862" s="117"/>
      <c r="Z862" s="117"/>
      <c r="AA862" s="117"/>
      <c r="AB862" s="117"/>
    </row>
    <row r="863" spans="1:28" ht="15.75" customHeight="1">
      <c r="A863" s="117"/>
      <c r="B863" s="117"/>
      <c r="C863" s="117"/>
      <c r="D863" s="117"/>
      <c r="E863" s="117"/>
      <c r="F863" s="117"/>
      <c r="G863" s="117"/>
      <c r="H863" s="117"/>
      <c r="I863" s="117"/>
      <c r="J863" s="117"/>
      <c r="K863" s="117"/>
      <c r="L863" s="117"/>
      <c r="M863" s="117"/>
      <c r="N863" s="117"/>
      <c r="O863" s="117"/>
      <c r="P863" s="117"/>
      <c r="Q863" s="117"/>
      <c r="R863" s="117"/>
      <c r="S863" s="117"/>
      <c r="T863" s="117"/>
      <c r="U863" s="117"/>
      <c r="V863" s="117"/>
      <c r="W863" s="117"/>
      <c r="X863" s="117"/>
      <c r="Y863" s="117"/>
      <c r="Z863" s="117"/>
      <c r="AA863" s="117"/>
      <c r="AB863" s="117"/>
    </row>
    <row r="864" spans="1:28" ht="15.75" customHeight="1">
      <c r="A864" s="117"/>
      <c r="B864" s="117"/>
      <c r="C864" s="117"/>
      <c r="D864" s="117"/>
      <c r="E864" s="117"/>
      <c r="F864" s="117"/>
      <c r="G864" s="117"/>
      <c r="H864" s="117"/>
      <c r="I864" s="117"/>
      <c r="J864" s="117"/>
      <c r="K864" s="117"/>
      <c r="L864" s="117"/>
      <c r="M864" s="117"/>
      <c r="N864" s="117"/>
      <c r="O864" s="117"/>
      <c r="P864" s="117"/>
      <c r="Q864" s="117"/>
      <c r="R864" s="117"/>
      <c r="S864" s="117"/>
      <c r="T864" s="117"/>
      <c r="U864" s="117"/>
      <c r="V864" s="117"/>
      <c r="W864" s="117"/>
      <c r="X864" s="117"/>
      <c r="Y864" s="117"/>
      <c r="Z864" s="117"/>
      <c r="AA864" s="117"/>
      <c r="AB864" s="117"/>
    </row>
    <row r="865" spans="1:28" ht="15.75" customHeight="1">
      <c r="A865" s="117"/>
      <c r="B865" s="117"/>
      <c r="C865" s="117"/>
      <c r="D865" s="117"/>
      <c r="E865" s="117"/>
      <c r="F865" s="117"/>
      <c r="G865" s="117"/>
      <c r="H865" s="117"/>
      <c r="I865" s="117"/>
      <c r="J865" s="117"/>
      <c r="K865" s="117"/>
      <c r="L865" s="117"/>
      <c r="M865" s="117"/>
      <c r="N865" s="117"/>
      <c r="O865" s="117"/>
      <c r="P865" s="117"/>
      <c r="Q865" s="117"/>
      <c r="R865" s="117"/>
      <c r="S865" s="117"/>
      <c r="T865" s="117"/>
      <c r="U865" s="117"/>
      <c r="V865" s="117"/>
      <c r="W865" s="117"/>
      <c r="X865" s="117"/>
      <c r="Y865" s="117"/>
      <c r="Z865" s="117"/>
      <c r="AA865" s="117"/>
      <c r="AB865" s="117"/>
    </row>
    <row r="866" spans="1:28" ht="15.75" customHeight="1">
      <c r="A866" s="117"/>
      <c r="B866" s="117"/>
      <c r="C866" s="117"/>
      <c r="D866" s="117"/>
      <c r="E866" s="117"/>
      <c r="F866" s="117"/>
      <c r="G866" s="117"/>
      <c r="H866" s="117"/>
      <c r="I866" s="117"/>
      <c r="J866" s="117"/>
      <c r="K866" s="117"/>
      <c r="L866" s="117"/>
      <c r="M866" s="117"/>
      <c r="N866" s="117"/>
      <c r="O866" s="117"/>
      <c r="P866" s="117"/>
      <c r="Q866" s="117"/>
      <c r="R866" s="117"/>
      <c r="S866" s="117"/>
      <c r="T866" s="117"/>
      <c r="U866" s="117"/>
      <c r="V866" s="117"/>
      <c r="W866" s="117"/>
      <c r="X866" s="117"/>
      <c r="Y866" s="117"/>
      <c r="Z866" s="117"/>
      <c r="AA866" s="117"/>
      <c r="AB866" s="117"/>
    </row>
    <row r="867" spans="1:28" ht="15.75" customHeight="1">
      <c r="A867" s="117"/>
      <c r="B867" s="117"/>
      <c r="C867" s="117"/>
      <c r="D867" s="117"/>
      <c r="E867" s="117"/>
      <c r="F867" s="117"/>
      <c r="G867" s="117"/>
      <c r="H867" s="117"/>
      <c r="I867" s="117"/>
      <c r="J867" s="117"/>
      <c r="K867" s="117"/>
      <c r="L867" s="117"/>
      <c r="M867" s="117"/>
      <c r="N867" s="117"/>
      <c r="O867" s="117"/>
      <c r="P867" s="117"/>
      <c r="Q867" s="117"/>
      <c r="R867" s="117"/>
      <c r="S867" s="117"/>
      <c r="T867" s="117"/>
      <c r="U867" s="117"/>
      <c r="V867" s="117"/>
      <c r="W867" s="117"/>
      <c r="X867" s="117"/>
      <c r="Y867" s="117"/>
      <c r="Z867" s="117"/>
      <c r="AA867" s="117"/>
      <c r="AB867" s="117"/>
    </row>
    <row r="868" spans="1:28" ht="15.75" customHeight="1">
      <c r="A868" s="117"/>
      <c r="B868" s="117"/>
      <c r="C868" s="117"/>
      <c r="D868" s="117"/>
      <c r="E868" s="117"/>
      <c r="F868" s="117"/>
      <c r="G868" s="117"/>
      <c r="H868" s="117"/>
      <c r="I868" s="117"/>
      <c r="J868" s="117"/>
      <c r="K868" s="117"/>
      <c r="L868" s="117"/>
      <c r="M868" s="117"/>
      <c r="N868" s="117"/>
      <c r="O868" s="117"/>
      <c r="P868" s="117"/>
      <c r="Q868" s="117"/>
      <c r="R868" s="117"/>
      <c r="S868" s="117"/>
      <c r="T868" s="117"/>
      <c r="U868" s="117"/>
      <c r="V868" s="117"/>
      <c r="W868" s="117"/>
      <c r="X868" s="117"/>
      <c r="Y868" s="117"/>
      <c r="Z868" s="117"/>
      <c r="AA868" s="117"/>
      <c r="AB868" s="117"/>
    </row>
    <row r="869" spans="1:28" ht="15.75" customHeight="1">
      <c r="A869" s="117"/>
      <c r="B869" s="117"/>
      <c r="C869" s="117"/>
      <c r="D869" s="117"/>
      <c r="E869" s="117"/>
      <c r="F869" s="117"/>
      <c r="G869" s="117"/>
      <c r="H869" s="117"/>
      <c r="I869" s="117"/>
      <c r="J869" s="117"/>
      <c r="K869" s="117"/>
      <c r="L869" s="117"/>
      <c r="M869" s="117"/>
      <c r="N869" s="117"/>
      <c r="O869" s="117"/>
      <c r="P869" s="117"/>
      <c r="Q869" s="117"/>
      <c r="R869" s="117"/>
      <c r="S869" s="117"/>
      <c r="T869" s="117"/>
      <c r="U869" s="117"/>
      <c r="V869" s="117"/>
      <c r="W869" s="117"/>
      <c r="X869" s="117"/>
      <c r="Y869" s="117"/>
      <c r="Z869" s="117"/>
      <c r="AA869" s="117"/>
      <c r="AB869" s="117"/>
    </row>
    <row r="870" spans="1:28" ht="15.75" customHeight="1">
      <c r="A870" s="117"/>
      <c r="B870" s="117"/>
      <c r="C870" s="117"/>
      <c r="D870" s="117"/>
      <c r="E870" s="117"/>
      <c r="F870" s="117"/>
      <c r="G870" s="117"/>
      <c r="H870" s="117"/>
      <c r="I870" s="117"/>
      <c r="J870" s="117"/>
      <c r="K870" s="117"/>
      <c r="L870" s="117"/>
      <c r="M870" s="117"/>
      <c r="N870" s="117"/>
      <c r="O870" s="117"/>
      <c r="P870" s="117"/>
      <c r="Q870" s="117"/>
      <c r="R870" s="117"/>
      <c r="S870" s="117"/>
      <c r="T870" s="117"/>
      <c r="U870" s="117"/>
      <c r="V870" s="117"/>
      <c r="W870" s="117"/>
      <c r="X870" s="117"/>
      <c r="Y870" s="117"/>
      <c r="Z870" s="117"/>
      <c r="AA870" s="117"/>
      <c r="AB870" s="117"/>
    </row>
    <row r="871" spans="1:28" ht="15.75" customHeight="1">
      <c r="A871" s="117"/>
      <c r="B871" s="117"/>
      <c r="C871" s="117"/>
      <c r="D871" s="117"/>
      <c r="E871" s="117"/>
      <c r="F871" s="117"/>
      <c r="G871" s="117"/>
      <c r="H871" s="117"/>
      <c r="I871" s="117"/>
      <c r="J871" s="117"/>
      <c r="K871" s="117"/>
      <c r="L871" s="117"/>
      <c r="M871" s="117"/>
      <c r="N871" s="117"/>
      <c r="O871" s="117"/>
      <c r="P871" s="117"/>
      <c r="Q871" s="117"/>
      <c r="R871" s="117"/>
      <c r="S871" s="117"/>
      <c r="T871" s="117"/>
      <c r="U871" s="117"/>
      <c r="V871" s="117"/>
      <c r="W871" s="117"/>
      <c r="X871" s="117"/>
      <c r="Y871" s="117"/>
      <c r="Z871" s="117"/>
      <c r="AA871" s="117"/>
      <c r="AB871" s="117"/>
    </row>
    <row r="872" spans="1:28" ht="15.75" customHeight="1">
      <c r="A872" s="117"/>
      <c r="B872" s="117"/>
      <c r="C872" s="117"/>
      <c r="D872" s="117"/>
      <c r="E872" s="117"/>
      <c r="F872" s="117"/>
      <c r="G872" s="117"/>
      <c r="H872" s="117"/>
      <c r="I872" s="117"/>
      <c r="J872" s="117"/>
      <c r="K872" s="117"/>
      <c r="L872" s="117"/>
      <c r="M872" s="117"/>
      <c r="N872" s="117"/>
      <c r="O872" s="117"/>
      <c r="P872" s="117"/>
      <c r="Q872" s="117"/>
      <c r="R872" s="117"/>
      <c r="S872" s="117"/>
      <c r="T872" s="117"/>
      <c r="U872" s="117"/>
      <c r="V872" s="117"/>
      <c r="W872" s="117"/>
      <c r="X872" s="117"/>
      <c r="Y872" s="117"/>
      <c r="Z872" s="117"/>
      <c r="AA872" s="117"/>
      <c r="AB872" s="117"/>
    </row>
    <row r="873" spans="1:28" ht="15.75" customHeight="1">
      <c r="A873" s="117"/>
      <c r="B873" s="117"/>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7"/>
      <c r="AA873" s="117"/>
      <c r="AB873" s="117"/>
    </row>
    <row r="874" spans="1:28" ht="15.75" customHeight="1">
      <c r="A874" s="117"/>
      <c r="B874" s="117"/>
      <c r="C874" s="117"/>
      <c r="D874" s="117"/>
      <c r="E874" s="117"/>
      <c r="F874" s="117"/>
      <c r="G874" s="117"/>
      <c r="H874" s="117"/>
      <c r="I874" s="117"/>
      <c r="J874" s="117"/>
      <c r="K874" s="117"/>
      <c r="L874" s="117"/>
      <c r="M874" s="117"/>
      <c r="N874" s="117"/>
      <c r="O874" s="117"/>
      <c r="P874" s="117"/>
      <c r="Q874" s="117"/>
      <c r="R874" s="117"/>
      <c r="S874" s="117"/>
      <c r="T874" s="117"/>
      <c r="U874" s="117"/>
      <c r="V874" s="117"/>
      <c r="W874" s="117"/>
      <c r="X874" s="117"/>
      <c r="Y874" s="117"/>
      <c r="Z874" s="117"/>
      <c r="AA874" s="117"/>
      <c r="AB874" s="117"/>
    </row>
    <row r="875" spans="1:28" ht="15.75" customHeight="1">
      <c r="A875" s="117"/>
      <c r="B875" s="117"/>
      <c r="C875" s="117"/>
      <c r="D875" s="117"/>
      <c r="E875" s="117"/>
      <c r="F875" s="117"/>
      <c r="G875" s="117"/>
      <c r="H875" s="117"/>
      <c r="I875" s="117"/>
      <c r="J875" s="117"/>
      <c r="K875" s="117"/>
      <c r="L875" s="117"/>
      <c r="M875" s="117"/>
      <c r="N875" s="117"/>
      <c r="O875" s="117"/>
      <c r="P875" s="117"/>
      <c r="Q875" s="117"/>
      <c r="R875" s="117"/>
      <c r="S875" s="117"/>
      <c r="T875" s="117"/>
      <c r="U875" s="117"/>
      <c r="V875" s="117"/>
      <c r="W875" s="117"/>
      <c r="X875" s="117"/>
      <c r="Y875" s="117"/>
      <c r="Z875" s="117"/>
      <c r="AA875" s="117"/>
      <c r="AB875" s="117"/>
    </row>
    <row r="876" spans="1:28" ht="15.75" customHeight="1">
      <c r="A876" s="117"/>
      <c r="B876" s="117"/>
      <c r="C876" s="117"/>
      <c r="D876" s="117"/>
      <c r="E876" s="117"/>
      <c r="F876" s="117"/>
      <c r="G876" s="117"/>
      <c r="H876" s="117"/>
      <c r="I876" s="117"/>
      <c r="J876" s="117"/>
      <c r="K876" s="117"/>
      <c r="L876" s="117"/>
      <c r="M876" s="117"/>
      <c r="N876" s="117"/>
      <c r="O876" s="117"/>
      <c r="P876" s="117"/>
      <c r="Q876" s="117"/>
      <c r="R876" s="117"/>
      <c r="S876" s="117"/>
      <c r="T876" s="117"/>
      <c r="U876" s="117"/>
      <c r="V876" s="117"/>
      <c r="W876" s="117"/>
      <c r="X876" s="117"/>
      <c r="Y876" s="117"/>
      <c r="Z876" s="117"/>
      <c r="AA876" s="117"/>
      <c r="AB876" s="117"/>
    </row>
    <row r="877" spans="1:28" ht="15.75" customHeight="1">
      <c r="A877" s="117"/>
      <c r="B877" s="117"/>
      <c r="C877" s="117"/>
      <c r="D877" s="117"/>
      <c r="E877" s="117"/>
      <c r="F877" s="117"/>
      <c r="G877" s="117"/>
      <c r="H877" s="117"/>
      <c r="I877" s="117"/>
      <c r="J877" s="117"/>
      <c r="K877" s="117"/>
      <c r="L877" s="117"/>
      <c r="M877" s="117"/>
      <c r="N877" s="117"/>
      <c r="O877" s="117"/>
      <c r="P877" s="117"/>
      <c r="Q877" s="117"/>
      <c r="R877" s="117"/>
      <c r="S877" s="117"/>
      <c r="T877" s="117"/>
      <c r="U877" s="117"/>
      <c r="V877" s="117"/>
      <c r="W877" s="117"/>
      <c r="X877" s="117"/>
      <c r="Y877" s="117"/>
      <c r="Z877" s="117"/>
      <c r="AA877" s="117"/>
      <c r="AB877" s="117"/>
    </row>
    <row r="878" spans="1:28" ht="15.75" customHeight="1">
      <c r="A878" s="117"/>
      <c r="B878" s="117"/>
      <c r="C878" s="117"/>
      <c r="D878" s="117"/>
      <c r="E878" s="117"/>
      <c r="F878" s="117"/>
      <c r="G878" s="117"/>
      <c r="H878" s="117"/>
      <c r="I878" s="117"/>
      <c r="J878" s="117"/>
      <c r="K878" s="117"/>
      <c r="L878" s="117"/>
      <c r="M878" s="117"/>
      <c r="N878" s="117"/>
      <c r="O878" s="117"/>
      <c r="P878" s="117"/>
      <c r="Q878" s="117"/>
      <c r="R878" s="117"/>
      <c r="S878" s="117"/>
      <c r="T878" s="117"/>
      <c r="U878" s="117"/>
      <c r="V878" s="117"/>
      <c r="W878" s="117"/>
      <c r="X878" s="117"/>
      <c r="Y878" s="117"/>
      <c r="Z878" s="117"/>
      <c r="AA878" s="117"/>
      <c r="AB878" s="117"/>
    </row>
    <row r="879" spans="1:28" ht="15.75" customHeight="1">
      <c r="A879" s="117"/>
      <c r="B879" s="117"/>
      <c r="C879" s="117"/>
      <c r="D879" s="117"/>
      <c r="E879" s="117"/>
      <c r="F879" s="117"/>
      <c r="G879" s="117"/>
      <c r="H879" s="117"/>
      <c r="I879" s="117"/>
      <c r="J879" s="117"/>
      <c r="K879" s="117"/>
      <c r="L879" s="117"/>
      <c r="M879" s="117"/>
      <c r="N879" s="117"/>
      <c r="O879" s="117"/>
      <c r="P879" s="117"/>
      <c r="Q879" s="117"/>
      <c r="R879" s="117"/>
      <c r="S879" s="117"/>
      <c r="T879" s="117"/>
      <c r="U879" s="117"/>
      <c r="V879" s="117"/>
      <c r="W879" s="117"/>
      <c r="X879" s="117"/>
      <c r="Y879" s="117"/>
      <c r="Z879" s="117"/>
      <c r="AA879" s="117"/>
      <c r="AB879" s="117"/>
    </row>
    <row r="880" spans="1:28" ht="15.75" customHeight="1">
      <c r="A880" s="117"/>
      <c r="B880" s="117"/>
      <c r="C880" s="117"/>
      <c r="D880" s="117"/>
      <c r="E880" s="117"/>
      <c r="F880" s="117"/>
      <c r="G880" s="117"/>
      <c r="H880" s="117"/>
      <c r="I880" s="117"/>
      <c r="J880" s="117"/>
      <c r="K880" s="117"/>
      <c r="L880" s="117"/>
      <c r="M880" s="117"/>
      <c r="N880" s="117"/>
      <c r="O880" s="117"/>
      <c r="P880" s="117"/>
      <c r="Q880" s="117"/>
      <c r="R880" s="117"/>
      <c r="S880" s="117"/>
      <c r="T880" s="117"/>
      <c r="U880" s="117"/>
      <c r="V880" s="117"/>
      <c r="W880" s="117"/>
      <c r="X880" s="117"/>
      <c r="Y880" s="117"/>
      <c r="Z880" s="117"/>
      <c r="AA880" s="117"/>
      <c r="AB880" s="117"/>
    </row>
    <row r="881" spans="1:28" ht="15.75" customHeight="1">
      <c r="A881" s="117"/>
      <c r="B881" s="117"/>
      <c r="C881" s="117"/>
      <c r="D881" s="117"/>
      <c r="E881" s="117"/>
      <c r="F881" s="117"/>
      <c r="G881" s="117"/>
      <c r="H881" s="117"/>
      <c r="I881" s="117"/>
      <c r="J881" s="117"/>
      <c r="K881" s="117"/>
      <c r="L881" s="117"/>
      <c r="M881" s="117"/>
      <c r="N881" s="117"/>
      <c r="O881" s="117"/>
      <c r="P881" s="117"/>
      <c r="Q881" s="117"/>
      <c r="R881" s="117"/>
      <c r="S881" s="117"/>
      <c r="T881" s="117"/>
      <c r="U881" s="117"/>
      <c r="V881" s="117"/>
      <c r="W881" s="117"/>
      <c r="X881" s="117"/>
      <c r="Y881" s="117"/>
      <c r="Z881" s="117"/>
      <c r="AA881" s="117"/>
      <c r="AB881" s="117"/>
    </row>
    <row r="882" spans="1:28" ht="15.75" customHeight="1">
      <c r="A882" s="117"/>
      <c r="B882" s="117"/>
      <c r="C882" s="117"/>
      <c r="D882" s="117"/>
      <c r="E882" s="117"/>
      <c r="F882" s="117"/>
      <c r="G882" s="117"/>
      <c r="H882" s="117"/>
      <c r="I882" s="117"/>
      <c r="J882" s="117"/>
      <c r="K882" s="117"/>
      <c r="L882" s="117"/>
      <c r="M882" s="117"/>
      <c r="N882" s="117"/>
      <c r="O882" s="117"/>
      <c r="P882" s="117"/>
      <c r="Q882" s="117"/>
      <c r="R882" s="117"/>
      <c r="S882" s="117"/>
      <c r="T882" s="117"/>
      <c r="U882" s="117"/>
      <c r="V882" s="117"/>
      <c r="W882" s="117"/>
      <c r="X882" s="117"/>
      <c r="Y882" s="117"/>
      <c r="Z882" s="117"/>
      <c r="AA882" s="117"/>
      <c r="AB882" s="117"/>
    </row>
    <row r="883" spans="1:28" ht="15.75" customHeight="1">
      <c r="A883" s="117"/>
      <c r="B883" s="117"/>
      <c r="C883" s="117"/>
      <c r="D883" s="117"/>
      <c r="E883" s="117"/>
      <c r="F883" s="117"/>
      <c r="G883" s="117"/>
      <c r="H883" s="117"/>
      <c r="I883" s="117"/>
      <c r="J883" s="117"/>
      <c r="K883" s="117"/>
      <c r="L883" s="117"/>
      <c r="M883" s="117"/>
      <c r="N883" s="117"/>
      <c r="O883" s="117"/>
      <c r="P883" s="117"/>
      <c r="Q883" s="117"/>
      <c r="R883" s="117"/>
      <c r="S883" s="117"/>
      <c r="T883" s="117"/>
      <c r="U883" s="117"/>
      <c r="V883" s="117"/>
      <c r="W883" s="117"/>
      <c r="X883" s="117"/>
      <c r="Y883" s="117"/>
      <c r="Z883" s="117"/>
      <c r="AA883" s="117"/>
      <c r="AB883" s="117"/>
    </row>
    <row r="884" spans="1:28" ht="15.75" customHeight="1">
      <c r="A884" s="117"/>
      <c r="B884" s="117"/>
      <c r="C884" s="117"/>
      <c r="D884" s="117"/>
      <c r="E884" s="117"/>
      <c r="F884" s="117"/>
      <c r="G884" s="117"/>
      <c r="H884" s="117"/>
      <c r="I884" s="117"/>
      <c r="J884" s="117"/>
      <c r="K884" s="117"/>
      <c r="L884" s="117"/>
      <c r="M884" s="117"/>
      <c r="N884" s="117"/>
      <c r="O884" s="117"/>
      <c r="P884" s="117"/>
      <c r="Q884" s="117"/>
      <c r="R884" s="117"/>
      <c r="S884" s="117"/>
      <c r="T884" s="117"/>
      <c r="U884" s="117"/>
      <c r="V884" s="117"/>
      <c r="W884" s="117"/>
      <c r="X884" s="117"/>
      <c r="Y884" s="117"/>
      <c r="Z884" s="117"/>
      <c r="AA884" s="117"/>
      <c r="AB884" s="117"/>
    </row>
    <row r="885" spans="1:28" ht="15.75" customHeight="1">
      <c r="A885" s="117"/>
      <c r="B885" s="117"/>
      <c r="C885" s="117"/>
      <c r="D885" s="117"/>
      <c r="E885" s="117"/>
      <c r="F885" s="117"/>
      <c r="G885" s="117"/>
      <c r="H885" s="117"/>
      <c r="I885" s="117"/>
      <c r="J885" s="117"/>
      <c r="K885" s="117"/>
      <c r="L885" s="117"/>
      <c r="M885" s="117"/>
      <c r="N885" s="117"/>
      <c r="O885" s="117"/>
      <c r="P885" s="117"/>
      <c r="Q885" s="117"/>
      <c r="R885" s="117"/>
      <c r="S885" s="117"/>
      <c r="T885" s="117"/>
      <c r="U885" s="117"/>
      <c r="V885" s="117"/>
      <c r="W885" s="117"/>
      <c r="X885" s="117"/>
      <c r="Y885" s="117"/>
      <c r="Z885" s="117"/>
      <c r="AA885" s="117"/>
      <c r="AB885" s="117"/>
    </row>
    <row r="886" spans="1:28" ht="15.75" customHeight="1">
      <c r="A886" s="117"/>
      <c r="B886" s="117"/>
      <c r="C886" s="117"/>
      <c r="D886" s="117"/>
      <c r="E886" s="117"/>
      <c r="F886" s="117"/>
      <c r="G886" s="117"/>
      <c r="H886" s="117"/>
      <c r="I886" s="117"/>
      <c r="J886" s="117"/>
      <c r="K886" s="117"/>
      <c r="L886" s="117"/>
      <c r="M886" s="117"/>
      <c r="N886" s="117"/>
      <c r="O886" s="117"/>
      <c r="P886" s="117"/>
      <c r="Q886" s="117"/>
      <c r="R886" s="117"/>
      <c r="S886" s="117"/>
      <c r="T886" s="117"/>
      <c r="U886" s="117"/>
      <c r="V886" s="117"/>
      <c r="W886" s="117"/>
      <c r="X886" s="117"/>
      <c r="Y886" s="117"/>
      <c r="Z886" s="117"/>
      <c r="AA886" s="117"/>
      <c r="AB886" s="117"/>
    </row>
    <row r="887" spans="1:28" ht="15.75" customHeight="1">
      <c r="A887" s="117"/>
      <c r="B887" s="117"/>
      <c r="C887" s="117"/>
      <c r="D887" s="117"/>
      <c r="E887" s="117"/>
      <c r="F887" s="117"/>
      <c r="G887" s="117"/>
      <c r="H887" s="117"/>
      <c r="I887" s="117"/>
      <c r="J887" s="117"/>
      <c r="K887" s="117"/>
      <c r="L887" s="117"/>
      <c r="M887" s="117"/>
      <c r="N887" s="117"/>
      <c r="O887" s="117"/>
      <c r="P887" s="117"/>
      <c r="Q887" s="117"/>
      <c r="R887" s="117"/>
      <c r="S887" s="117"/>
      <c r="T887" s="117"/>
      <c r="U887" s="117"/>
      <c r="V887" s="117"/>
      <c r="W887" s="117"/>
      <c r="X887" s="117"/>
      <c r="Y887" s="117"/>
      <c r="Z887" s="117"/>
      <c r="AA887" s="117"/>
      <c r="AB887" s="117"/>
    </row>
    <row r="888" spans="1:28" ht="15.75" customHeight="1">
      <c r="A888" s="117"/>
      <c r="B888" s="117"/>
      <c r="C888" s="117"/>
      <c r="D888" s="117"/>
      <c r="E888" s="117"/>
      <c r="F888" s="117"/>
      <c r="G888" s="117"/>
      <c r="H888" s="117"/>
      <c r="I888" s="117"/>
      <c r="J888" s="117"/>
      <c r="K888" s="117"/>
      <c r="L888" s="117"/>
      <c r="M888" s="117"/>
      <c r="N888" s="117"/>
      <c r="O888" s="117"/>
      <c r="P888" s="117"/>
      <c r="Q888" s="117"/>
      <c r="R888" s="117"/>
      <c r="S888" s="117"/>
      <c r="T888" s="117"/>
      <c r="U888" s="117"/>
      <c r="V888" s="117"/>
      <c r="W888" s="117"/>
      <c r="X888" s="117"/>
      <c r="Y888" s="117"/>
      <c r="Z888" s="117"/>
      <c r="AA888" s="117"/>
      <c r="AB888" s="117"/>
    </row>
    <row r="889" spans="1:28" ht="15.75" customHeight="1">
      <c r="A889" s="117"/>
      <c r="B889" s="117"/>
      <c r="C889" s="117"/>
      <c r="D889" s="117"/>
      <c r="E889" s="117"/>
      <c r="F889" s="117"/>
      <c r="G889" s="117"/>
      <c r="H889" s="117"/>
      <c r="I889" s="117"/>
      <c r="J889" s="117"/>
      <c r="K889" s="117"/>
      <c r="L889" s="117"/>
      <c r="M889" s="117"/>
      <c r="N889" s="117"/>
      <c r="O889" s="117"/>
      <c r="P889" s="117"/>
      <c r="Q889" s="117"/>
      <c r="R889" s="117"/>
      <c r="S889" s="117"/>
      <c r="T889" s="117"/>
      <c r="U889" s="117"/>
      <c r="V889" s="117"/>
      <c r="W889" s="117"/>
      <c r="X889" s="117"/>
      <c r="Y889" s="117"/>
      <c r="Z889" s="117"/>
      <c r="AA889" s="117"/>
      <c r="AB889" s="117"/>
    </row>
    <row r="890" spans="1:28" ht="15.75" customHeight="1">
      <c r="A890" s="117"/>
      <c r="B890" s="117"/>
      <c r="C890" s="117"/>
      <c r="D890" s="117"/>
      <c r="E890" s="117"/>
      <c r="F890" s="117"/>
      <c r="G890" s="117"/>
      <c r="H890" s="117"/>
      <c r="I890" s="117"/>
      <c r="J890" s="117"/>
      <c r="K890" s="117"/>
      <c r="L890" s="117"/>
      <c r="M890" s="117"/>
      <c r="N890" s="117"/>
      <c r="O890" s="117"/>
      <c r="P890" s="117"/>
      <c r="Q890" s="117"/>
      <c r="R890" s="117"/>
      <c r="S890" s="117"/>
      <c r="T890" s="117"/>
      <c r="U890" s="117"/>
      <c r="V890" s="117"/>
      <c r="W890" s="117"/>
      <c r="X890" s="117"/>
      <c r="Y890" s="117"/>
      <c r="Z890" s="117"/>
      <c r="AA890" s="117"/>
      <c r="AB890" s="117"/>
    </row>
    <row r="891" spans="1:28" ht="15.75" customHeight="1">
      <c r="A891" s="117"/>
      <c r="B891" s="117"/>
      <c r="C891" s="117"/>
      <c r="D891" s="117"/>
      <c r="E891" s="117"/>
      <c r="F891" s="117"/>
      <c r="G891" s="117"/>
      <c r="H891" s="117"/>
      <c r="I891" s="117"/>
      <c r="J891" s="117"/>
      <c r="K891" s="117"/>
      <c r="L891" s="117"/>
      <c r="M891" s="117"/>
      <c r="N891" s="117"/>
      <c r="O891" s="117"/>
      <c r="P891" s="117"/>
      <c r="Q891" s="117"/>
      <c r="R891" s="117"/>
      <c r="S891" s="117"/>
      <c r="T891" s="117"/>
      <c r="U891" s="117"/>
      <c r="V891" s="117"/>
      <c r="W891" s="117"/>
      <c r="X891" s="117"/>
      <c r="Y891" s="117"/>
      <c r="Z891" s="117"/>
      <c r="AA891" s="117"/>
      <c r="AB891" s="117"/>
    </row>
    <row r="892" spans="1:28" ht="15.75" customHeight="1">
      <c r="A892" s="117"/>
      <c r="B892" s="117"/>
      <c r="C892" s="117"/>
      <c r="D892" s="117"/>
      <c r="E892" s="117"/>
      <c r="F892" s="117"/>
      <c r="G892" s="117"/>
      <c r="H892" s="117"/>
      <c r="I892" s="117"/>
      <c r="J892" s="117"/>
      <c r="K892" s="117"/>
      <c r="L892" s="117"/>
      <c r="M892" s="117"/>
      <c r="N892" s="117"/>
      <c r="O892" s="117"/>
      <c r="P892" s="117"/>
      <c r="Q892" s="117"/>
      <c r="R892" s="117"/>
      <c r="S892" s="117"/>
      <c r="T892" s="117"/>
      <c r="U892" s="117"/>
      <c r="V892" s="117"/>
      <c r="W892" s="117"/>
      <c r="X892" s="117"/>
      <c r="Y892" s="117"/>
      <c r="Z892" s="117"/>
      <c r="AA892" s="117"/>
      <c r="AB892" s="117"/>
    </row>
    <row r="893" spans="1:28" ht="15.75" customHeight="1">
      <c r="A893" s="117"/>
      <c r="B893" s="117"/>
      <c r="C893" s="117"/>
      <c r="D893" s="117"/>
      <c r="E893" s="117"/>
      <c r="F893" s="117"/>
      <c r="G893" s="117"/>
      <c r="H893" s="117"/>
      <c r="I893" s="117"/>
      <c r="J893" s="117"/>
      <c r="K893" s="117"/>
      <c r="L893" s="117"/>
      <c r="M893" s="117"/>
      <c r="N893" s="117"/>
      <c r="O893" s="117"/>
      <c r="P893" s="117"/>
      <c r="Q893" s="117"/>
      <c r="R893" s="117"/>
      <c r="S893" s="117"/>
      <c r="T893" s="117"/>
      <c r="U893" s="117"/>
      <c r="V893" s="117"/>
      <c r="W893" s="117"/>
      <c r="X893" s="117"/>
      <c r="Y893" s="117"/>
      <c r="Z893" s="117"/>
      <c r="AA893" s="117"/>
      <c r="AB893" s="117"/>
    </row>
    <row r="894" spans="1:28" ht="15.75" customHeight="1">
      <c r="A894" s="117"/>
      <c r="B894" s="117"/>
      <c r="C894" s="117"/>
      <c r="D894" s="117"/>
      <c r="E894" s="117"/>
      <c r="F894" s="117"/>
      <c r="G894" s="117"/>
      <c r="H894" s="117"/>
      <c r="I894" s="117"/>
      <c r="J894" s="117"/>
      <c r="K894" s="117"/>
      <c r="L894" s="117"/>
      <c r="M894" s="117"/>
      <c r="N894" s="117"/>
      <c r="O894" s="117"/>
      <c r="P894" s="117"/>
      <c r="Q894" s="117"/>
      <c r="R894" s="117"/>
      <c r="S894" s="117"/>
      <c r="T894" s="117"/>
      <c r="U894" s="117"/>
      <c r="V894" s="117"/>
      <c r="W894" s="117"/>
      <c r="X894" s="117"/>
      <c r="Y894" s="117"/>
      <c r="Z894" s="117"/>
      <c r="AA894" s="117"/>
      <c r="AB894" s="117"/>
    </row>
    <row r="895" spans="1:28" ht="15.75" customHeight="1">
      <c r="A895" s="117"/>
      <c r="B895" s="117"/>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c r="AA895" s="117"/>
      <c r="AB895" s="117"/>
    </row>
    <row r="896" spans="1:28" ht="15.75" customHeight="1">
      <c r="A896" s="117"/>
      <c r="B896" s="117"/>
      <c r="C896" s="117"/>
      <c r="D896" s="117"/>
      <c r="E896" s="117"/>
      <c r="F896" s="117"/>
      <c r="G896" s="117"/>
      <c r="H896" s="117"/>
      <c r="I896" s="117"/>
      <c r="J896" s="117"/>
      <c r="K896" s="117"/>
      <c r="L896" s="117"/>
      <c r="M896" s="117"/>
      <c r="N896" s="117"/>
      <c r="O896" s="117"/>
      <c r="P896" s="117"/>
      <c r="Q896" s="117"/>
      <c r="R896" s="117"/>
      <c r="S896" s="117"/>
      <c r="T896" s="117"/>
      <c r="U896" s="117"/>
      <c r="V896" s="117"/>
      <c r="W896" s="117"/>
      <c r="X896" s="117"/>
      <c r="Y896" s="117"/>
      <c r="Z896" s="117"/>
      <c r="AA896" s="117"/>
      <c r="AB896" s="117"/>
    </row>
    <row r="897" spans="1:28" ht="15.75" customHeight="1">
      <c r="A897" s="117"/>
      <c r="B897" s="117"/>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c r="AA897" s="117"/>
      <c r="AB897" s="117"/>
    </row>
    <row r="898" spans="1:28" ht="15.75" customHeight="1">
      <c r="A898" s="117"/>
      <c r="B898" s="117"/>
      <c r="C898" s="117"/>
      <c r="D898" s="117"/>
      <c r="E898" s="117"/>
      <c r="F898" s="117"/>
      <c r="G898" s="117"/>
      <c r="H898" s="117"/>
      <c r="I898" s="117"/>
      <c r="J898" s="117"/>
      <c r="K898" s="117"/>
      <c r="L898" s="117"/>
      <c r="M898" s="117"/>
      <c r="N898" s="117"/>
      <c r="O898" s="117"/>
      <c r="P898" s="117"/>
      <c r="Q898" s="117"/>
      <c r="R898" s="117"/>
      <c r="S898" s="117"/>
      <c r="T898" s="117"/>
      <c r="U898" s="117"/>
      <c r="V898" s="117"/>
      <c r="W898" s="117"/>
      <c r="X898" s="117"/>
      <c r="Y898" s="117"/>
      <c r="Z898" s="117"/>
      <c r="AA898" s="117"/>
      <c r="AB898" s="117"/>
    </row>
    <row r="899" spans="1:28" ht="15.75" customHeight="1">
      <c r="A899" s="117"/>
      <c r="B899" s="117"/>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c r="AA899" s="117"/>
      <c r="AB899" s="117"/>
    </row>
    <row r="900" spans="1:28" ht="15.75" customHeight="1">
      <c r="A900" s="117"/>
      <c r="B900" s="117"/>
      <c r="C900" s="117"/>
      <c r="D900" s="117"/>
      <c r="E900" s="117"/>
      <c r="F900" s="117"/>
      <c r="G900" s="117"/>
      <c r="H900" s="117"/>
      <c r="I900" s="117"/>
      <c r="J900" s="117"/>
      <c r="K900" s="117"/>
      <c r="L900" s="117"/>
      <c r="M900" s="117"/>
      <c r="N900" s="117"/>
      <c r="O900" s="117"/>
      <c r="P900" s="117"/>
      <c r="Q900" s="117"/>
      <c r="R900" s="117"/>
      <c r="S900" s="117"/>
      <c r="T900" s="117"/>
      <c r="U900" s="117"/>
      <c r="V900" s="117"/>
      <c r="W900" s="117"/>
      <c r="X900" s="117"/>
      <c r="Y900" s="117"/>
      <c r="Z900" s="117"/>
      <c r="AA900" s="117"/>
      <c r="AB900" s="117"/>
    </row>
    <row r="901" spans="1:28" ht="15.75" customHeight="1">
      <c r="A901" s="117"/>
      <c r="B901" s="117"/>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c r="AA901" s="117"/>
      <c r="AB901" s="117"/>
    </row>
    <row r="902" spans="1:28" ht="15.75" customHeight="1">
      <c r="A902" s="117"/>
      <c r="B902" s="117"/>
      <c r="C902" s="117"/>
      <c r="D902" s="117"/>
      <c r="E902" s="117"/>
      <c r="F902" s="117"/>
      <c r="G902" s="117"/>
      <c r="H902" s="117"/>
      <c r="I902" s="117"/>
      <c r="J902" s="117"/>
      <c r="K902" s="117"/>
      <c r="L902" s="117"/>
      <c r="M902" s="117"/>
      <c r="N902" s="117"/>
      <c r="O902" s="117"/>
      <c r="P902" s="117"/>
      <c r="Q902" s="117"/>
      <c r="R902" s="117"/>
      <c r="S902" s="117"/>
      <c r="T902" s="117"/>
      <c r="U902" s="117"/>
      <c r="V902" s="117"/>
      <c r="W902" s="117"/>
      <c r="X902" s="117"/>
      <c r="Y902" s="117"/>
      <c r="Z902" s="117"/>
      <c r="AA902" s="117"/>
      <c r="AB902" s="117"/>
    </row>
    <row r="903" spans="1:28" ht="15.75" customHeight="1">
      <c r="A903" s="117"/>
      <c r="B903" s="117"/>
      <c r="C903" s="117"/>
      <c r="D903" s="117"/>
      <c r="E903" s="117"/>
      <c r="F903" s="117"/>
      <c r="G903" s="117"/>
      <c r="H903" s="117"/>
      <c r="I903" s="117"/>
      <c r="J903" s="117"/>
      <c r="K903" s="117"/>
      <c r="L903" s="117"/>
      <c r="M903" s="117"/>
      <c r="N903" s="117"/>
      <c r="O903" s="117"/>
      <c r="P903" s="117"/>
      <c r="Q903" s="117"/>
      <c r="R903" s="117"/>
      <c r="S903" s="117"/>
      <c r="T903" s="117"/>
      <c r="U903" s="117"/>
      <c r="V903" s="117"/>
      <c r="W903" s="117"/>
      <c r="X903" s="117"/>
      <c r="Y903" s="117"/>
      <c r="Z903" s="117"/>
      <c r="AA903" s="117"/>
      <c r="AB903" s="117"/>
    </row>
    <row r="904" spans="1:28" ht="15.75" customHeight="1">
      <c r="A904" s="117"/>
      <c r="B904" s="117"/>
      <c r="C904" s="117"/>
      <c r="D904" s="117"/>
      <c r="E904" s="117"/>
      <c r="F904" s="117"/>
      <c r="G904" s="117"/>
      <c r="H904" s="117"/>
      <c r="I904" s="117"/>
      <c r="J904" s="117"/>
      <c r="K904" s="117"/>
      <c r="L904" s="117"/>
      <c r="M904" s="117"/>
      <c r="N904" s="117"/>
      <c r="O904" s="117"/>
      <c r="P904" s="117"/>
      <c r="Q904" s="117"/>
      <c r="R904" s="117"/>
      <c r="S904" s="117"/>
      <c r="T904" s="117"/>
      <c r="U904" s="117"/>
      <c r="V904" s="117"/>
      <c r="W904" s="117"/>
      <c r="X904" s="117"/>
      <c r="Y904" s="117"/>
      <c r="Z904" s="117"/>
      <c r="AA904" s="117"/>
      <c r="AB904" s="117"/>
    </row>
    <row r="905" spans="1:28" ht="15.75" customHeight="1">
      <c r="A905" s="117"/>
      <c r="B905" s="117"/>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c r="AA905" s="117"/>
      <c r="AB905" s="117"/>
    </row>
    <row r="906" spans="1:28" ht="15.75" customHeight="1">
      <c r="A906" s="117"/>
      <c r="B906" s="117"/>
      <c r="C906" s="117"/>
      <c r="D906" s="117"/>
      <c r="E906" s="117"/>
      <c r="F906" s="117"/>
      <c r="G906" s="117"/>
      <c r="H906" s="117"/>
      <c r="I906" s="117"/>
      <c r="J906" s="117"/>
      <c r="K906" s="117"/>
      <c r="L906" s="117"/>
      <c r="M906" s="117"/>
      <c r="N906" s="117"/>
      <c r="O906" s="117"/>
      <c r="P906" s="117"/>
      <c r="Q906" s="117"/>
      <c r="R906" s="117"/>
      <c r="S906" s="117"/>
      <c r="T906" s="117"/>
      <c r="U906" s="117"/>
      <c r="V906" s="117"/>
      <c r="W906" s="117"/>
      <c r="X906" s="117"/>
      <c r="Y906" s="117"/>
      <c r="Z906" s="117"/>
      <c r="AA906" s="117"/>
      <c r="AB906" s="117"/>
    </row>
    <row r="907" spans="1:28" ht="15.75" customHeight="1">
      <c r="A907" s="117"/>
      <c r="B907" s="117"/>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c r="AA907" s="117"/>
      <c r="AB907" s="117"/>
    </row>
    <row r="908" spans="1:28" ht="15.75" customHeight="1">
      <c r="A908" s="117"/>
      <c r="B908" s="117"/>
      <c r="C908" s="117"/>
      <c r="D908" s="117"/>
      <c r="E908" s="117"/>
      <c r="F908" s="117"/>
      <c r="G908" s="117"/>
      <c r="H908" s="117"/>
      <c r="I908" s="117"/>
      <c r="J908" s="117"/>
      <c r="K908" s="117"/>
      <c r="L908" s="117"/>
      <c r="M908" s="117"/>
      <c r="N908" s="117"/>
      <c r="O908" s="117"/>
      <c r="P908" s="117"/>
      <c r="Q908" s="117"/>
      <c r="R908" s="117"/>
      <c r="S908" s="117"/>
      <c r="T908" s="117"/>
      <c r="U908" s="117"/>
      <c r="V908" s="117"/>
      <c r="W908" s="117"/>
      <c r="X908" s="117"/>
      <c r="Y908" s="117"/>
      <c r="Z908" s="117"/>
      <c r="AA908" s="117"/>
      <c r="AB908" s="117"/>
    </row>
    <row r="909" spans="1:28" ht="15.75" customHeight="1">
      <c r="A909" s="117"/>
      <c r="B909" s="117"/>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c r="AA909" s="117"/>
      <c r="AB909" s="117"/>
    </row>
    <row r="910" spans="1:28" ht="15.75" customHeight="1">
      <c r="A910" s="117"/>
      <c r="B910" s="117"/>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c r="AA910" s="117"/>
      <c r="AB910" s="117"/>
    </row>
    <row r="911" spans="1:28" ht="15.75" customHeight="1">
      <c r="A911" s="117"/>
      <c r="B911" s="117"/>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c r="AA911" s="117"/>
      <c r="AB911" s="117"/>
    </row>
    <row r="912" spans="1:28" ht="15.75" customHeight="1">
      <c r="A912" s="117"/>
      <c r="B912" s="117"/>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c r="AA912" s="117"/>
      <c r="AB912" s="117"/>
    </row>
    <row r="913" spans="1:28" ht="15.75" customHeight="1">
      <c r="A913" s="117"/>
      <c r="B913" s="117"/>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c r="AA913" s="117"/>
      <c r="AB913" s="117"/>
    </row>
    <row r="914" spans="1:28" ht="15.75" customHeight="1">
      <c r="A914" s="117"/>
      <c r="B914" s="117"/>
      <c r="C914" s="117"/>
      <c r="D914" s="117"/>
      <c r="E914" s="117"/>
      <c r="F914" s="117"/>
      <c r="G914" s="117"/>
      <c r="H914" s="117"/>
      <c r="I914" s="117"/>
      <c r="J914" s="117"/>
      <c r="K914" s="117"/>
      <c r="L914" s="117"/>
      <c r="M914" s="117"/>
      <c r="N914" s="117"/>
      <c r="O914" s="117"/>
      <c r="P914" s="117"/>
      <c r="Q914" s="117"/>
      <c r="R914" s="117"/>
      <c r="S914" s="117"/>
      <c r="T914" s="117"/>
      <c r="U914" s="117"/>
      <c r="V914" s="117"/>
      <c r="W914" s="117"/>
      <c r="X914" s="117"/>
      <c r="Y914" s="117"/>
      <c r="Z914" s="117"/>
      <c r="AA914" s="117"/>
      <c r="AB914" s="117"/>
    </row>
    <row r="915" spans="1:28" ht="15.75" customHeight="1">
      <c r="A915" s="117"/>
      <c r="B915" s="117"/>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c r="AA915" s="117"/>
      <c r="AB915" s="117"/>
    </row>
    <row r="916" spans="1:28" ht="15.75" customHeight="1">
      <c r="A916" s="117"/>
      <c r="B916" s="117"/>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c r="AA916" s="117"/>
      <c r="AB916" s="117"/>
    </row>
    <row r="917" spans="1:28" ht="15.75" customHeight="1">
      <c r="A917" s="117"/>
      <c r="B917" s="117"/>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c r="AA917" s="117"/>
      <c r="AB917" s="117"/>
    </row>
    <row r="918" spans="1:28" ht="15.75" customHeight="1">
      <c r="A918" s="117"/>
      <c r="B918" s="117"/>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c r="AA918" s="117"/>
      <c r="AB918" s="117"/>
    </row>
    <row r="919" spans="1:28" ht="15.75" customHeight="1">
      <c r="A919" s="117"/>
      <c r="B919" s="117"/>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c r="AA919" s="117"/>
      <c r="AB919" s="117"/>
    </row>
    <row r="920" spans="1:28" ht="15.75" customHeight="1">
      <c r="A920" s="117"/>
      <c r="B920" s="117"/>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c r="AA920" s="117"/>
      <c r="AB920" s="117"/>
    </row>
    <row r="921" spans="1:28" ht="15.75" customHeight="1">
      <c r="A921" s="117"/>
      <c r="B921" s="117"/>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c r="AA921" s="117"/>
      <c r="AB921" s="117"/>
    </row>
    <row r="922" spans="1:28" ht="15.75" customHeight="1">
      <c r="A922" s="117"/>
      <c r="B922" s="117"/>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c r="AA922" s="117"/>
      <c r="AB922" s="117"/>
    </row>
    <row r="923" spans="1:28" ht="15.75" customHeight="1">
      <c r="A923" s="117"/>
      <c r="B923" s="117"/>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c r="AA923" s="117"/>
      <c r="AB923" s="117"/>
    </row>
    <row r="924" spans="1:28" ht="15.75" customHeight="1">
      <c r="A924" s="117"/>
      <c r="B924" s="117"/>
      <c r="C924" s="117"/>
      <c r="D924" s="117"/>
      <c r="E924" s="117"/>
      <c r="F924" s="117"/>
      <c r="G924" s="117"/>
      <c r="H924" s="117"/>
      <c r="I924" s="117"/>
      <c r="J924" s="117"/>
      <c r="K924" s="117"/>
      <c r="L924" s="117"/>
      <c r="M924" s="117"/>
      <c r="N924" s="117"/>
      <c r="O924" s="117"/>
      <c r="P924" s="117"/>
      <c r="Q924" s="117"/>
      <c r="R924" s="117"/>
      <c r="S924" s="117"/>
      <c r="T924" s="117"/>
      <c r="U924" s="117"/>
      <c r="V924" s="117"/>
      <c r="W924" s="117"/>
      <c r="X924" s="117"/>
      <c r="Y924" s="117"/>
      <c r="Z924" s="117"/>
      <c r="AA924" s="117"/>
      <c r="AB924" s="117"/>
    </row>
    <row r="925" spans="1:28" ht="15.75" customHeight="1">
      <c r="A925" s="117"/>
      <c r="B925" s="117"/>
      <c r="C925" s="117"/>
      <c r="D925" s="117"/>
      <c r="E925" s="117"/>
      <c r="F925" s="117"/>
      <c r="G925" s="117"/>
      <c r="H925" s="117"/>
      <c r="I925" s="117"/>
      <c r="J925" s="117"/>
      <c r="K925" s="117"/>
      <c r="L925" s="117"/>
      <c r="M925" s="117"/>
      <c r="N925" s="117"/>
      <c r="O925" s="117"/>
      <c r="P925" s="117"/>
      <c r="Q925" s="117"/>
      <c r="R925" s="117"/>
      <c r="S925" s="117"/>
      <c r="T925" s="117"/>
      <c r="U925" s="117"/>
      <c r="V925" s="117"/>
      <c r="W925" s="117"/>
      <c r="X925" s="117"/>
      <c r="Y925" s="117"/>
      <c r="Z925" s="117"/>
      <c r="AA925" s="117"/>
      <c r="AB925" s="117"/>
    </row>
    <row r="926" spans="1:28" ht="15.75" customHeight="1">
      <c r="A926" s="117"/>
      <c r="B926" s="117"/>
      <c r="C926" s="117"/>
      <c r="D926" s="117"/>
      <c r="E926" s="117"/>
      <c r="F926" s="117"/>
      <c r="G926" s="117"/>
      <c r="H926" s="117"/>
      <c r="I926" s="117"/>
      <c r="J926" s="117"/>
      <c r="K926" s="117"/>
      <c r="L926" s="117"/>
      <c r="M926" s="117"/>
      <c r="N926" s="117"/>
      <c r="O926" s="117"/>
      <c r="P926" s="117"/>
      <c r="Q926" s="117"/>
      <c r="R926" s="117"/>
      <c r="S926" s="117"/>
      <c r="T926" s="117"/>
      <c r="U926" s="117"/>
      <c r="V926" s="117"/>
      <c r="W926" s="117"/>
      <c r="X926" s="117"/>
      <c r="Y926" s="117"/>
      <c r="Z926" s="117"/>
      <c r="AA926" s="117"/>
      <c r="AB926" s="117"/>
    </row>
    <row r="927" spans="1:28" ht="15.75" customHeight="1">
      <c r="A927" s="117"/>
      <c r="B927" s="117"/>
      <c r="C927" s="117"/>
      <c r="D927" s="117"/>
      <c r="E927" s="117"/>
      <c r="F927" s="117"/>
      <c r="G927" s="117"/>
      <c r="H927" s="117"/>
      <c r="I927" s="117"/>
      <c r="J927" s="117"/>
      <c r="K927" s="117"/>
      <c r="L927" s="117"/>
      <c r="M927" s="117"/>
      <c r="N927" s="117"/>
      <c r="O927" s="117"/>
      <c r="P927" s="117"/>
      <c r="Q927" s="117"/>
      <c r="R927" s="117"/>
      <c r="S927" s="117"/>
      <c r="T927" s="117"/>
      <c r="U927" s="117"/>
      <c r="V927" s="117"/>
      <c r="W927" s="117"/>
      <c r="X927" s="117"/>
      <c r="Y927" s="117"/>
      <c r="Z927" s="117"/>
      <c r="AA927" s="117"/>
      <c r="AB927" s="117"/>
    </row>
    <row r="928" spans="1:28" ht="15.75" customHeight="1">
      <c r="A928" s="117"/>
      <c r="B928" s="117"/>
      <c r="C928" s="117"/>
      <c r="D928" s="117"/>
      <c r="E928" s="117"/>
      <c r="F928" s="117"/>
      <c r="G928" s="117"/>
      <c r="H928" s="117"/>
      <c r="I928" s="117"/>
      <c r="J928" s="117"/>
      <c r="K928" s="117"/>
      <c r="L928" s="117"/>
      <c r="M928" s="117"/>
      <c r="N928" s="117"/>
      <c r="O928" s="117"/>
      <c r="P928" s="117"/>
      <c r="Q928" s="117"/>
      <c r="R928" s="117"/>
      <c r="S928" s="117"/>
      <c r="T928" s="117"/>
      <c r="U928" s="117"/>
      <c r="V928" s="117"/>
      <c r="W928" s="117"/>
      <c r="X928" s="117"/>
      <c r="Y928" s="117"/>
      <c r="Z928" s="117"/>
      <c r="AA928" s="117"/>
      <c r="AB928" s="117"/>
    </row>
    <row r="929" spans="1:28" ht="15.75" customHeight="1">
      <c r="A929" s="117"/>
      <c r="B929" s="117"/>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c r="AA929" s="117"/>
      <c r="AB929" s="117"/>
    </row>
    <row r="930" spans="1:28" ht="15.75" customHeight="1">
      <c r="A930" s="117"/>
      <c r="B930" s="117"/>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c r="AA930" s="117"/>
      <c r="AB930" s="117"/>
    </row>
    <row r="931" spans="1:28" ht="15.75" customHeight="1">
      <c r="A931" s="117"/>
      <c r="B931" s="117"/>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c r="AA931" s="117"/>
      <c r="AB931" s="117"/>
    </row>
    <row r="932" spans="1:28" ht="15.75" customHeight="1">
      <c r="A932" s="117"/>
      <c r="B932" s="117"/>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c r="AA932" s="117"/>
      <c r="AB932" s="117"/>
    </row>
    <row r="933" spans="1:28" ht="15.75" customHeight="1">
      <c r="A933" s="117"/>
      <c r="B933" s="117"/>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c r="AA933" s="117"/>
      <c r="AB933" s="117"/>
    </row>
    <row r="934" spans="1:28" ht="15.75" customHeight="1">
      <c r="A934" s="117"/>
      <c r="B934" s="117"/>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c r="AA934" s="117"/>
      <c r="AB934" s="117"/>
    </row>
    <row r="935" spans="1:28" ht="15.75" customHeight="1">
      <c r="A935" s="117"/>
      <c r="B935" s="117"/>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c r="AA935" s="117"/>
      <c r="AB935" s="117"/>
    </row>
    <row r="936" spans="1:28" ht="15.75" customHeight="1">
      <c r="A936" s="117"/>
      <c r="B936" s="117"/>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c r="AA936" s="117"/>
      <c r="AB936" s="117"/>
    </row>
    <row r="937" spans="1:28" ht="15.75" customHeight="1">
      <c r="A937" s="117"/>
      <c r="B937" s="117"/>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c r="AA937" s="117"/>
      <c r="AB937" s="117"/>
    </row>
    <row r="938" spans="1:28" ht="15.75" customHeight="1">
      <c r="A938" s="117"/>
      <c r="B938" s="117"/>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c r="AA938" s="117"/>
      <c r="AB938" s="117"/>
    </row>
    <row r="939" spans="1:28" ht="15.75" customHeight="1">
      <c r="A939" s="117"/>
      <c r="B939" s="117"/>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c r="AA939" s="117"/>
      <c r="AB939" s="117"/>
    </row>
    <row r="940" spans="1:28" ht="15.75" customHeight="1">
      <c r="A940" s="117"/>
      <c r="B940" s="117"/>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c r="AA940" s="117"/>
      <c r="AB940" s="117"/>
    </row>
    <row r="941" spans="1:28" ht="15.75" customHeight="1">
      <c r="A941" s="117"/>
      <c r="B941" s="117"/>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c r="AA941" s="117"/>
      <c r="AB941" s="117"/>
    </row>
    <row r="942" spans="1:28" ht="15.75" customHeight="1">
      <c r="A942" s="117"/>
      <c r="B942" s="117"/>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c r="AA942" s="117"/>
      <c r="AB942" s="117"/>
    </row>
    <row r="943" spans="1:28" ht="15.75" customHeight="1">
      <c r="A943" s="117"/>
      <c r="B943" s="117"/>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c r="AA943" s="117"/>
      <c r="AB943" s="117"/>
    </row>
    <row r="944" spans="1:28" ht="15.75" customHeight="1">
      <c r="A944" s="117"/>
      <c r="B944" s="117"/>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c r="AA944" s="117"/>
      <c r="AB944" s="117"/>
    </row>
    <row r="945" spans="1:28" ht="15.75" customHeight="1">
      <c r="A945" s="117"/>
      <c r="B945" s="117"/>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c r="AA945" s="117"/>
      <c r="AB945" s="117"/>
    </row>
    <row r="946" spans="1:28" ht="15.75" customHeight="1">
      <c r="A946" s="117"/>
      <c r="B946" s="117"/>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c r="AA946" s="117"/>
      <c r="AB946" s="117"/>
    </row>
    <row r="947" spans="1:28" ht="15.75" customHeight="1">
      <c r="A947" s="117"/>
      <c r="B947" s="117"/>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c r="AA947" s="117"/>
      <c r="AB947" s="117"/>
    </row>
    <row r="948" spans="1:28" ht="15.75" customHeight="1">
      <c r="A948" s="117"/>
      <c r="B948" s="117"/>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c r="AA948" s="117"/>
      <c r="AB948" s="117"/>
    </row>
    <row r="949" spans="1:28" ht="15.75" customHeight="1">
      <c r="A949" s="117"/>
      <c r="B949" s="117"/>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c r="AA949" s="117"/>
      <c r="AB949" s="117"/>
    </row>
    <row r="950" spans="1:28" ht="15.75" customHeight="1">
      <c r="A950" s="117"/>
      <c r="B950" s="117"/>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c r="AA950" s="117"/>
      <c r="AB950" s="117"/>
    </row>
    <row r="951" spans="1:28" ht="15.75" customHeight="1">
      <c r="A951" s="117"/>
      <c r="B951" s="117"/>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c r="AA951" s="117"/>
      <c r="AB951" s="117"/>
    </row>
    <row r="952" spans="1:28" ht="15.75" customHeight="1">
      <c r="A952" s="117"/>
      <c r="B952" s="117"/>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c r="AA952" s="117"/>
      <c r="AB952" s="117"/>
    </row>
    <row r="953" spans="1:28" ht="15.75" customHeight="1">
      <c r="A953" s="117"/>
      <c r="B953" s="117"/>
      <c r="C953" s="117"/>
      <c r="D953" s="117"/>
      <c r="E953" s="117"/>
      <c r="F953" s="117"/>
      <c r="G953" s="117"/>
      <c r="H953" s="117"/>
      <c r="I953" s="117"/>
      <c r="J953" s="117"/>
      <c r="K953" s="117"/>
      <c r="L953" s="117"/>
      <c r="M953" s="117"/>
      <c r="N953" s="117"/>
      <c r="O953" s="117"/>
      <c r="P953" s="117"/>
      <c r="Q953" s="117"/>
      <c r="R953" s="117"/>
      <c r="S953" s="117"/>
      <c r="T953" s="117"/>
      <c r="U953" s="117"/>
      <c r="V953" s="117"/>
      <c r="W953" s="117"/>
      <c r="X953" s="117"/>
      <c r="Y953" s="117"/>
      <c r="Z953" s="117"/>
      <c r="AA953" s="117"/>
      <c r="AB953" s="117"/>
    </row>
    <row r="954" spans="1:28" ht="15.75" customHeight="1">
      <c r="A954" s="117"/>
      <c r="B954" s="117"/>
      <c r="C954" s="117"/>
      <c r="D954" s="117"/>
      <c r="E954" s="117"/>
      <c r="F954" s="117"/>
      <c r="G954" s="117"/>
      <c r="H954" s="117"/>
      <c r="I954" s="117"/>
      <c r="J954" s="117"/>
      <c r="K954" s="117"/>
      <c r="L954" s="117"/>
      <c r="M954" s="117"/>
      <c r="N954" s="117"/>
      <c r="O954" s="117"/>
      <c r="P954" s="117"/>
      <c r="Q954" s="117"/>
      <c r="R954" s="117"/>
      <c r="S954" s="117"/>
      <c r="T954" s="117"/>
      <c r="U954" s="117"/>
      <c r="V954" s="117"/>
      <c r="W954" s="117"/>
      <c r="X954" s="117"/>
      <c r="Y954" s="117"/>
      <c r="Z954" s="117"/>
      <c r="AA954" s="117"/>
      <c r="AB954" s="117"/>
    </row>
    <row r="955" spans="1:28" ht="15.75" customHeight="1">
      <c r="A955" s="117"/>
      <c r="B955" s="117"/>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c r="AA955" s="117"/>
      <c r="AB955" s="117"/>
    </row>
    <row r="956" spans="1:28" ht="15.75" customHeight="1">
      <c r="A956" s="117"/>
      <c r="B956" s="117"/>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c r="AA956" s="117"/>
      <c r="AB956" s="117"/>
    </row>
    <row r="957" spans="1:28" ht="15.75" customHeight="1">
      <c r="A957" s="117"/>
      <c r="B957" s="117"/>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c r="AA957" s="117"/>
      <c r="AB957" s="117"/>
    </row>
    <row r="958" spans="1:28" ht="15.75" customHeight="1">
      <c r="A958" s="117"/>
      <c r="B958" s="117"/>
      <c r="C958" s="117"/>
      <c r="D958" s="117"/>
      <c r="E958" s="117"/>
      <c r="F958" s="117"/>
      <c r="G958" s="117"/>
      <c r="H958" s="117"/>
      <c r="I958" s="117"/>
      <c r="J958" s="117"/>
      <c r="K958" s="117"/>
      <c r="L958" s="117"/>
      <c r="M958" s="117"/>
      <c r="N958" s="117"/>
      <c r="O958" s="117"/>
      <c r="P958" s="117"/>
      <c r="Q958" s="117"/>
      <c r="R958" s="117"/>
      <c r="S958" s="117"/>
      <c r="T958" s="117"/>
      <c r="U958" s="117"/>
      <c r="V958" s="117"/>
      <c r="W958" s="117"/>
      <c r="X958" s="117"/>
      <c r="Y958" s="117"/>
      <c r="Z958" s="117"/>
      <c r="AA958" s="117"/>
      <c r="AB958" s="117"/>
    </row>
    <row r="959" spans="1:28" ht="15.75" customHeight="1">
      <c r="A959" s="117"/>
      <c r="B959" s="117"/>
      <c r="C959" s="117"/>
      <c r="D959" s="117"/>
      <c r="E959" s="117"/>
      <c r="F959" s="117"/>
      <c r="G959" s="117"/>
      <c r="H959" s="117"/>
      <c r="I959" s="117"/>
      <c r="J959" s="117"/>
      <c r="K959" s="117"/>
      <c r="L959" s="117"/>
      <c r="M959" s="117"/>
      <c r="N959" s="117"/>
      <c r="O959" s="117"/>
      <c r="P959" s="117"/>
      <c r="Q959" s="117"/>
      <c r="R959" s="117"/>
      <c r="S959" s="117"/>
      <c r="T959" s="117"/>
      <c r="U959" s="117"/>
      <c r="V959" s="117"/>
      <c r="W959" s="117"/>
      <c r="X959" s="117"/>
      <c r="Y959" s="117"/>
      <c r="Z959" s="117"/>
      <c r="AA959" s="117"/>
      <c r="AB959" s="117"/>
    </row>
    <row r="960" spans="1:28" ht="15.75" customHeight="1">
      <c r="A960" s="117"/>
      <c r="B960" s="117"/>
      <c r="C960" s="117"/>
      <c r="D960" s="117"/>
      <c r="E960" s="117"/>
      <c r="F960" s="117"/>
      <c r="G960" s="117"/>
      <c r="H960" s="117"/>
      <c r="I960" s="117"/>
      <c r="J960" s="117"/>
      <c r="K960" s="117"/>
      <c r="L960" s="117"/>
      <c r="M960" s="117"/>
      <c r="N960" s="117"/>
      <c r="O960" s="117"/>
      <c r="P960" s="117"/>
      <c r="Q960" s="117"/>
      <c r="R960" s="117"/>
      <c r="S960" s="117"/>
      <c r="T960" s="117"/>
      <c r="U960" s="117"/>
      <c r="V960" s="117"/>
      <c r="W960" s="117"/>
      <c r="X960" s="117"/>
      <c r="Y960" s="117"/>
      <c r="Z960" s="117"/>
      <c r="AA960" s="117"/>
      <c r="AB960" s="117"/>
    </row>
    <row r="961" spans="1:28" ht="15.75" customHeight="1">
      <c r="A961" s="117"/>
      <c r="B961" s="117"/>
      <c r="C961" s="117"/>
      <c r="D961" s="117"/>
      <c r="E961" s="117"/>
      <c r="F961" s="117"/>
      <c r="G961" s="117"/>
      <c r="H961" s="117"/>
      <c r="I961" s="117"/>
      <c r="J961" s="117"/>
      <c r="K961" s="117"/>
      <c r="L961" s="117"/>
      <c r="M961" s="117"/>
      <c r="N961" s="117"/>
      <c r="O961" s="117"/>
      <c r="P961" s="117"/>
      <c r="Q961" s="117"/>
      <c r="R961" s="117"/>
      <c r="S961" s="117"/>
      <c r="T961" s="117"/>
      <c r="U961" s="117"/>
      <c r="V961" s="117"/>
      <c r="W961" s="117"/>
      <c r="X961" s="117"/>
      <c r="Y961" s="117"/>
      <c r="Z961" s="117"/>
      <c r="AA961" s="117"/>
      <c r="AB961" s="117"/>
    </row>
    <row r="962" spans="1:28" ht="15.75" customHeight="1">
      <c r="A962" s="117"/>
      <c r="B962" s="117"/>
      <c r="C962" s="117"/>
      <c r="D962" s="117"/>
      <c r="E962" s="117"/>
      <c r="F962" s="117"/>
      <c r="G962" s="117"/>
      <c r="H962" s="117"/>
      <c r="I962" s="117"/>
      <c r="J962" s="117"/>
      <c r="K962" s="117"/>
      <c r="L962" s="117"/>
      <c r="M962" s="117"/>
      <c r="N962" s="117"/>
      <c r="O962" s="117"/>
      <c r="P962" s="117"/>
      <c r="Q962" s="117"/>
      <c r="R962" s="117"/>
      <c r="S962" s="117"/>
      <c r="T962" s="117"/>
      <c r="U962" s="117"/>
      <c r="V962" s="117"/>
      <c r="W962" s="117"/>
      <c r="X962" s="117"/>
      <c r="Y962" s="117"/>
      <c r="Z962" s="117"/>
      <c r="AA962" s="117"/>
      <c r="AB962" s="117"/>
    </row>
    <row r="963" spans="1:28" ht="15.75" customHeight="1">
      <c r="A963" s="117"/>
      <c r="B963" s="117"/>
      <c r="C963" s="117"/>
      <c r="D963" s="117"/>
      <c r="E963" s="117"/>
      <c r="F963" s="117"/>
      <c r="G963" s="117"/>
      <c r="H963" s="117"/>
      <c r="I963" s="117"/>
      <c r="J963" s="117"/>
      <c r="K963" s="117"/>
      <c r="L963" s="117"/>
      <c r="M963" s="117"/>
      <c r="N963" s="117"/>
      <c r="O963" s="117"/>
      <c r="P963" s="117"/>
      <c r="Q963" s="117"/>
      <c r="R963" s="117"/>
      <c r="S963" s="117"/>
      <c r="T963" s="117"/>
      <c r="U963" s="117"/>
      <c r="V963" s="117"/>
      <c r="W963" s="117"/>
      <c r="X963" s="117"/>
      <c r="Y963" s="117"/>
      <c r="Z963" s="117"/>
      <c r="AA963" s="117"/>
      <c r="AB963" s="117"/>
    </row>
    <row r="964" spans="1:28" ht="15.75" customHeight="1">
      <c r="A964" s="117"/>
      <c r="B964" s="117"/>
      <c r="C964" s="117"/>
      <c r="D964" s="117"/>
      <c r="E964" s="117"/>
      <c r="F964" s="117"/>
      <c r="G964" s="117"/>
      <c r="H964" s="117"/>
      <c r="I964" s="117"/>
      <c r="J964" s="117"/>
      <c r="K964" s="117"/>
      <c r="L964" s="117"/>
      <c r="M964" s="117"/>
      <c r="N964" s="117"/>
      <c r="O964" s="117"/>
      <c r="P964" s="117"/>
      <c r="Q964" s="117"/>
      <c r="R964" s="117"/>
      <c r="S964" s="117"/>
      <c r="T964" s="117"/>
      <c r="U964" s="117"/>
      <c r="V964" s="117"/>
      <c r="W964" s="117"/>
      <c r="X964" s="117"/>
      <c r="Y964" s="117"/>
      <c r="Z964" s="117"/>
      <c r="AA964" s="117"/>
      <c r="AB964" s="117"/>
    </row>
    <row r="965" spans="1:28" ht="15.75" customHeight="1">
      <c r="A965" s="117"/>
      <c r="B965" s="117"/>
      <c r="C965" s="117"/>
      <c r="D965" s="117"/>
      <c r="E965" s="117"/>
      <c r="F965" s="117"/>
      <c r="G965" s="117"/>
      <c r="H965" s="117"/>
      <c r="I965" s="117"/>
      <c r="J965" s="117"/>
      <c r="K965" s="117"/>
      <c r="L965" s="117"/>
      <c r="M965" s="117"/>
      <c r="N965" s="117"/>
      <c r="O965" s="117"/>
      <c r="P965" s="117"/>
      <c r="Q965" s="117"/>
      <c r="R965" s="117"/>
      <c r="S965" s="117"/>
      <c r="T965" s="117"/>
      <c r="U965" s="117"/>
      <c r="V965" s="117"/>
      <c r="W965" s="117"/>
      <c r="X965" s="117"/>
      <c r="Y965" s="117"/>
      <c r="Z965" s="117"/>
      <c r="AA965" s="117"/>
      <c r="AB965" s="117"/>
    </row>
    <row r="966" spans="1:28" ht="15.75" customHeight="1">
      <c r="A966" s="117"/>
      <c r="B966" s="117"/>
      <c r="C966" s="117"/>
      <c r="D966" s="117"/>
      <c r="E966" s="117"/>
      <c r="F966" s="117"/>
      <c r="G966" s="117"/>
      <c r="H966" s="117"/>
      <c r="I966" s="117"/>
      <c r="J966" s="117"/>
      <c r="K966" s="117"/>
      <c r="L966" s="117"/>
      <c r="M966" s="117"/>
      <c r="N966" s="117"/>
      <c r="O966" s="117"/>
      <c r="P966" s="117"/>
      <c r="Q966" s="117"/>
      <c r="R966" s="117"/>
      <c r="S966" s="117"/>
      <c r="T966" s="117"/>
      <c r="U966" s="117"/>
      <c r="V966" s="117"/>
      <c r="W966" s="117"/>
      <c r="X966" s="117"/>
      <c r="Y966" s="117"/>
      <c r="Z966" s="117"/>
      <c r="AA966" s="117"/>
      <c r="AB966" s="117"/>
    </row>
    <row r="967" spans="1:28" ht="15.75" customHeight="1">
      <c r="A967" s="117"/>
      <c r="B967" s="117"/>
      <c r="C967" s="117"/>
      <c r="D967" s="117"/>
      <c r="E967" s="117"/>
      <c r="F967" s="117"/>
      <c r="G967" s="117"/>
      <c r="H967" s="117"/>
      <c r="I967" s="117"/>
      <c r="J967" s="117"/>
      <c r="K967" s="117"/>
      <c r="L967" s="117"/>
      <c r="M967" s="117"/>
      <c r="N967" s="117"/>
      <c r="O967" s="117"/>
      <c r="P967" s="117"/>
      <c r="Q967" s="117"/>
      <c r="R967" s="117"/>
      <c r="S967" s="117"/>
      <c r="T967" s="117"/>
      <c r="U967" s="117"/>
      <c r="V967" s="117"/>
      <c r="W967" s="117"/>
      <c r="X967" s="117"/>
      <c r="Y967" s="117"/>
      <c r="Z967" s="117"/>
      <c r="AA967" s="117"/>
      <c r="AB967" s="117"/>
    </row>
    <row r="968" spans="1:28" ht="15.75" customHeight="1">
      <c r="A968" s="117"/>
      <c r="B968" s="117"/>
      <c r="C968" s="117"/>
      <c r="D968" s="117"/>
      <c r="E968" s="117"/>
      <c r="F968" s="117"/>
      <c r="G968" s="117"/>
      <c r="H968" s="117"/>
      <c r="I968" s="117"/>
      <c r="J968" s="117"/>
      <c r="K968" s="117"/>
      <c r="L968" s="117"/>
      <c r="M968" s="117"/>
      <c r="N968" s="117"/>
      <c r="O968" s="117"/>
      <c r="P968" s="117"/>
      <c r="Q968" s="117"/>
      <c r="R968" s="117"/>
      <c r="S968" s="117"/>
      <c r="T968" s="117"/>
      <c r="U968" s="117"/>
      <c r="V968" s="117"/>
      <c r="W968" s="117"/>
      <c r="X968" s="117"/>
      <c r="Y968" s="117"/>
      <c r="Z968" s="117"/>
      <c r="AA968" s="117"/>
      <c r="AB968" s="117"/>
    </row>
    <row r="969" spans="1:28" ht="15.75" customHeight="1">
      <c r="A969" s="117"/>
      <c r="B969" s="117"/>
      <c r="C969" s="117"/>
      <c r="D969" s="117"/>
      <c r="E969" s="117"/>
      <c r="F969" s="117"/>
      <c r="G969" s="117"/>
      <c r="H969" s="117"/>
      <c r="I969" s="117"/>
      <c r="J969" s="117"/>
      <c r="K969" s="117"/>
      <c r="L969" s="117"/>
      <c r="M969" s="117"/>
      <c r="N969" s="117"/>
      <c r="O969" s="117"/>
      <c r="P969" s="117"/>
      <c r="Q969" s="117"/>
      <c r="R969" s="117"/>
      <c r="S969" s="117"/>
      <c r="T969" s="117"/>
      <c r="U969" s="117"/>
      <c r="V969" s="117"/>
      <c r="W969" s="117"/>
      <c r="X969" s="117"/>
      <c r="Y969" s="117"/>
      <c r="Z969" s="117"/>
      <c r="AA969" s="117"/>
      <c r="AB969" s="117"/>
    </row>
    <row r="970" spans="1:28" ht="15.75" customHeight="1">
      <c r="A970" s="117"/>
      <c r="B970" s="117"/>
      <c r="C970" s="117"/>
      <c r="D970" s="117"/>
      <c r="E970" s="117"/>
      <c r="F970" s="117"/>
      <c r="G970" s="117"/>
      <c r="H970" s="117"/>
      <c r="I970" s="117"/>
      <c r="J970" s="117"/>
      <c r="K970" s="117"/>
      <c r="L970" s="117"/>
      <c r="M970" s="117"/>
      <c r="N970" s="117"/>
      <c r="O970" s="117"/>
      <c r="P970" s="117"/>
      <c r="Q970" s="117"/>
      <c r="R970" s="117"/>
      <c r="S970" s="117"/>
      <c r="T970" s="117"/>
      <c r="U970" s="117"/>
      <c r="V970" s="117"/>
      <c r="W970" s="117"/>
      <c r="X970" s="117"/>
      <c r="Y970" s="117"/>
      <c r="Z970" s="117"/>
      <c r="AA970" s="117"/>
      <c r="AB970" s="117"/>
    </row>
    <row r="971" spans="1:28" ht="15.75" customHeight="1">
      <c r="A971" s="117"/>
      <c r="B971" s="117"/>
      <c r="C971" s="117"/>
      <c r="D971" s="117"/>
      <c r="E971" s="117"/>
      <c r="F971" s="117"/>
      <c r="G971" s="117"/>
      <c r="H971" s="117"/>
      <c r="I971" s="117"/>
      <c r="J971" s="117"/>
      <c r="K971" s="117"/>
      <c r="L971" s="117"/>
      <c r="M971" s="117"/>
      <c r="N971" s="117"/>
      <c r="O971" s="117"/>
      <c r="P971" s="117"/>
      <c r="Q971" s="117"/>
      <c r="R971" s="117"/>
      <c r="S971" s="117"/>
      <c r="T971" s="117"/>
      <c r="U971" s="117"/>
      <c r="V971" s="117"/>
      <c r="W971" s="117"/>
      <c r="X971" s="117"/>
      <c r="Y971" s="117"/>
      <c r="Z971" s="117"/>
      <c r="AA971" s="117"/>
      <c r="AB971" s="117"/>
    </row>
    <row r="972" spans="1:28" ht="15.75" customHeight="1">
      <c r="A972" s="117"/>
      <c r="B972" s="117"/>
      <c r="C972" s="117"/>
      <c r="D972" s="117"/>
      <c r="E972" s="117"/>
      <c r="F972" s="117"/>
      <c r="G972" s="117"/>
      <c r="H972" s="117"/>
      <c r="I972" s="117"/>
      <c r="J972" s="117"/>
      <c r="K972" s="117"/>
      <c r="L972" s="117"/>
      <c r="M972" s="117"/>
      <c r="N972" s="117"/>
      <c r="O972" s="117"/>
      <c r="P972" s="117"/>
      <c r="Q972" s="117"/>
      <c r="R972" s="117"/>
      <c r="S972" s="117"/>
      <c r="T972" s="117"/>
      <c r="U972" s="117"/>
      <c r="V972" s="117"/>
      <c r="W972" s="117"/>
      <c r="X972" s="117"/>
      <c r="Y972" s="117"/>
      <c r="Z972" s="117"/>
      <c r="AA972" s="117"/>
      <c r="AB972" s="117"/>
    </row>
    <row r="973" spans="1:28" ht="15.75" customHeight="1">
      <c r="A973" s="117"/>
      <c r="B973" s="117"/>
      <c r="C973" s="117"/>
      <c r="D973" s="117"/>
      <c r="E973" s="117"/>
      <c r="F973" s="117"/>
      <c r="G973" s="117"/>
      <c r="H973" s="117"/>
      <c r="I973" s="117"/>
      <c r="J973" s="117"/>
      <c r="K973" s="117"/>
      <c r="L973" s="117"/>
      <c r="M973" s="117"/>
      <c r="N973" s="117"/>
      <c r="O973" s="117"/>
      <c r="P973" s="117"/>
      <c r="Q973" s="117"/>
      <c r="R973" s="117"/>
      <c r="S973" s="117"/>
      <c r="T973" s="117"/>
      <c r="U973" s="117"/>
      <c r="V973" s="117"/>
      <c r="W973" s="117"/>
      <c r="X973" s="117"/>
      <c r="Y973" s="117"/>
      <c r="Z973" s="117"/>
      <c r="AA973" s="117"/>
      <c r="AB973" s="117"/>
    </row>
    <row r="974" spans="1:28" ht="15.75" customHeight="1">
      <c r="A974" s="117"/>
      <c r="B974" s="117"/>
      <c r="C974" s="117"/>
      <c r="D974" s="117"/>
      <c r="E974" s="117"/>
      <c r="F974" s="117"/>
      <c r="G974" s="117"/>
      <c r="H974" s="117"/>
      <c r="I974" s="117"/>
      <c r="J974" s="117"/>
      <c r="K974" s="117"/>
      <c r="L974" s="117"/>
      <c r="M974" s="117"/>
      <c r="N974" s="117"/>
      <c r="O974" s="117"/>
      <c r="P974" s="117"/>
      <c r="Q974" s="117"/>
      <c r="R974" s="117"/>
      <c r="S974" s="117"/>
      <c r="T974" s="117"/>
      <c r="U974" s="117"/>
      <c r="V974" s="117"/>
      <c r="W974" s="117"/>
      <c r="X974" s="117"/>
      <c r="Y974" s="117"/>
      <c r="Z974" s="117"/>
      <c r="AA974" s="117"/>
      <c r="AB974" s="117"/>
    </row>
    <row r="975" spans="1:28" ht="15.75" customHeight="1">
      <c r="A975" s="117"/>
      <c r="B975" s="117"/>
      <c r="C975" s="117"/>
      <c r="D975" s="117"/>
      <c r="E975" s="117"/>
      <c r="F975" s="117"/>
      <c r="G975" s="117"/>
      <c r="H975" s="117"/>
      <c r="I975" s="117"/>
      <c r="J975" s="117"/>
      <c r="K975" s="117"/>
      <c r="L975" s="117"/>
      <c r="M975" s="117"/>
      <c r="N975" s="117"/>
      <c r="O975" s="117"/>
      <c r="P975" s="117"/>
      <c r="Q975" s="117"/>
      <c r="R975" s="117"/>
      <c r="S975" s="117"/>
      <c r="T975" s="117"/>
      <c r="U975" s="117"/>
      <c r="V975" s="117"/>
      <c r="W975" s="117"/>
      <c r="X975" s="117"/>
      <c r="Y975" s="117"/>
      <c r="Z975" s="117"/>
      <c r="AA975" s="117"/>
      <c r="AB975" s="117"/>
    </row>
    <row r="976" spans="1:28" ht="15.75" customHeight="1">
      <c r="A976" s="117"/>
      <c r="B976" s="117"/>
      <c r="C976" s="117"/>
      <c r="D976" s="117"/>
      <c r="E976" s="117"/>
      <c r="F976" s="117"/>
      <c r="G976" s="117"/>
      <c r="H976" s="117"/>
      <c r="I976" s="117"/>
      <c r="J976" s="117"/>
      <c r="K976" s="117"/>
      <c r="L976" s="117"/>
      <c r="M976" s="117"/>
      <c r="N976" s="117"/>
      <c r="O976" s="117"/>
      <c r="P976" s="117"/>
      <c r="Q976" s="117"/>
      <c r="R976" s="117"/>
      <c r="S976" s="117"/>
      <c r="T976" s="117"/>
      <c r="U976" s="117"/>
      <c r="V976" s="117"/>
      <c r="W976" s="117"/>
      <c r="X976" s="117"/>
      <c r="Y976" s="117"/>
      <c r="Z976" s="117"/>
      <c r="AA976" s="117"/>
      <c r="AB976" s="117"/>
    </row>
    <row r="977" spans="1:28" ht="15.75" customHeight="1">
      <c r="A977" s="117"/>
      <c r="B977" s="117"/>
      <c r="C977" s="117"/>
      <c r="D977" s="117"/>
      <c r="E977" s="117"/>
      <c r="F977" s="117"/>
      <c r="G977" s="117"/>
      <c r="H977" s="117"/>
      <c r="I977" s="117"/>
      <c r="J977" s="117"/>
      <c r="K977" s="117"/>
      <c r="L977" s="117"/>
      <c r="M977" s="117"/>
      <c r="N977" s="117"/>
      <c r="O977" s="117"/>
      <c r="P977" s="117"/>
      <c r="Q977" s="117"/>
      <c r="R977" s="117"/>
      <c r="S977" s="117"/>
      <c r="T977" s="117"/>
      <c r="U977" s="117"/>
      <c r="V977" s="117"/>
      <c r="W977" s="117"/>
      <c r="X977" s="117"/>
      <c r="Y977" s="117"/>
      <c r="Z977" s="117"/>
      <c r="AA977" s="117"/>
      <c r="AB977" s="117"/>
    </row>
    <row r="978" spans="1:28" ht="15.75" customHeight="1">
      <c r="A978" s="117"/>
      <c r="B978" s="117"/>
      <c r="C978" s="117"/>
      <c r="D978" s="117"/>
      <c r="E978" s="117"/>
      <c r="F978" s="117"/>
      <c r="G978" s="117"/>
      <c r="H978" s="117"/>
      <c r="I978" s="117"/>
      <c r="J978" s="117"/>
      <c r="K978" s="117"/>
      <c r="L978" s="117"/>
      <c r="M978" s="117"/>
      <c r="N978" s="117"/>
      <c r="O978" s="117"/>
      <c r="P978" s="117"/>
      <c r="Q978" s="117"/>
      <c r="R978" s="117"/>
      <c r="S978" s="117"/>
      <c r="T978" s="117"/>
      <c r="U978" s="117"/>
      <c r="V978" s="117"/>
      <c r="W978" s="117"/>
      <c r="X978" s="117"/>
      <c r="Y978" s="117"/>
      <c r="Z978" s="117"/>
      <c r="AA978" s="117"/>
      <c r="AB978" s="117"/>
    </row>
    <row r="979" spans="1:28" ht="15.75" customHeight="1">
      <c r="A979" s="117"/>
      <c r="B979" s="117"/>
      <c r="C979" s="117"/>
      <c r="D979" s="117"/>
      <c r="E979" s="117"/>
      <c r="F979" s="117"/>
      <c r="G979" s="117"/>
      <c r="H979" s="117"/>
      <c r="I979" s="117"/>
      <c r="J979" s="117"/>
      <c r="K979" s="117"/>
      <c r="L979" s="117"/>
      <c r="M979" s="117"/>
      <c r="N979" s="117"/>
      <c r="O979" s="117"/>
      <c r="P979" s="117"/>
      <c r="Q979" s="117"/>
      <c r="R979" s="117"/>
      <c r="S979" s="117"/>
      <c r="T979" s="117"/>
      <c r="U979" s="117"/>
      <c r="V979" s="117"/>
      <c r="W979" s="117"/>
      <c r="X979" s="117"/>
      <c r="Y979" s="117"/>
      <c r="Z979" s="117"/>
      <c r="AA979" s="117"/>
      <c r="AB979" s="117"/>
    </row>
    <row r="980" spans="1:28" ht="15.75" customHeight="1">
      <c r="A980" s="117"/>
      <c r="B980" s="117"/>
      <c r="C980" s="117"/>
      <c r="D980" s="117"/>
      <c r="E980" s="117"/>
      <c r="F980" s="117"/>
      <c r="G980" s="117"/>
      <c r="H980" s="117"/>
      <c r="I980" s="117"/>
      <c r="J980" s="117"/>
      <c r="K980" s="117"/>
      <c r="L980" s="117"/>
      <c r="M980" s="117"/>
      <c r="N980" s="117"/>
      <c r="O980" s="117"/>
      <c r="P980" s="117"/>
      <c r="Q980" s="117"/>
      <c r="R980" s="117"/>
      <c r="S980" s="117"/>
      <c r="T980" s="117"/>
      <c r="U980" s="117"/>
      <c r="V980" s="117"/>
      <c r="W980" s="117"/>
      <c r="X980" s="117"/>
      <c r="Y980" s="117"/>
      <c r="Z980" s="117"/>
      <c r="AA980" s="117"/>
      <c r="AB980" s="117"/>
    </row>
    <row r="981" spans="1:28" ht="15.75" customHeight="1">
      <c r="A981" s="117"/>
      <c r="B981" s="117"/>
      <c r="C981" s="117"/>
      <c r="D981" s="117"/>
      <c r="E981" s="117"/>
      <c r="F981" s="117"/>
      <c r="G981" s="117"/>
      <c r="H981" s="117"/>
      <c r="I981" s="117"/>
      <c r="J981" s="117"/>
      <c r="K981" s="117"/>
      <c r="L981" s="117"/>
      <c r="M981" s="117"/>
      <c r="N981" s="117"/>
      <c r="O981" s="117"/>
      <c r="P981" s="117"/>
      <c r="Q981" s="117"/>
      <c r="R981" s="117"/>
      <c r="S981" s="117"/>
      <c r="T981" s="117"/>
      <c r="U981" s="117"/>
      <c r="V981" s="117"/>
      <c r="W981" s="117"/>
      <c r="X981" s="117"/>
      <c r="Y981" s="117"/>
      <c r="Z981" s="117"/>
      <c r="AA981" s="117"/>
      <c r="AB981" s="117"/>
    </row>
    <row r="982" spans="1:28" ht="15.75" customHeight="1">
      <c r="A982" s="117"/>
      <c r="B982" s="117"/>
      <c r="C982" s="117"/>
      <c r="D982" s="117"/>
      <c r="E982" s="117"/>
      <c r="F982" s="117"/>
      <c r="G982" s="117"/>
      <c r="H982" s="117"/>
      <c r="I982" s="117"/>
      <c r="J982" s="117"/>
      <c r="K982" s="117"/>
      <c r="L982" s="117"/>
      <c r="M982" s="117"/>
      <c r="N982" s="117"/>
      <c r="O982" s="117"/>
      <c r="P982" s="117"/>
      <c r="Q982" s="117"/>
      <c r="R982" s="117"/>
      <c r="S982" s="117"/>
      <c r="T982" s="117"/>
      <c r="U982" s="117"/>
      <c r="V982" s="117"/>
      <c r="W982" s="117"/>
      <c r="X982" s="117"/>
      <c r="Y982" s="117"/>
      <c r="Z982" s="117"/>
      <c r="AA982" s="117"/>
      <c r="AB982" s="117"/>
    </row>
    <row r="983" spans="1:28" ht="15.75" customHeight="1">
      <c r="A983" s="117"/>
      <c r="B983" s="117"/>
      <c r="C983" s="117"/>
      <c r="D983" s="117"/>
      <c r="E983" s="117"/>
      <c r="F983" s="117"/>
      <c r="G983" s="117"/>
      <c r="H983" s="117"/>
      <c r="I983" s="117"/>
      <c r="J983" s="117"/>
      <c r="K983" s="117"/>
      <c r="L983" s="117"/>
      <c r="M983" s="117"/>
      <c r="N983" s="117"/>
      <c r="O983" s="117"/>
      <c r="P983" s="117"/>
      <c r="Q983" s="117"/>
      <c r="R983" s="117"/>
      <c r="S983" s="117"/>
      <c r="T983" s="117"/>
      <c r="U983" s="117"/>
      <c r="V983" s="117"/>
      <c r="W983" s="117"/>
      <c r="X983" s="117"/>
      <c r="Y983" s="117"/>
      <c r="Z983" s="117"/>
      <c r="AA983" s="117"/>
      <c r="AB983" s="117"/>
    </row>
    <row r="984" spans="1:28" ht="15.75" customHeight="1">
      <c r="A984" s="117"/>
      <c r="B984" s="117"/>
      <c r="C984" s="117"/>
      <c r="D984" s="117"/>
      <c r="E984" s="117"/>
      <c r="F984" s="117"/>
      <c r="G984" s="117"/>
      <c r="H984" s="117"/>
      <c r="I984" s="117"/>
      <c r="J984" s="117"/>
      <c r="K984" s="117"/>
      <c r="L984" s="117"/>
      <c r="M984" s="117"/>
      <c r="N984" s="117"/>
      <c r="O984" s="117"/>
      <c r="P984" s="117"/>
      <c r="Q984" s="117"/>
      <c r="R984" s="117"/>
      <c r="S984" s="117"/>
      <c r="T984" s="117"/>
      <c r="U984" s="117"/>
      <c r="V984" s="117"/>
      <c r="W984" s="117"/>
      <c r="X984" s="117"/>
      <c r="Y984" s="117"/>
      <c r="Z984" s="117"/>
      <c r="AA984" s="117"/>
      <c r="AB984" s="117"/>
    </row>
    <row r="985" spans="1:28" ht="15.75" customHeight="1">
      <c r="A985" s="117"/>
      <c r="B985" s="117"/>
      <c r="C985" s="117"/>
      <c r="D985" s="117"/>
      <c r="E985" s="117"/>
      <c r="F985" s="117"/>
      <c r="G985" s="117"/>
      <c r="H985" s="117"/>
      <c r="I985" s="117"/>
      <c r="J985" s="117"/>
      <c r="K985" s="117"/>
      <c r="L985" s="117"/>
      <c r="M985" s="117"/>
      <c r="N985" s="117"/>
      <c r="O985" s="117"/>
      <c r="P985" s="117"/>
      <c r="Q985" s="117"/>
      <c r="R985" s="117"/>
      <c r="S985" s="117"/>
      <c r="T985" s="117"/>
      <c r="U985" s="117"/>
      <c r="V985" s="117"/>
      <c r="W985" s="117"/>
      <c r="X985" s="117"/>
      <c r="Y985" s="117"/>
      <c r="Z985" s="117"/>
      <c r="AA985" s="117"/>
      <c r="AB985" s="117"/>
    </row>
    <row r="986" spans="1:28" ht="15.75" customHeight="1">
      <c r="A986" s="117"/>
      <c r="B986" s="117"/>
      <c r="C986" s="117"/>
      <c r="D986" s="117"/>
      <c r="E986" s="117"/>
      <c r="F986" s="117"/>
      <c r="G986" s="117"/>
      <c r="H986" s="117"/>
      <c r="I986" s="117"/>
      <c r="J986" s="117"/>
      <c r="K986" s="117"/>
      <c r="L986" s="117"/>
      <c r="M986" s="117"/>
      <c r="N986" s="117"/>
      <c r="O986" s="117"/>
      <c r="P986" s="117"/>
      <c r="Q986" s="117"/>
      <c r="R986" s="117"/>
      <c r="S986" s="117"/>
      <c r="T986" s="117"/>
      <c r="U986" s="117"/>
      <c r="V986" s="117"/>
      <c r="W986" s="117"/>
      <c r="X986" s="117"/>
      <c r="Y986" s="117"/>
      <c r="Z986" s="117"/>
      <c r="AA986" s="117"/>
      <c r="AB986" s="117"/>
    </row>
    <row r="987" spans="1:28" ht="15.75" customHeight="1">
      <c r="A987" s="117"/>
      <c r="B987" s="117"/>
      <c r="C987" s="117"/>
      <c r="D987" s="117"/>
      <c r="E987" s="117"/>
      <c r="F987" s="117"/>
      <c r="G987" s="117"/>
      <c r="H987" s="117"/>
      <c r="I987" s="117"/>
      <c r="J987" s="117"/>
      <c r="K987" s="117"/>
      <c r="L987" s="117"/>
      <c r="M987" s="117"/>
      <c r="N987" s="117"/>
      <c r="O987" s="117"/>
      <c r="P987" s="117"/>
      <c r="Q987" s="117"/>
      <c r="R987" s="117"/>
      <c r="S987" s="117"/>
      <c r="T987" s="117"/>
      <c r="U987" s="117"/>
      <c r="V987" s="117"/>
      <c r="W987" s="117"/>
      <c r="X987" s="117"/>
      <c r="Y987" s="117"/>
      <c r="Z987" s="117"/>
      <c r="AA987" s="117"/>
      <c r="AB987" s="117"/>
    </row>
    <row r="988" spans="1:28" ht="15.75" customHeight="1">
      <c r="A988" s="117"/>
      <c r="B988" s="117"/>
      <c r="C988" s="117"/>
      <c r="D988" s="117"/>
      <c r="E988" s="117"/>
      <c r="F988" s="117"/>
      <c r="G988" s="117"/>
      <c r="H988" s="117"/>
      <c r="I988" s="117"/>
      <c r="J988" s="117"/>
      <c r="K988" s="117"/>
      <c r="L988" s="117"/>
      <c r="M988" s="117"/>
      <c r="N988" s="117"/>
      <c r="O988" s="117"/>
      <c r="P988" s="117"/>
      <c r="Q988" s="117"/>
      <c r="R988" s="117"/>
      <c r="S988" s="117"/>
      <c r="T988" s="117"/>
      <c r="U988" s="117"/>
      <c r="V988" s="117"/>
      <c r="W988" s="117"/>
      <c r="X988" s="117"/>
      <c r="Y988" s="117"/>
      <c r="Z988" s="117"/>
      <c r="AA988" s="117"/>
      <c r="AB988" s="117"/>
    </row>
    <row r="989" spans="1:28" ht="15.75" customHeight="1">
      <c r="A989" s="117"/>
      <c r="B989" s="117"/>
      <c r="C989" s="117"/>
      <c r="D989" s="117"/>
      <c r="E989" s="117"/>
      <c r="F989" s="117"/>
      <c r="G989" s="117"/>
      <c r="H989" s="117"/>
      <c r="I989" s="117"/>
      <c r="J989" s="117"/>
      <c r="K989" s="117"/>
      <c r="L989" s="117"/>
      <c r="M989" s="117"/>
      <c r="N989" s="117"/>
      <c r="O989" s="117"/>
      <c r="P989" s="117"/>
      <c r="Q989" s="117"/>
      <c r="R989" s="117"/>
      <c r="S989" s="117"/>
      <c r="T989" s="117"/>
      <c r="U989" s="117"/>
      <c r="V989" s="117"/>
      <c r="W989" s="117"/>
      <c r="X989" s="117"/>
      <c r="Y989" s="117"/>
      <c r="Z989" s="117"/>
      <c r="AA989" s="117"/>
      <c r="AB989" s="117"/>
    </row>
    <row r="990" spans="1:28" ht="15.75" customHeight="1">
      <c r="A990" s="117"/>
      <c r="B990" s="117"/>
      <c r="C990" s="117"/>
      <c r="D990" s="117"/>
      <c r="E990" s="117"/>
      <c r="F990" s="117"/>
      <c r="G990" s="117"/>
      <c r="H990" s="117"/>
      <c r="I990" s="117"/>
      <c r="J990" s="117"/>
      <c r="K990" s="117"/>
      <c r="L990" s="117"/>
      <c r="M990" s="117"/>
      <c r="N990" s="117"/>
      <c r="O990" s="117"/>
      <c r="P990" s="117"/>
      <c r="Q990" s="117"/>
      <c r="R990" s="117"/>
      <c r="S990" s="117"/>
      <c r="T990" s="117"/>
      <c r="U990" s="117"/>
      <c r="V990" s="117"/>
      <c r="W990" s="117"/>
      <c r="X990" s="117"/>
      <c r="Y990" s="117"/>
      <c r="Z990" s="117"/>
      <c r="AA990" s="117"/>
      <c r="AB990" s="117"/>
    </row>
    <row r="991" spans="1:28" ht="15.75" customHeight="1">
      <c r="A991" s="117"/>
      <c r="B991" s="117"/>
      <c r="C991" s="117"/>
      <c r="D991" s="117"/>
      <c r="E991" s="117"/>
      <c r="F991" s="117"/>
      <c r="G991" s="117"/>
      <c r="H991" s="117"/>
      <c r="I991" s="117"/>
      <c r="J991" s="117"/>
      <c r="K991" s="117"/>
      <c r="L991" s="117"/>
      <c r="M991" s="117"/>
      <c r="N991" s="117"/>
      <c r="O991" s="117"/>
      <c r="P991" s="117"/>
      <c r="Q991" s="117"/>
      <c r="R991" s="117"/>
      <c r="S991" s="117"/>
      <c r="T991" s="117"/>
      <c r="U991" s="117"/>
      <c r="V991" s="117"/>
      <c r="W991" s="117"/>
      <c r="X991" s="117"/>
      <c r="Y991" s="117"/>
      <c r="Z991" s="117"/>
      <c r="AA991" s="117"/>
      <c r="AB991" s="117"/>
    </row>
    <row r="992" spans="1:28" ht="15.75" customHeight="1">
      <c r="A992" s="117"/>
      <c r="B992" s="117"/>
      <c r="C992" s="117"/>
      <c r="D992" s="117"/>
      <c r="E992" s="117"/>
      <c r="F992" s="117"/>
      <c r="G992" s="117"/>
      <c r="H992" s="117"/>
      <c r="I992" s="117"/>
      <c r="J992" s="117"/>
      <c r="K992" s="117"/>
      <c r="L992" s="117"/>
      <c r="M992" s="117"/>
      <c r="N992" s="117"/>
      <c r="O992" s="117"/>
      <c r="P992" s="117"/>
      <c r="Q992" s="117"/>
      <c r="R992" s="117"/>
      <c r="S992" s="117"/>
      <c r="T992" s="117"/>
      <c r="U992" s="117"/>
      <c r="V992" s="117"/>
      <c r="W992" s="117"/>
      <c r="X992" s="117"/>
      <c r="Y992" s="117"/>
      <c r="Z992" s="117"/>
      <c r="AA992" s="117"/>
      <c r="AB992" s="117"/>
    </row>
    <row r="993" spans="1:28" ht="15.75" customHeight="1">
      <c r="A993" s="117"/>
      <c r="B993" s="117"/>
      <c r="C993" s="117"/>
      <c r="D993" s="117"/>
      <c r="E993" s="117"/>
      <c r="F993" s="117"/>
      <c r="G993" s="117"/>
      <c r="H993" s="117"/>
      <c r="I993" s="117"/>
      <c r="J993" s="117"/>
      <c r="K993" s="117"/>
      <c r="L993" s="117"/>
      <c r="M993" s="117"/>
      <c r="N993" s="117"/>
      <c r="O993" s="117"/>
      <c r="P993" s="117"/>
      <c r="Q993" s="117"/>
      <c r="R993" s="117"/>
      <c r="S993" s="117"/>
      <c r="T993" s="117"/>
      <c r="U993" s="117"/>
      <c r="V993" s="117"/>
      <c r="W993" s="117"/>
      <c r="X993" s="117"/>
      <c r="Y993" s="117"/>
      <c r="Z993" s="117"/>
      <c r="AA993" s="117"/>
      <c r="AB993" s="117"/>
    </row>
    <row r="994" spans="1:28" ht="15.75" customHeight="1">
      <c r="A994" s="117"/>
      <c r="B994" s="117"/>
      <c r="C994" s="117"/>
      <c r="D994" s="117"/>
      <c r="E994" s="117"/>
      <c r="F994" s="117"/>
      <c r="G994" s="117"/>
      <c r="H994" s="117"/>
      <c r="I994" s="117"/>
      <c r="J994" s="117"/>
      <c r="K994" s="117"/>
      <c r="L994" s="117"/>
      <c r="M994" s="117"/>
      <c r="N994" s="117"/>
      <c r="O994" s="117"/>
      <c r="P994" s="117"/>
      <c r="Q994" s="117"/>
      <c r="R994" s="117"/>
      <c r="S994" s="117"/>
      <c r="T994" s="117"/>
      <c r="U994" s="117"/>
      <c r="V994" s="117"/>
      <c r="W994" s="117"/>
      <c r="X994" s="117"/>
      <c r="Y994" s="117"/>
      <c r="Z994" s="117"/>
      <c r="AA994" s="117"/>
      <c r="AB994" s="117"/>
    </row>
    <row r="995" spans="1:28" ht="15.75" customHeight="1">
      <c r="A995" s="117"/>
      <c r="B995" s="117"/>
      <c r="C995" s="117"/>
      <c r="D995" s="117"/>
      <c r="E995" s="117"/>
      <c r="F995" s="117"/>
      <c r="G995" s="117"/>
      <c r="H995" s="117"/>
      <c r="I995" s="117"/>
      <c r="J995" s="117"/>
      <c r="K995" s="117"/>
      <c r="L995" s="117"/>
      <c r="M995" s="117"/>
      <c r="N995" s="117"/>
      <c r="O995" s="117"/>
      <c r="P995" s="117"/>
      <c r="Q995" s="117"/>
      <c r="R995" s="117"/>
      <c r="S995" s="117"/>
      <c r="T995" s="117"/>
      <c r="U995" s="117"/>
      <c r="V995" s="117"/>
      <c r="W995" s="117"/>
      <c r="X995" s="117"/>
      <c r="Y995" s="117"/>
      <c r="Z995" s="117"/>
      <c r="AA995" s="117"/>
      <c r="AB995" s="117"/>
    </row>
    <row r="996" spans="1:28" ht="15.75" customHeight="1">
      <c r="A996" s="117"/>
      <c r="B996" s="117"/>
      <c r="C996" s="117"/>
      <c r="D996" s="117"/>
      <c r="E996" s="117"/>
      <c r="F996" s="117"/>
      <c r="G996" s="117"/>
      <c r="H996" s="117"/>
      <c r="I996" s="117"/>
      <c r="J996" s="117"/>
      <c r="K996" s="117"/>
      <c r="L996" s="117"/>
      <c r="M996" s="117"/>
      <c r="N996" s="117"/>
      <c r="O996" s="117"/>
      <c r="P996" s="117"/>
      <c r="Q996" s="117"/>
      <c r="R996" s="117"/>
      <c r="S996" s="117"/>
      <c r="T996" s="117"/>
      <c r="U996" s="117"/>
      <c r="V996" s="117"/>
      <c r="W996" s="117"/>
      <c r="X996" s="117"/>
      <c r="Y996" s="117"/>
      <c r="Z996" s="117"/>
      <c r="AA996" s="117"/>
      <c r="AB996" s="117"/>
    </row>
    <row r="997" spans="1:28" ht="15.75" customHeight="1">
      <c r="A997" s="117"/>
      <c r="B997" s="117"/>
      <c r="C997" s="117"/>
      <c r="D997" s="117"/>
      <c r="E997" s="117"/>
      <c r="F997" s="117"/>
      <c r="G997" s="117"/>
      <c r="H997" s="117"/>
      <c r="I997" s="117"/>
      <c r="J997" s="117"/>
      <c r="K997" s="117"/>
      <c r="L997" s="117"/>
      <c r="M997" s="117"/>
      <c r="N997" s="117"/>
      <c r="O997" s="117"/>
      <c r="P997" s="117"/>
      <c r="Q997" s="117"/>
      <c r="R997" s="117"/>
      <c r="S997" s="117"/>
      <c r="T997" s="117"/>
      <c r="U997" s="117"/>
      <c r="V997" s="117"/>
      <c r="W997" s="117"/>
      <c r="X997" s="117"/>
      <c r="Y997" s="117"/>
      <c r="Z997" s="117"/>
      <c r="AA997" s="117"/>
      <c r="AB997" s="117"/>
    </row>
    <row r="998" spans="1:28" ht="15.75" customHeight="1">
      <c r="A998" s="117"/>
      <c r="B998" s="117"/>
      <c r="C998" s="117"/>
      <c r="D998" s="117"/>
      <c r="E998" s="117"/>
      <c r="F998" s="117"/>
      <c r="G998" s="117"/>
      <c r="H998" s="117"/>
      <c r="I998" s="117"/>
      <c r="J998" s="117"/>
      <c r="K998" s="117"/>
      <c r="L998" s="117"/>
      <c r="M998" s="117"/>
      <c r="N998" s="117"/>
      <c r="O998" s="117"/>
      <c r="P998" s="117"/>
      <c r="Q998" s="117"/>
      <c r="R998" s="117"/>
      <c r="S998" s="117"/>
      <c r="T998" s="117"/>
      <c r="U998" s="117"/>
      <c r="V998" s="117"/>
      <c r="W998" s="117"/>
      <c r="X998" s="117"/>
      <c r="Y998" s="117"/>
      <c r="Z998" s="117"/>
      <c r="AA998" s="117"/>
      <c r="AB998" s="117"/>
    </row>
    <row r="999" spans="1:28" ht="15.75" customHeight="1">
      <c r="A999" s="117"/>
      <c r="B999" s="117"/>
      <c r="C999" s="117"/>
      <c r="D999" s="117"/>
      <c r="E999" s="117"/>
      <c r="F999" s="117"/>
      <c r="G999" s="117"/>
      <c r="H999" s="117"/>
      <c r="I999" s="117"/>
      <c r="J999" s="117"/>
      <c r="K999" s="117"/>
      <c r="L999" s="117"/>
      <c r="M999" s="117"/>
      <c r="N999" s="117"/>
      <c r="O999" s="117"/>
      <c r="P999" s="117"/>
      <c r="Q999" s="117"/>
      <c r="R999" s="117"/>
      <c r="S999" s="117"/>
      <c r="T999" s="117"/>
      <c r="U999" s="117"/>
      <c r="V999" s="117"/>
      <c r="W999" s="117"/>
      <c r="X999" s="117"/>
      <c r="Y999" s="117"/>
      <c r="Z999" s="117"/>
      <c r="AA999" s="117"/>
      <c r="AB999" s="117"/>
    </row>
    <row r="1000" spans="1:28" ht="15.75" customHeight="1">
      <c r="A1000" s="117"/>
      <c r="B1000" s="117"/>
      <c r="C1000" s="117"/>
      <c r="D1000" s="117"/>
      <c r="E1000" s="117"/>
      <c r="F1000" s="117"/>
      <c r="G1000" s="117"/>
      <c r="H1000" s="117"/>
      <c r="I1000" s="117"/>
      <c r="J1000" s="117"/>
      <c r="K1000" s="117"/>
      <c r="L1000" s="117"/>
      <c r="M1000" s="117"/>
      <c r="N1000" s="117"/>
      <c r="O1000" s="117"/>
      <c r="P1000" s="117"/>
      <c r="Q1000" s="117"/>
      <c r="R1000" s="117"/>
      <c r="S1000" s="117"/>
      <c r="T1000" s="117"/>
      <c r="U1000" s="117"/>
      <c r="V1000" s="117"/>
      <c r="W1000" s="117"/>
      <c r="X1000" s="117"/>
      <c r="Y1000" s="117"/>
      <c r="Z1000" s="117"/>
      <c r="AA1000" s="117"/>
      <c r="AB1000" s="117"/>
    </row>
  </sheetData>
  <sheetProtection algorithmName="SHA-512" hashValue="OlxkhKqiLF2EduE1ehXTDzi5ofPuDdh3y74DQRvUvR7c8GT2kA/1L4cbZhRq1Czb/IhRBmNNLqbcfJSWC32djg==" saltValue="PySE/ZKTDQ/59LI8PPi8cg==" spinCount="100000" sheet="1" objects="1" scenarios="1"/>
  <mergeCells count="13">
    <mergeCell ref="B27:C27"/>
    <mergeCell ref="B1:W2"/>
    <mergeCell ref="B3:W3"/>
    <mergeCell ref="B5:C5"/>
    <mergeCell ref="D5:Q5"/>
    <mergeCell ref="B7:C7"/>
    <mergeCell ref="D7:G7"/>
    <mergeCell ref="B9:W9"/>
    <mergeCell ref="B11:C11"/>
    <mergeCell ref="F12:G12"/>
    <mergeCell ref="C13:G13"/>
    <mergeCell ref="D23:G23"/>
    <mergeCell ref="D24:G24"/>
  </mergeCells>
  <conditionalFormatting sqref="E32:F32 F33:F40 F42:J42 G32:J40">
    <cfRule type="cellIs" dxfId="15" priority="1" stopIfTrue="1" operator="equal">
      <formula>0</formula>
    </cfRule>
  </conditionalFormatting>
  <conditionalFormatting sqref="F41:J41">
    <cfRule type="cellIs" dxfId="14" priority="2" stopIfTrue="1" operator="equal">
      <formula>0</formula>
    </cfRule>
  </conditionalFormatting>
  <pageMargins left="0.25" right="0.25" top="0.75" bottom="0.75" header="0" footer="0"/>
  <pageSetup paperSize="9" fitToHeight="0"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1000"/>
  <sheetViews>
    <sheetView workbookViewId="0">
      <selection activeCell="C6" sqref="C6"/>
    </sheetView>
  </sheetViews>
  <sheetFormatPr defaultColWidth="14.42578125" defaultRowHeight="15" customHeight="1"/>
  <cols>
    <col min="1" max="1" width="27" customWidth="1"/>
    <col min="2" max="2" width="6.5703125" customWidth="1"/>
    <col min="3" max="3" width="73.5703125" customWidth="1"/>
    <col min="4" max="4" width="18.7109375" customWidth="1"/>
    <col min="5" max="5" width="19.42578125" customWidth="1"/>
    <col min="6" max="6" width="25.7109375" customWidth="1"/>
    <col min="7" max="7" width="27.5703125" customWidth="1"/>
    <col min="8" max="12" width="25.140625" customWidth="1"/>
    <col min="13" max="13" width="27.7109375" customWidth="1"/>
    <col min="14" max="19" width="26.7109375" customWidth="1"/>
    <col min="20" max="20" width="37.85546875" customWidth="1"/>
    <col min="21" max="21" width="28.7109375" customWidth="1"/>
    <col min="22" max="22" width="40" customWidth="1"/>
    <col min="23" max="24" width="26.7109375" customWidth="1"/>
    <col min="25" max="27" width="28.85546875" customWidth="1"/>
    <col min="28" max="32" width="18.7109375" customWidth="1"/>
    <col min="33" max="33" width="23" customWidth="1"/>
    <col min="34" max="34" width="18.7109375" customWidth="1"/>
    <col min="35" max="35" width="22.7109375" customWidth="1"/>
    <col min="36" max="36" width="7" customWidth="1"/>
    <col min="37" max="39" width="8.85546875" customWidth="1"/>
    <col min="40" max="40" width="8.85546875" hidden="1" customWidth="1"/>
  </cols>
  <sheetData>
    <row r="1" spans="1:40" ht="16.5" customHeight="1">
      <c r="A1" s="319" t="s">
        <v>0</v>
      </c>
      <c r="B1" s="320"/>
      <c r="C1" s="320"/>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0"/>
      <c r="AE1" s="320"/>
      <c r="AF1" s="320"/>
      <c r="AG1" s="320"/>
      <c r="AH1" s="320"/>
      <c r="AI1" s="320"/>
      <c r="AJ1" s="512"/>
      <c r="AK1" s="2"/>
      <c r="AL1" s="2"/>
      <c r="AM1" s="2"/>
      <c r="AN1" s="2"/>
    </row>
    <row r="2" spans="1:40" ht="16.5" customHeight="1">
      <c r="A2" s="321" t="s">
        <v>1</v>
      </c>
      <c r="B2" s="320"/>
      <c r="C2" s="320"/>
      <c r="D2" s="320"/>
      <c r="E2" s="320"/>
      <c r="F2" s="320"/>
      <c r="G2" s="320"/>
      <c r="H2" s="320"/>
      <c r="I2" s="320"/>
      <c r="J2" s="320"/>
      <c r="K2" s="320"/>
      <c r="L2" s="320"/>
      <c r="M2" s="320"/>
      <c r="N2" s="320"/>
      <c r="O2" s="320"/>
      <c r="P2" s="320"/>
      <c r="Q2" s="320"/>
      <c r="R2" s="320"/>
      <c r="S2" s="320"/>
      <c r="T2" s="320"/>
      <c r="U2" s="320"/>
      <c r="V2" s="320"/>
      <c r="W2" s="320"/>
      <c r="X2" s="320"/>
      <c r="Y2" s="320"/>
      <c r="Z2" s="320"/>
      <c r="AA2" s="320"/>
      <c r="AB2" s="320"/>
      <c r="AC2" s="320"/>
      <c r="AD2" s="320"/>
      <c r="AE2" s="320"/>
      <c r="AF2" s="320"/>
      <c r="AG2" s="320"/>
      <c r="AH2" s="320"/>
      <c r="AI2" s="320"/>
      <c r="AJ2" s="512"/>
      <c r="AK2" s="2"/>
      <c r="AL2" s="2"/>
      <c r="AM2" s="2"/>
      <c r="AN2" s="2"/>
    </row>
    <row r="3" spans="1:40" ht="16.5" customHeight="1">
      <c r="A3" s="53"/>
      <c r="B3" s="53"/>
      <c r="C3" s="53"/>
      <c r="D3" s="53"/>
      <c r="E3" s="53"/>
      <c r="F3" s="53"/>
      <c r="G3" s="53"/>
      <c r="H3" s="53"/>
      <c r="I3" s="53"/>
      <c r="J3" s="53"/>
      <c r="K3" s="53"/>
      <c r="L3" s="53"/>
      <c r="M3" s="53"/>
      <c r="N3" s="231"/>
      <c r="O3" s="231"/>
      <c r="P3" s="231"/>
      <c r="Q3" s="231"/>
      <c r="R3" s="231"/>
      <c r="S3" s="231"/>
      <c r="T3" s="53"/>
      <c r="U3" s="53"/>
      <c r="V3" s="53"/>
      <c r="W3" s="53"/>
      <c r="X3" s="53"/>
      <c r="Y3" s="53"/>
      <c r="Z3" s="53"/>
      <c r="AA3" s="53"/>
      <c r="AB3" s="53"/>
      <c r="AC3" s="53"/>
      <c r="AD3" s="53"/>
      <c r="AE3" s="53"/>
      <c r="AF3" s="53"/>
      <c r="AG3" s="53"/>
      <c r="AH3" s="53"/>
      <c r="AI3" s="53"/>
      <c r="AJ3" s="512"/>
      <c r="AK3" s="2"/>
      <c r="AL3" s="2"/>
      <c r="AM3" s="2"/>
      <c r="AN3" s="2"/>
    </row>
    <row r="4" spans="1:40" ht="16.5" customHeight="1">
      <c r="A4" s="322" t="s">
        <v>2</v>
      </c>
      <c r="B4" s="646" t="str">
        <f>'Monitoria Anual - 1'!B4:G4</f>
        <v>Conservar os manguezais brasileiros, reduzindo a degradação e protegendo as espécies focais do PAN, mantendo suas áreas e usos tradicionais, a partir da integração entre as diferentes instâncias do poder público e da sociedade, incorporando os saberes acadêmicos e tradicionais.</v>
      </c>
      <c r="C4" s="704"/>
      <c r="D4" s="705"/>
      <c r="E4" s="320"/>
      <c r="F4" s="320"/>
      <c r="G4" s="320"/>
      <c r="H4" s="323"/>
      <c r="I4" s="323"/>
      <c r="J4" s="323"/>
      <c r="K4" s="323"/>
      <c r="L4" s="323"/>
      <c r="M4" s="323"/>
      <c r="N4" s="323"/>
      <c r="O4" s="323"/>
      <c r="P4" s="323"/>
      <c r="Q4" s="323"/>
      <c r="R4" s="323"/>
      <c r="S4" s="53"/>
      <c r="T4" s="53"/>
      <c r="U4" s="53"/>
      <c r="V4" s="53"/>
      <c r="W4" s="53"/>
      <c r="X4" s="53"/>
      <c r="Y4" s="53"/>
      <c r="Z4" s="53"/>
      <c r="AA4" s="53"/>
      <c r="AB4" s="53"/>
      <c r="AC4" s="53"/>
      <c r="AD4" s="53"/>
      <c r="AE4" s="53"/>
      <c r="AF4" s="53"/>
      <c r="AG4" s="53"/>
      <c r="AH4" s="53"/>
      <c r="AI4" s="53"/>
      <c r="AJ4" s="512"/>
      <c r="AK4" s="2"/>
      <c r="AL4" s="2"/>
      <c r="AM4" s="2"/>
      <c r="AN4" s="2"/>
    </row>
    <row r="5" spans="1:40">
      <c r="A5" s="53"/>
      <c r="B5" s="53"/>
      <c r="C5" s="53"/>
      <c r="D5" s="53"/>
      <c r="E5" s="53"/>
      <c r="F5" s="53"/>
      <c r="G5" s="53"/>
      <c r="H5" s="53"/>
      <c r="I5" s="53"/>
      <c r="J5" s="53"/>
      <c r="K5" s="53"/>
      <c r="L5" s="53"/>
      <c r="M5" s="53"/>
      <c r="N5" s="231"/>
      <c r="O5" s="231"/>
      <c r="P5" s="231"/>
      <c r="Q5" s="231"/>
      <c r="R5" s="231"/>
      <c r="S5" s="231"/>
      <c r="T5" s="53"/>
      <c r="U5" s="53"/>
      <c r="V5" s="53"/>
      <c r="W5" s="53"/>
      <c r="X5" s="53"/>
      <c r="Y5" s="53"/>
      <c r="Z5" s="53"/>
      <c r="AA5" s="53"/>
      <c r="AB5" s="53"/>
      <c r="AC5" s="53"/>
      <c r="AD5" s="53"/>
      <c r="AE5" s="53"/>
      <c r="AF5" s="53"/>
      <c r="AG5" s="53"/>
      <c r="AH5" s="53"/>
      <c r="AI5" s="53"/>
      <c r="AJ5" s="512"/>
      <c r="AK5" s="2"/>
      <c r="AL5" s="2"/>
      <c r="AM5" s="2"/>
      <c r="AN5" s="2"/>
    </row>
    <row r="6" spans="1:40" ht="18.75">
      <c r="A6" s="322" t="s">
        <v>4</v>
      </c>
      <c r="B6" s="324"/>
      <c r="C6" s="320"/>
      <c r="D6" s="53"/>
      <c r="E6" s="53"/>
      <c r="F6" s="53"/>
      <c r="G6" s="53"/>
      <c r="H6" s="53"/>
      <c r="I6" s="53"/>
      <c r="J6" s="53"/>
      <c r="K6" s="53"/>
      <c r="L6" s="53"/>
      <c r="M6" s="231"/>
      <c r="N6" s="231"/>
      <c r="O6" s="231"/>
      <c r="P6" s="231"/>
      <c r="Q6" s="231"/>
      <c r="R6" s="231"/>
      <c r="S6" s="231"/>
      <c r="T6" s="53"/>
      <c r="U6" s="53"/>
      <c r="V6" s="53"/>
      <c r="W6" s="53"/>
      <c r="X6" s="53"/>
      <c r="Y6" s="53"/>
      <c r="Z6" s="53"/>
      <c r="AA6" s="53"/>
      <c r="AB6" s="53"/>
      <c r="AC6" s="53"/>
      <c r="AD6" s="53"/>
      <c r="AE6" s="53"/>
      <c r="AF6" s="53"/>
      <c r="AG6" s="53"/>
      <c r="AH6" s="53"/>
      <c r="AI6" s="53"/>
      <c r="AJ6" s="512"/>
      <c r="AK6" s="2"/>
      <c r="AL6" s="2"/>
      <c r="AM6" s="2"/>
      <c r="AN6" s="2" t="s">
        <v>6</v>
      </c>
    </row>
    <row r="7" spans="1:40" ht="6" customHeight="1">
      <c r="A7" s="53"/>
      <c r="B7" s="53"/>
      <c r="C7" s="53"/>
      <c r="D7" s="53"/>
      <c r="E7" s="53"/>
      <c r="F7" s="53"/>
      <c r="G7" s="53"/>
      <c r="H7" s="53"/>
      <c r="I7" s="53"/>
      <c r="J7" s="53"/>
      <c r="K7" s="53"/>
      <c r="L7" s="53"/>
      <c r="M7" s="53"/>
      <c r="N7" s="231"/>
      <c r="O7" s="231"/>
      <c r="P7" s="231"/>
      <c r="Q7" s="231"/>
      <c r="R7" s="231"/>
      <c r="S7" s="231"/>
      <c r="T7" s="53"/>
      <c r="U7" s="53"/>
      <c r="V7" s="53"/>
      <c r="W7" s="53"/>
      <c r="X7" s="53"/>
      <c r="Y7" s="53"/>
      <c r="Z7" s="53"/>
      <c r="AA7" s="53"/>
      <c r="AB7" s="53"/>
      <c r="AC7" s="53"/>
      <c r="AD7" s="53"/>
      <c r="AE7" s="53"/>
      <c r="AF7" s="53"/>
      <c r="AG7" s="53"/>
      <c r="AH7" s="53"/>
      <c r="AI7" s="53"/>
      <c r="AJ7" s="512"/>
      <c r="AK7" s="2"/>
      <c r="AL7" s="2"/>
      <c r="AM7" s="2"/>
      <c r="AN7" s="513" t="s">
        <v>7</v>
      </c>
    </row>
    <row r="8" spans="1:40" ht="15.75" hidden="1">
      <c r="A8" s="325" t="s">
        <v>8</v>
      </c>
      <c r="B8" s="320"/>
      <c r="C8" s="320"/>
      <c r="D8" s="320"/>
      <c r="E8" s="320"/>
      <c r="F8" s="320"/>
      <c r="G8" s="320"/>
      <c r="H8" s="320"/>
      <c r="I8" s="320"/>
      <c r="J8" s="320"/>
      <c r="K8" s="320"/>
      <c r="L8" s="320"/>
      <c r="M8" s="320"/>
      <c r="N8" s="691" t="s">
        <v>9</v>
      </c>
      <c r="O8" s="601"/>
      <c r="P8" s="601"/>
      <c r="Q8" s="601"/>
      <c r="R8" s="601"/>
      <c r="S8" s="601"/>
      <c r="T8" s="601"/>
      <c r="U8" s="601"/>
      <c r="V8" s="601"/>
      <c r="W8" s="601"/>
      <c r="X8" s="585"/>
      <c r="Y8" s="692" t="s">
        <v>10</v>
      </c>
      <c r="Z8" s="601"/>
      <c r="AA8" s="601"/>
      <c r="AB8" s="601"/>
      <c r="AC8" s="601"/>
      <c r="AD8" s="601"/>
      <c r="AE8" s="601"/>
      <c r="AF8" s="601"/>
      <c r="AG8" s="601"/>
      <c r="AH8" s="601"/>
      <c r="AI8" s="585"/>
      <c r="AJ8" s="512"/>
      <c r="AK8" s="2"/>
      <c r="AL8" s="2"/>
      <c r="AM8" s="2"/>
      <c r="AN8" s="2"/>
    </row>
    <row r="9" spans="1:40" ht="15.75">
      <c r="A9" s="586" t="s">
        <v>11</v>
      </c>
      <c r="B9" s="586" t="s">
        <v>12</v>
      </c>
      <c r="C9" s="326" t="s">
        <v>13</v>
      </c>
      <c r="D9" s="586" t="s">
        <v>14</v>
      </c>
      <c r="E9" s="595" t="s">
        <v>15</v>
      </c>
      <c r="F9" s="584" t="s">
        <v>16</v>
      </c>
      <c r="G9" s="585"/>
      <c r="H9" s="586" t="s">
        <v>17</v>
      </c>
      <c r="I9" s="586" t="s">
        <v>18</v>
      </c>
      <c r="J9" s="586" t="s">
        <v>19</v>
      </c>
      <c r="K9" s="589" t="s">
        <v>20</v>
      </c>
      <c r="L9" s="585"/>
      <c r="M9" s="586" t="s">
        <v>21</v>
      </c>
      <c r="N9" s="693" t="s">
        <v>22</v>
      </c>
      <c r="O9" s="694" t="s">
        <v>23</v>
      </c>
      <c r="P9" s="695" t="s">
        <v>24</v>
      </c>
      <c r="Q9" s="696" t="s">
        <v>25</v>
      </c>
      <c r="R9" s="697" t="s">
        <v>26</v>
      </c>
      <c r="S9" s="689" t="s">
        <v>27</v>
      </c>
      <c r="T9" s="690" t="s">
        <v>28</v>
      </c>
      <c r="U9" s="690" t="s">
        <v>29</v>
      </c>
      <c r="V9" s="690" t="s">
        <v>30</v>
      </c>
      <c r="W9" s="690" t="s">
        <v>31</v>
      </c>
      <c r="X9" s="690" t="s">
        <v>32</v>
      </c>
      <c r="Y9" s="688" t="s">
        <v>33</v>
      </c>
      <c r="Z9" s="688" t="s">
        <v>34</v>
      </c>
      <c r="AA9" s="688" t="s">
        <v>35</v>
      </c>
      <c r="AB9" s="688" t="s">
        <v>36</v>
      </c>
      <c r="AC9" s="688" t="s">
        <v>37</v>
      </c>
      <c r="AD9" s="688" t="s">
        <v>38</v>
      </c>
      <c r="AE9" s="688" t="s">
        <v>39</v>
      </c>
      <c r="AF9" s="688" t="s">
        <v>40</v>
      </c>
      <c r="AG9" s="688" t="s">
        <v>41</v>
      </c>
      <c r="AH9" s="688" t="s">
        <v>42</v>
      </c>
      <c r="AI9" s="688" t="s">
        <v>43</v>
      </c>
      <c r="AJ9" s="512"/>
      <c r="AK9" s="2"/>
      <c r="AL9" s="2"/>
      <c r="AM9" s="2"/>
      <c r="AN9" s="2"/>
    </row>
    <row r="10" spans="1:40" ht="15.75">
      <c r="A10" s="587"/>
      <c r="B10" s="587"/>
      <c r="C10" s="320"/>
      <c r="D10" s="587"/>
      <c r="E10" s="587"/>
      <c r="F10" s="51" t="s">
        <v>44</v>
      </c>
      <c r="G10" s="51" t="s">
        <v>45</v>
      </c>
      <c r="H10" s="587"/>
      <c r="I10" s="587"/>
      <c r="J10" s="587"/>
      <c r="K10" s="52" t="s">
        <v>46</v>
      </c>
      <c r="L10" s="52" t="s">
        <v>47</v>
      </c>
      <c r="M10" s="587"/>
      <c r="N10" s="587"/>
      <c r="O10" s="587"/>
      <c r="P10" s="587"/>
      <c r="Q10" s="587"/>
      <c r="R10" s="587"/>
      <c r="S10" s="587"/>
      <c r="T10" s="587"/>
      <c r="U10" s="587"/>
      <c r="V10" s="587"/>
      <c r="W10" s="587"/>
      <c r="X10" s="587"/>
      <c r="Y10" s="587"/>
      <c r="Z10" s="587"/>
      <c r="AA10" s="587"/>
      <c r="AB10" s="587"/>
      <c r="AC10" s="587"/>
      <c r="AD10" s="587"/>
      <c r="AE10" s="587"/>
      <c r="AF10" s="587"/>
      <c r="AG10" s="587"/>
      <c r="AH10" s="587"/>
      <c r="AI10" s="587"/>
      <c r="AJ10" s="512"/>
      <c r="AK10" s="2"/>
      <c r="AL10" s="2"/>
      <c r="AM10" s="2"/>
      <c r="AN10" s="2"/>
    </row>
    <row r="11" spans="1:40" ht="75" customHeight="1">
      <c r="A11" s="652" t="s">
        <v>48</v>
      </c>
      <c r="B11" s="53" t="s">
        <v>49</v>
      </c>
      <c r="C11" s="327" t="s">
        <v>1783</v>
      </c>
      <c r="D11" s="224" t="s">
        <v>51</v>
      </c>
      <c r="E11" s="53"/>
      <c r="F11" s="223">
        <v>42005</v>
      </c>
      <c r="G11" s="223">
        <v>43617</v>
      </c>
      <c r="H11" s="224" t="s">
        <v>52</v>
      </c>
      <c r="I11" s="225">
        <v>50000</v>
      </c>
      <c r="J11" s="224" t="s">
        <v>53</v>
      </c>
      <c r="K11" s="53"/>
      <c r="L11" s="53"/>
      <c r="M11" s="53"/>
      <c r="N11" s="130"/>
      <c r="O11" s="130"/>
      <c r="P11" s="130"/>
      <c r="Q11" s="130"/>
      <c r="R11" s="130"/>
      <c r="S11" s="130" t="s">
        <v>6</v>
      </c>
      <c r="T11" s="231"/>
      <c r="U11" s="231"/>
      <c r="V11" s="231"/>
      <c r="W11" s="231"/>
      <c r="X11" s="231"/>
      <c r="Y11" s="231"/>
      <c r="Z11" s="231"/>
      <c r="AA11" s="231"/>
      <c r="AB11" s="231"/>
      <c r="AC11" s="231"/>
      <c r="AD11" s="231"/>
      <c r="AE11" s="231"/>
      <c r="AF11" s="231"/>
      <c r="AG11" s="53"/>
      <c r="AH11" s="53"/>
      <c r="AI11" s="53"/>
      <c r="AJ11" s="512"/>
      <c r="AK11" s="2"/>
      <c r="AL11" s="2"/>
      <c r="AM11" s="2"/>
      <c r="AN11" s="2"/>
    </row>
    <row r="12" spans="1:40" ht="165" customHeight="1">
      <c r="A12" s="591"/>
      <c r="B12" s="53" t="s">
        <v>55</v>
      </c>
      <c r="C12" s="231" t="s">
        <v>1788</v>
      </c>
      <c r="D12" s="224" t="s">
        <v>57</v>
      </c>
      <c r="E12" s="53"/>
      <c r="F12" s="223">
        <v>42005</v>
      </c>
      <c r="G12" s="229">
        <v>43647</v>
      </c>
      <c r="H12" s="224" t="s">
        <v>2262</v>
      </c>
      <c r="I12" s="225">
        <v>50000</v>
      </c>
      <c r="J12" s="224" t="s">
        <v>2263</v>
      </c>
      <c r="K12" s="328" t="s">
        <v>2096</v>
      </c>
      <c r="L12" s="53" t="s">
        <v>1791</v>
      </c>
      <c r="M12" s="231" t="s">
        <v>2264</v>
      </c>
      <c r="N12" s="130"/>
      <c r="O12" s="130"/>
      <c r="P12" s="130"/>
      <c r="Q12" s="130"/>
      <c r="R12" s="130"/>
      <c r="S12" s="130"/>
      <c r="T12" s="224"/>
      <c r="U12" s="224"/>
      <c r="V12" s="329"/>
      <c r="W12" s="224"/>
      <c r="X12" s="330"/>
      <c r="Y12" s="224"/>
      <c r="Z12" s="224"/>
      <c r="AA12" s="224"/>
      <c r="AB12" s="260"/>
      <c r="AC12" s="224"/>
      <c r="AD12" s="224"/>
      <c r="AE12" s="224"/>
      <c r="AF12" s="224"/>
      <c r="AG12" s="224"/>
      <c r="AH12" s="224"/>
      <c r="AI12" s="224"/>
      <c r="AJ12" s="512"/>
      <c r="AK12" s="2"/>
      <c r="AL12" s="2"/>
      <c r="AM12" s="2"/>
      <c r="AN12" s="2"/>
    </row>
    <row r="13" spans="1:40" ht="75">
      <c r="A13" s="591"/>
      <c r="B13" s="53" t="s">
        <v>65</v>
      </c>
      <c r="C13" s="331" t="s">
        <v>1793</v>
      </c>
      <c r="D13" s="224" t="s">
        <v>67</v>
      </c>
      <c r="E13" s="53"/>
      <c r="F13" s="223">
        <v>42005</v>
      </c>
      <c r="G13" s="223">
        <v>43101</v>
      </c>
      <c r="H13" s="224" t="s">
        <v>68</v>
      </c>
      <c r="I13" s="225">
        <v>100000</v>
      </c>
      <c r="J13" s="224" t="s">
        <v>69</v>
      </c>
      <c r="K13" s="231"/>
      <c r="L13" s="53"/>
      <c r="M13" s="53"/>
      <c r="N13" s="130"/>
      <c r="O13" s="130"/>
      <c r="P13" s="130"/>
      <c r="Q13" s="130"/>
      <c r="R13" s="130"/>
      <c r="S13" s="130" t="s">
        <v>7</v>
      </c>
      <c r="T13" s="332"/>
      <c r="U13" s="224"/>
      <c r="V13" s="333"/>
      <c r="W13" s="224"/>
      <c r="X13" s="224"/>
      <c r="Y13" s="224"/>
      <c r="Z13" s="224"/>
      <c r="AA13" s="224"/>
      <c r="AB13" s="260"/>
      <c r="AC13" s="224"/>
      <c r="AD13" s="224"/>
      <c r="AE13" s="224"/>
      <c r="AF13" s="224"/>
      <c r="AG13" s="320"/>
      <c r="AH13" s="224"/>
      <c r="AI13" s="320"/>
      <c r="AJ13" s="512"/>
      <c r="AK13" s="2"/>
      <c r="AL13" s="2"/>
      <c r="AM13" s="2"/>
      <c r="AN13" s="2"/>
    </row>
    <row r="14" spans="1:40" ht="60">
      <c r="A14" s="591"/>
      <c r="B14" s="53" t="s">
        <v>71</v>
      </c>
      <c r="C14" s="331" t="s">
        <v>1794</v>
      </c>
      <c r="D14" s="224" t="s">
        <v>73</v>
      </c>
      <c r="E14" s="53"/>
      <c r="F14" s="223">
        <v>42217</v>
      </c>
      <c r="G14" s="223">
        <v>42583</v>
      </c>
      <c r="H14" s="224" t="s">
        <v>74</v>
      </c>
      <c r="I14" s="225">
        <v>330000</v>
      </c>
      <c r="J14" s="224" t="s">
        <v>75</v>
      </c>
      <c r="K14" s="231"/>
      <c r="L14" s="53"/>
      <c r="M14" s="53"/>
      <c r="N14" s="130"/>
      <c r="O14" s="130"/>
      <c r="P14" s="130"/>
      <c r="Q14" s="130"/>
      <c r="R14" s="130"/>
      <c r="S14" s="130" t="s">
        <v>7</v>
      </c>
      <c r="T14" s="224"/>
      <c r="U14" s="224"/>
      <c r="V14" s="320"/>
      <c r="W14" s="224"/>
      <c r="X14" s="224"/>
      <c r="Y14" s="224"/>
      <c r="Z14" s="224"/>
      <c r="AA14" s="224"/>
      <c r="AB14" s="260"/>
      <c r="AC14" s="224"/>
      <c r="AD14" s="224"/>
      <c r="AE14" s="224"/>
      <c r="AF14" s="224"/>
      <c r="AG14" s="320"/>
      <c r="AH14" s="224"/>
      <c r="AI14" s="320"/>
      <c r="AJ14" s="512"/>
      <c r="AK14" s="2"/>
      <c r="AL14" s="2"/>
      <c r="AM14" s="2"/>
      <c r="AN14" s="2"/>
    </row>
    <row r="15" spans="1:40" ht="315">
      <c r="A15" s="591"/>
      <c r="B15" s="334" t="s">
        <v>79</v>
      </c>
      <c r="C15" s="335" t="s">
        <v>80</v>
      </c>
      <c r="D15" s="335" t="s">
        <v>81</v>
      </c>
      <c r="E15" s="334"/>
      <c r="F15" s="336">
        <v>42036</v>
      </c>
      <c r="G15" s="336">
        <v>43800</v>
      </c>
      <c r="H15" s="335" t="s">
        <v>2265</v>
      </c>
      <c r="I15" s="337">
        <v>300000</v>
      </c>
      <c r="J15" s="335" t="s">
        <v>2266</v>
      </c>
      <c r="K15" s="514" t="s">
        <v>2267</v>
      </c>
      <c r="L15" s="334" t="s">
        <v>1791</v>
      </c>
      <c r="M15" s="338"/>
      <c r="N15" s="339"/>
      <c r="O15" s="339"/>
      <c r="P15" s="339"/>
      <c r="Q15" s="339"/>
      <c r="R15" s="339"/>
      <c r="S15" s="339"/>
      <c r="T15" s="514"/>
      <c r="U15" s="514"/>
      <c r="V15" s="478"/>
      <c r="W15" s="335"/>
      <c r="X15" s="514"/>
      <c r="Y15" s="335"/>
      <c r="Z15" s="335"/>
      <c r="AA15" s="335"/>
      <c r="AB15" s="335"/>
      <c r="AC15" s="340"/>
      <c r="AD15" s="335"/>
      <c r="AE15" s="335"/>
      <c r="AF15" s="335"/>
      <c r="AG15" s="341"/>
      <c r="AH15" s="335"/>
      <c r="AI15" s="335"/>
      <c r="AJ15" s="477"/>
      <c r="AK15" s="477"/>
      <c r="AL15" s="477"/>
      <c r="AM15" s="477"/>
      <c r="AN15" s="477"/>
    </row>
    <row r="16" spans="1:40" ht="135">
      <c r="A16" s="591"/>
      <c r="B16" s="53" t="s">
        <v>89</v>
      </c>
      <c r="C16" s="224" t="s">
        <v>1811</v>
      </c>
      <c r="D16" s="231" t="s">
        <v>1808</v>
      </c>
      <c r="E16" s="53"/>
      <c r="F16" s="229">
        <v>42522</v>
      </c>
      <c r="G16" s="229">
        <v>43435</v>
      </c>
      <c r="H16" s="224" t="s">
        <v>2268</v>
      </c>
      <c r="I16" s="225">
        <v>700000</v>
      </c>
      <c r="J16" s="231" t="s">
        <v>2269</v>
      </c>
      <c r="K16" s="53"/>
      <c r="L16" s="224" t="s">
        <v>1481</v>
      </c>
      <c r="M16" s="224" t="s">
        <v>1814</v>
      </c>
      <c r="N16" s="130"/>
      <c r="O16" s="130"/>
      <c r="P16" s="130"/>
      <c r="Q16" s="130"/>
      <c r="R16" s="130"/>
      <c r="S16" s="130"/>
      <c r="T16" s="224"/>
      <c r="U16" s="328"/>
      <c r="V16" s="333"/>
      <c r="W16" s="224"/>
      <c r="X16" s="224"/>
      <c r="Y16" s="224"/>
      <c r="Z16" s="224"/>
      <c r="AA16" s="260"/>
      <c r="AB16" s="260"/>
      <c r="AC16" s="224"/>
      <c r="AD16" s="224"/>
      <c r="AE16" s="224"/>
      <c r="AF16" s="238"/>
      <c r="AG16" s="224"/>
      <c r="AH16" s="53"/>
      <c r="AI16" s="231"/>
      <c r="AJ16" s="512"/>
      <c r="AK16" s="2"/>
      <c r="AL16" s="2"/>
      <c r="AM16" s="2"/>
      <c r="AN16" s="2"/>
    </row>
    <row r="17" spans="1:40" ht="105">
      <c r="A17" s="591"/>
      <c r="B17" s="53" t="s">
        <v>98</v>
      </c>
      <c r="C17" s="327" t="s">
        <v>1815</v>
      </c>
      <c r="D17" s="224" t="s">
        <v>100</v>
      </c>
      <c r="E17" s="53"/>
      <c r="F17" s="231" t="s">
        <v>1148</v>
      </c>
      <c r="G17" s="223">
        <v>42339</v>
      </c>
      <c r="H17" s="224" t="s">
        <v>101</v>
      </c>
      <c r="I17" s="225">
        <v>80000</v>
      </c>
      <c r="J17" s="224" t="s">
        <v>102</v>
      </c>
      <c r="K17" s="53"/>
      <c r="L17" s="53"/>
      <c r="M17" s="53"/>
      <c r="N17" s="130"/>
      <c r="O17" s="130"/>
      <c r="P17" s="130"/>
      <c r="Q17" s="130"/>
      <c r="R17" s="130"/>
      <c r="S17" s="130" t="s">
        <v>6</v>
      </c>
      <c r="T17" s="224"/>
      <c r="U17" s="224"/>
      <c r="V17" s="224"/>
      <c r="W17" s="224"/>
      <c r="X17" s="224"/>
      <c r="Y17" s="224"/>
      <c r="Z17" s="224"/>
      <c r="AA17" s="224"/>
      <c r="AB17" s="224"/>
      <c r="AC17" s="224"/>
      <c r="AD17" s="224"/>
      <c r="AE17" s="224"/>
      <c r="AF17" s="224"/>
      <c r="AG17" s="320"/>
      <c r="AH17" s="224"/>
      <c r="AI17" s="320"/>
      <c r="AJ17" s="512"/>
      <c r="AK17" s="2"/>
      <c r="AL17" s="2"/>
      <c r="AM17" s="2"/>
      <c r="AN17" s="2"/>
    </row>
    <row r="18" spans="1:40" ht="165">
      <c r="A18" s="591"/>
      <c r="B18" s="53" t="s">
        <v>106</v>
      </c>
      <c r="C18" s="224" t="s">
        <v>107</v>
      </c>
      <c r="D18" s="224" t="s">
        <v>108</v>
      </c>
      <c r="E18" s="53"/>
      <c r="F18" s="223">
        <v>42005</v>
      </c>
      <c r="G18" s="223">
        <v>42736</v>
      </c>
      <c r="H18" s="224" t="s">
        <v>2270</v>
      </c>
      <c r="I18" s="225">
        <v>3000000</v>
      </c>
      <c r="J18" s="224" t="s">
        <v>2271</v>
      </c>
      <c r="K18" s="231"/>
      <c r="L18" s="53" t="s">
        <v>1791</v>
      </c>
      <c r="M18" s="53"/>
      <c r="N18" s="130"/>
      <c r="O18" s="130"/>
      <c r="P18" s="130"/>
      <c r="Q18" s="130"/>
      <c r="R18" s="130"/>
      <c r="S18" s="130"/>
      <c r="T18" s="224"/>
      <c r="U18" s="342"/>
      <c r="V18" s="224"/>
      <c r="W18" s="224"/>
      <c r="X18" s="342"/>
      <c r="Y18" s="224"/>
      <c r="Z18" s="224"/>
      <c r="AA18" s="224"/>
      <c r="AB18" s="224"/>
      <c r="AC18" s="224"/>
      <c r="AD18" s="224"/>
      <c r="AE18" s="224"/>
      <c r="AF18" s="224"/>
      <c r="AG18" s="320"/>
      <c r="AH18" s="224"/>
      <c r="AI18" s="320"/>
      <c r="AJ18" s="512"/>
      <c r="AK18" s="2"/>
      <c r="AL18" s="2"/>
      <c r="AM18" s="2"/>
      <c r="AN18" s="2"/>
    </row>
    <row r="19" spans="1:40" ht="225">
      <c r="A19" s="591"/>
      <c r="B19" s="53" t="s">
        <v>121</v>
      </c>
      <c r="C19" s="224" t="s">
        <v>122</v>
      </c>
      <c r="D19" s="224" t="s">
        <v>123</v>
      </c>
      <c r="E19" s="53"/>
      <c r="F19" s="223">
        <v>42005</v>
      </c>
      <c r="G19" s="223">
        <v>44166</v>
      </c>
      <c r="H19" s="231" t="s">
        <v>1825</v>
      </c>
      <c r="I19" s="225">
        <v>500000</v>
      </c>
      <c r="J19" s="224" t="s">
        <v>1826</v>
      </c>
      <c r="K19" s="231"/>
      <c r="L19" s="231" t="s">
        <v>1791</v>
      </c>
      <c r="M19" s="231"/>
      <c r="N19" s="130"/>
      <c r="O19" s="130"/>
      <c r="P19" s="130"/>
      <c r="Q19" s="130"/>
      <c r="R19" s="130"/>
      <c r="S19" s="130"/>
      <c r="T19" s="224"/>
      <c r="U19" s="224"/>
      <c r="V19" s="224"/>
      <c r="W19" s="2"/>
      <c r="X19" s="56"/>
      <c r="Y19" s="224"/>
      <c r="Z19" s="224"/>
      <c r="AA19" s="224"/>
      <c r="AB19" s="224"/>
      <c r="AC19" s="224"/>
      <c r="AD19" s="224"/>
      <c r="AE19" s="224"/>
      <c r="AF19" s="224"/>
      <c r="AG19" s="224"/>
      <c r="AH19" s="224"/>
      <c r="AI19" s="224"/>
      <c r="AJ19" s="512"/>
      <c r="AK19" s="2"/>
      <c r="AL19" s="2"/>
      <c r="AM19" s="2"/>
      <c r="AN19" s="2"/>
    </row>
    <row r="20" spans="1:40" ht="135">
      <c r="A20" s="591"/>
      <c r="B20" s="53" t="s">
        <v>128</v>
      </c>
      <c r="C20" s="224" t="s">
        <v>1175</v>
      </c>
      <c r="D20" s="224" t="s">
        <v>130</v>
      </c>
      <c r="E20" s="53"/>
      <c r="F20" s="223">
        <v>42005</v>
      </c>
      <c r="G20" s="229">
        <v>43435</v>
      </c>
      <c r="H20" s="224" t="s">
        <v>1832</v>
      </c>
      <c r="I20" s="225">
        <v>1200000</v>
      </c>
      <c r="J20" s="224" t="s">
        <v>1833</v>
      </c>
      <c r="K20" s="231"/>
      <c r="L20" s="53" t="s">
        <v>1791</v>
      </c>
      <c r="M20" s="231" t="s">
        <v>1829</v>
      </c>
      <c r="N20" s="130"/>
      <c r="O20" s="130"/>
      <c r="P20" s="130"/>
      <c r="Q20" s="130"/>
      <c r="R20" s="130"/>
      <c r="S20" s="130"/>
      <c r="T20" s="342"/>
      <c r="U20" s="224"/>
      <c r="V20" s="224"/>
      <c r="W20" s="224"/>
      <c r="X20" s="224"/>
      <c r="Y20" s="224"/>
      <c r="Z20" s="224"/>
      <c r="AA20" s="224"/>
      <c r="AB20" s="260"/>
      <c r="AC20" s="224"/>
      <c r="AD20" s="224"/>
      <c r="AE20" s="224"/>
      <c r="AF20" s="224"/>
      <c r="AG20" s="320"/>
      <c r="AH20" s="224"/>
      <c r="AI20" s="320"/>
      <c r="AJ20" s="512"/>
      <c r="AK20" s="2"/>
      <c r="AL20" s="2"/>
      <c r="AM20" s="2"/>
      <c r="AN20" s="2"/>
    </row>
    <row r="21" spans="1:40" ht="15.75" customHeight="1">
      <c r="A21" s="591"/>
      <c r="B21" s="53" t="s">
        <v>134</v>
      </c>
      <c r="C21" s="332" t="s">
        <v>1834</v>
      </c>
      <c r="D21" s="224" t="s">
        <v>136</v>
      </c>
      <c r="E21" s="53"/>
      <c r="F21" s="223">
        <v>42278</v>
      </c>
      <c r="G21" s="223">
        <v>43800</v>
      </c>
      <c r="H21" s="224" t="s">
        <v>137</v>
      </c>
      <c r="I21" s="225"/>
      <c r="J21" s="224" t="s">
        <v>138</v>
      </c>
      <c r="K21" s="53"/>
      <c r="L21" s="53"/>
      <c r="M21" s="53"/>
      <c r="N21" s="130"/>
      <c r="O21" s="130"/>
      <c r="P21" s="130"/>
      <c r="Q21" s="130"/>
      <c r="R21" s="130"/>
      <c r="S21" s="130" t="s">
        <v>7</v>
      </c>
      <c r="T21" s="224"/>
      <c r="U21" s="224"/>
      <c r="V21" s="224"/>
      <c r="W21" s="224"/>
      <c r="X21" s="224"/>
      <c r="Y21" s="224"/>
      <c r="Z21" s="224"/>
      <c r="AA21" s="224"/>
      <c r="AB21" s="224"/>
      <c r="AC21" s="224"/>
      <c r="AD21" s="224"/>
      <c r="AE21" s="224"/>
      <c r="AF21" s="224"/>
      <c r="AG21" s="320"/>
      <c r="AH21" s="224"/>
      <c r="AI21" s="320"/>
      <c r="AJ21" s="512"/>
      <c r="AK21" s="2"/>
      <c r="AL21" s="2"/>
      <c r="AM21" s="2"/>
      <c r="AN21" s="2"/>
    </row>
    <row r="22" spans="1:40" ht="15.75" customHeight="1">
      <c r="A22" s="591"/>
      <c r="B22" s="53" t="s">
        <v>140</v>
      </c>
      <c r="C22" s="332" t="s">
        <v>1835</v>
      </c>
      <c r="D22" s="224" t="s">
        <v>142</v>
      </c>
      <c r="E22" s="53"/>
      <c r="F22" s="223">
        <v>42005</v>
      </c>
      <c r="G22" s="223">
        <v>43313</v>
      </c>
      <c r="H22" s="224" t="s">
        <v>143</v>
      </c>
      <c r="I22" s="225">
        <v>1000000</v>
      </c>
      <c r="J22" s="224" t="s">
        <v>144</v>
      </c>
      <c r="K22" s="231" t="s">
        <v>1184</v>
      </c>
      <c r="L22" s="53"/>
      <c r="M22" s="53"/>
      <c r="N22" s="130"/>
      <c r="O22" s="130"/>
      <c r="P22" s="130"/>
      <c r="Q22" s="130"/>
      <c r="R22" s="130"/>
      <c r="S22" s="130" t="s">
        <v>7</v>
      </c>
      <c r="T22" s="224"/>
      <c r="U22" s="224"/>
      <c r="V22" s="224"/>
      <c r="W22" s="224"/>
      <c r="X22" s="224"/>
      <c r="Y22" s="224"/>
      <c r="Z22" s="224"/>
      <c r="AA22" s="224"/>
      <c r="AB22" s="224"/>
      <c r="AC22" s="224"/>
      <c r="AD22" s="224"/>
      <c r="AE22" s="224"/>
      <c r="AF22" s="224"/>
      <c r="AG22" s="320"/>
      <c r="AH22" s="224"/>
      <c r="AI22" s="320"/>
      <c r="AJ22" s="512"/>
      <c r="AK22" s="2"/>
      <c r="AL22" s="2"/>
      <c r="AM22" s="2"/>
      <c r="AN22" s="2"/>
    </row>
    <row r="23" spans="1:40" ht="15.75" customHeight="1">
      <c r="A23" s="591"/>
      <c r="B23" s="53" t="s">
        <v>158</v>
      </c>
      <c r="C23" s="224" t="s">
        <v>159</v>
      </c>
      <c r="D23" s="224" t="s">
        <v>160</v>
      </c>
      <c r="E23" s="53"/>
      <c r="F23" s="223">
        <v>42005</v>
      </c>
      <c r="G23" s="223">
        <v>42522</v>
      </c>
      <c r="H23" s="224" t="s">
        <v>2272</v>
      </c>
      <c r="I23" s="225">
        <v>300000</v>
      </c>
      <c r="J23" s="224" t="s">
        <v>2273</v>
      </c>
      <c r="K23" s="231"/>
      <c r="L23" s="53"/>
      <c r="M23" s="53"/>
      <c r="N23" s="130"/>
      <c r="O23" s="130"/>
      <c r="P23" s="130"/>
      <c r="Q23" s="130"/>
      <c r="R23" s="130"/>
      <c r="S23" s="130"/>
      <c r="T23" s="224"/>
      <c r="U23" s="224"/>
      <c r="V23" s="224"/>
      <c r="W23" s="224"/>
      <c r="X23" s="224"/>
      <c r="Y23" s="224"/>
      <c r="Z23" s="224"/>
      <c r="AA23" s="224"/>
      <c r="AB23" s="224"/>
      <c r="AC23" s="224"/>
      <c r="AD23" s="224"/>
      <c r="AE23" s="224"/>
      <c r="AF23" s="238"/>
      <c r="AG23" s="320"/>
      <c r="AH23" s="224"/>
      <c r="AI23" s="320"/>
      <c r="AJ23" s="512"/>
      <c r="AK23" s="2"/>
      <c r="AL23" s="2"/>
      <c r="AM23" s="2"/>
      <c r="AN23" s="2"/>
    </row>
    <row r="24" spans="1:40" ht="15.75" customHeight="1">
      <c r="A24" s="591"/>
      <c r="B24" s="53" t="s">
        <v>165</v>
      </c>
      <c r="C24" s="224" t="s">
        <v>166</v>
      </c>
      <c r="D24" s="224" t="s">
        <v>167</v>
      </c>
      <c r="E24" s="53"/>
      <c r="F24" s="223">
        <v>42005</v>
      </c>
      <c r="G24" s="223">
        <v>44166</v>
      </c>
      <c r="H24" s="224" t="s">
        <v>2274</v>
      </c>
      <c r="I24" s="242"/>
      <c r="J24" s="224" t="s">
        <v>2275</v>
      </c>
      <c r="K24" s="53"/>
      <c r="L24" s="53" t="s">
        <v>1791</v>
      </c>
      <c r="M24" s="53"/>
      <c r="N24" s="130"/>
      <c r="O24" s="130"/>
      <c r="P24" s="130"/>
      <c r="Q24" s="130"/>
      <c r="R24" s="130"/>
      <c r="S24" s="130"/>
      <c r="T24" s="224"/>
      <c r="U24" s="224"/>
      <c r="V24" s="224"/>
      <c r="W24" s="224"/>
      <c r="X24" s="224"/>
      <c r="Y24" s="224"/>
      <c r="Z24" s="224"/>
      <c r="AA24" s="224"/>
      <c r="AB24" s="224"/>
      <c r="AC24" s="224"/>
      <c r="AD24" s="224"/>
      <c r="AE24" s="224"/>
      <c r="AF24" s="224"/>
      <c r="AG24" s="320"/>
      <c r="AH24" s="224"/>
      <c r="AI24" s="320"/>
      <c r="AJ24" s="512"/>
      <c r="AK24" s="2"/>
      <c r="AL24" s="2"/>
      <c r="AM24" s="2"/>
      <c r="AN24" s="2"/>
    </row>
    <row r="25" spans="1:40" ht="15.75" customHeight="1">
      <c r="A25" s="591"/>
      <c r="B25" s="53" t="s">
        <v>173</v>
      </c>
      <c r="C25" s="224" t="s">
        <v>2276</v>
      </c>
      <c r="D25" s="224" t="s">
        <v>175</v>
      </c>
      <c r="E25" s="53"/>
      <c r="F25" s="223">
        <v>42005</v>
      </c>
      <c r="G25" s="229">
        <v>42705</v>
      </c>
      <c r="H25" s="224" t="s">
        <v>176</v>
      </c>
      <c r="I25" s="225">
        <v>50000</v>
      </c>
      <c r="J25" s="224" t="s">
        <v>177</v>
      </c>
      <c r="K25" s="53"/>
      <c r="L25" s="53"/>
      <c r="M25" s="53"/>
      <c r="N25" s="130"/>
      <c r="O25" s="130"/>
      <c r="P25" s="130"/>
      <c r="Q25" s="130"/>
      <c r="R25" s="130"/>
      <c r="S25" s="130" t="s">
        <v>7</v>
      </c>
      <c r="T25" s="224"/>
      <c r="U25" s="224"/>
      <c r="V25" s="224"/>
      <c r="W25" s="224"/>
      <c r="X25" s="224"/>
      <c r="Y25" s="224"/>
      <c r="Z25" s="224"/>
      <c r="AA25" s="224"/>
      <c r="AB25" s="260"/>
      <c r="AC25" s="224"/>
      <c r="AD25" s="224"/>
      <c r="AE25" s="224"/>
      <c r="AF25" s="224"/>
      <c r="AG25" s="320"/>
      <c r="AH25" s="224"/>
      <c r="AI25" s="224"/>
      <c r="AJ25" s="512"/>
      <c r="AK25" s="2"/>
      <c r="AL25" s="2"/>
      <c r="AM25" s="2"/>
      <c r="AN25" s="2"/>
    </row>
    <row r="26" spans="1:40" ht="15.75" customHeight="1">
      <c r="A26" s="591"/>
      <c r="B26" s="53" t="s">
        <v>183</v>
      </c>
      <c r="C26" s="332" t="s">
        <v>1845</v>
      </c>
      <c r="D26" s="224" t="s">
        <v>185</v>
      </c>
      <c r="E26" s="53"/>
      <c r="F26" s="223">
        <v>42005</v>
      </c>
      <c r="G26" s="223">
        <v>42522</v>
      </c>
      <c r="H26" s="224" t="s">
        <v>186</v>
      </c>
      <c r="I26" s="225">
        <v>1000000</v>
      </c>
      <c r="J26" s="224" t="s">
        <v>187</v>
      </c>
      <c r="K26" s="231" t="s">
        <v>1202</v>
      </c>
      <c r="L26" s="53"/>
      <c r="M26" s="53"/>
      <c r="N26" s="130"/>
      <c r="O26" s="130"/>
      <c r="P26" s="130"/>
      <c r="Q26" s="130"/>
      <c r="R26" s="130"/>
      <c r="S26" s="130" t="s">
        <v>7</v>
      </c>
      <c r="T26" s="224"/>
      <c r="U26" s="224"/>
      <c r="V26" s="224"/>
      <c r="W26" s="224"/>
      <c r="X26" s="224"/>
      <c r="Y26" s="224"/>
      <c r="Z26" s="224"/>
      <c r="AA26" s="224"/>
      <c r="AB26" s="224"/>
      <c r="AC26" s="224"/>
      <c r="AD26" s="224"/>
      <c r="AE26" s="224"/>
      <c r="AF26" s="224"/>
      <c r="AG26" s="320"/>
      <c r="AH26" s="224"/>
      <c r="AI26" s="320"/>
      <c r="AJ26" s="512"/>
      <c r="AK26" s="2"/>
      <c r="AL26" s="2"/>
      <c r="AM26" s="2"/>
      <c r="AN26" s="2"/>
    </row>
    <row r="27" spans="1:40" ht="15.75" customHeight="1">
      <c r="A27" s="591"/>
      <c r="B27" s="53" t="s">
        <v>189</v>
      </c>
      <c r="C27" s="332" t="s">
        <v>2277</v>
      </c>
      <c r="D27" s="224" t="s">
        <v>191</v>
      </c>
      <c r="E27" s="53"/>
      <c r="F27" s="223">
        <v>42064</v>
      </c>
      <c r="G27" s="223">
        <v>43800</v>
      </c>
      <c r="H27" s="224" t="s">
        <v>1145</v>
      </c>
      <c r="I27" s="225">
        <v>500000</v>
      </c>
      <c r="J27" s="224" t="s">
        <v>193</v>
      </c>
      <c r="K27" s="231" t="s">
        <v>1847</v>
      </c>
      <c r="L27" s="53"/>
      <c r="M27" s="53"/>
      <c r="N27" s="130"/>
      <c r="O27" s="130"/>
      <c r="P27" s="130"/>
      <c r="Q27" s="130"/>
      <c r="R27" s="130"/>
      <c r="S27" s="130" t="s">
        <v>6</v>
      </c>
      <c r="T27" s="224"/>
      <c r="U27" s="224"/>
      <c r="V27" s="224"/>
      <c r="W27" s="224"/>
      <c r="X27" s="224"/>
      <c r="Y27" s="224"/>
      <c r="Z27" s="224"/>
      <c r="AA27" s="224"/>
      <c r="AB27" s="224"/>
      <c r="AC27" s="224"/>
      <c r="AD27" s="224"/>
      <c r="AE27" s="224"/>
      <c r="AF27" s="320"/>
      <c r="AG27" s="320"/>
      <c r="AH27" s="224"/>
      <c r="AI27" s="224"/>
      <c r="AJ27" s="512"/>
      <c r="AK27" s="2"/>
      <c r="AL27" s="2"/>
      <c r="AM27" s="2"/>
      <c r="AN27" s="2"/>
    </row>
    <row r="28" spans="1:40" ht="135" customHeight="1">
      <c r="A28" s="587"/>
      <c r="B28" s="53" t="s">
        <v>195</v>
      </c>
      <c r="C28" s="224" t="s">
        <v>1857</v>
      </c>
      <c r="D28" s="224" t="s">
        <v>167</v>
      </c>
      <c r="E28" s="53"/>
      <c r="F28" s="223">
        <v>42064</v>
      </c>
      <c r="G28" s="223">
        <v>43800</v>
      </c>
      <c r="H28" s="224" t="s">
        <v>2278</v>
      </c>
      <c r="I28" s="225">
        <v>2000000</v>
      </c>
      <c r="J28" s="224" t="s">
        <v>1859</v>
      </c>
      <c r="K28" s="231" t="s">
        <v>2279</v>
      </c>
      <c r="L28" s="53"/>
      <c r="M28" s="53"/>
      <c r="N28" s="130"/>
      <c r="O28" s="130"/>
      <c r="P28" s="130"/>
      <c r="Q28" s="130"/>
      <c r="R28" s="130"/>
      <c r="S28" s="130"/>
      <c r="T28" s="224"/>
      <c r="U28" s="224"/>
      <c r="V28" s="224"/>
      <c r="W28" s="320"/>
      <c r="X28" s="224"/>
      <c r="Y28" s="224"/>
      <c r="Z28" s="224"/>
      <c r="AA28" s="224"/>
      <c r="AB28" s="224"/>
      <c r="AC28" s="224"/>
      <c r="AD28" s="224"/>
      <c r="AE28" s="224"/>
      <c r="AF28" s="224"/>
      <c r="AG28" s="320"/>
      <c r="AH28" s="224"/>
      <c r="AI28" s="224"/>
      <c r="AJ28" s="512"/>
      <c r="AK28" s="2"/>
      <c r="AL28" s="2"/>
      <c r="AM28" s="2"/>
      <c r="AN28" s="2"/>
    </row>
    <row r="29" spans="1:40" ht="15.75" customHeight="1">
      <c r="A29" s="698" t="s">
        <v>200</v>
      </c>
      <c r="B29" s="53" t="s">
        <v>201</v>
      </c>
      <c r="C29" s="332" t="s">
        <v>1861</v>
      </c>
      <c r="D29" s="224" t="s">
        <v>203</v>
      </c>
      <c r="E29" s="53"/>
      <c r="F29" s="223">
        <v>42125</v>
      </c>
      <c r="G29" s="223">
        <v>42795</v>
      </c>
      <c r="H29" s="224" t="s">
        <v>204</v>
      </c>
      <c r="I29" s="225">
        <v>500000</v>
      </c>
      <c r="J29" s="224" t="s">
        <v>205</v>
      </c>
      <c r="K29" s="53"/>
      <c r="L29" s="53"/>
      <c r="M29" s="53"/>
      <c r="N29" s="130"/>
      <c r="O29" s="130"/>
      <c r="P29" s="130"/>
      <c r="Q29" s="130"/>
      <c r="R29" s="130"/>
      <c r="S29" s="130" t="s">
        <v>6</v>
      </c>
      <c r="T29" s="224"/>
      <c r="U29" s="224"/>
      <c r="V29" s="224"/>
      <c r="W29" s="224"/>
      <c r="X29" s="224"/>
      <c r="Y29" s="224"/>
      <c r="Z29" s="224"/>
      <c r="AA29" s="224"/>
      <c r="AB29" s="224"/>
      <c r="AC29" s="224"/>
      <c r="AD29" s="224"/>
      <c r="AE29" s="224"/>
      <c r="AF29" s="224"/>
      <c r="AG29" s="320"/>
      <c r="AH29" s="224"/>
      <c r="AI29" s="320"/>
      <c r="AJ29" s="512"/>
      <c r="AK29" s="2"/>
      <c r="AL29" s="2"/>
      <c r="AM29" s="2"/>
      <c r="AN29" s="2"/>
    </row>
    <row r="30" spans="1:40" ht="15.75" customHeight="1">
      <c r="A30" s="591"/>
      <c r="B30" s="53" t="s">
        <v>225</v>
      </c>
      <c r="C30" s="332" t="s">
        <v>1862</v>
      </c>
      <c r="D30" s="224" t="s">
        <v>227</v>
      </c>
      <c r="E30" s="53"/>
      <c r="F30" s="223">
        <v>42217</v>
      </c>
      <c r="G30" s="223">
        <v>42948</v>
      </c>
      <c r="H30" s="224" t="s">
        <v>228</v>
      </c>
      <c r="I30" s="225">
        <v>150000</v>
      </c>
      <c r="J30" s="243"/>
      <c r="K30" s="53"/>
      <c r="L30" s="53"/>
      <c r="M30" s="53"/>
      <c r="N30" s="130"/>
      <c r="O30" s="130"/>
      <c r="P30" s="130"/>
      <c r="Q30" s="130"/>
      <c r="R30" s="130"/>
      <c r="S30" s="130" t="s">
        <v>6</v>
      </c>
      <c r="T30" s="224"/>
      <c r="U30" s="224"/>
      <c r="V30" s="224"/>
      <c r="W30" s="224"/>
      <c r="X30" s="224"/>
      <c r="Y30" s="224"/>
      <c r="Z30" s="224"/>
      <c r="AA30" s="224"/>
      <c r="AB30" s="224"/>
      <c r="AC30" s="224"/>
      <c r="AD30" s="224"/>
      <c r="AE30" s="224"/>
      <c r="AF30" s="224"/>
      <c r="AG30" s="320"/>
      <c r="AH30" s="224"/>
      <c r="AI30" s="320"/>
      <c r="AJ30" s="512"/>
      <c r="AK30" s="2"/>
      <c r="AL30" s="2"/>
      <c r="AM30" s="2"/>
      <c r="AN30" s="2"/>
    </row>
    <row r="31" spans="1:40" ht="15.75" customHeight="1">
      <c r="A31" s="591"/>
      <c r="B31" s="334" t="s">
        <v>234</v>
      </c>
      <c r="C31" s="335" t="s">
        <v>1244</v>
      </c>
      <c r="D31" s="335" t="s">
        <v>1863</v>
      </c>
      <c r="E31" s="334"/>
      <c r="F31" s="336">
        <v>42095</v>
      </c>
      <c r="G31" s="336">
        <v>44166</v>
      </c>
      <c r="H31" s="335" t="s">
        <v>1864</v>
      </c>
      <c r="I31" s="337">
        <v>500000</v>
      </c>
      <c r="J31" s="335" t="s">
        <v>2280</v>
      </c>
      <c r="K31" s="338" t="s">
        <v>2281</v>
      </c>
      <c r="L31" s="334" t="s">
        <v>1791</v>
      </c>
      <c r="M31" s="338" t="s">
        <v>939</v>
      </c>
      <c r="N31" s="339"/>
      <c r="O31" s="339"/>
      <c r="P31" s="339"/>
      <c r="Q31" s="339"/>
      <c r="R31" s="339"/>
      <c r="S31" s="339"/>
      <c r="T31" s="335"/>
      <c r="U31" s="335"/>
      <c r="V31" s="335"/>
      <c r="W31" s="335"/>
      <c r="X31" s="335"/>
      <c r="Y31" s="335"/>
      <c r="Z31" s="335"/>
      <c r="AA31" s="335"/>
      <c r="AB31" s="335"/>
      <c r="AC31" s="335"/>
      <c r="AD31" s="335"/>
      <c r="AE31" s="335"/>
      <c r="AF31" s="335"/>
      <c r="AG31" s="341"/>
      <c r="AH31" s="335"/>
      <c r="AI31" s="341"/>
      <c r="AJ31" s="477"/>
      <c r="AK31" s="477"/>
      <c r="AL31" s="477"/>
      <c r="AM31" s="477"/>
      <c r="AN31" s="477"/>
    </row>
    <row r="32" spans="1:40" ht="15.75" customHeight="1">
      <c r="A32" s="591"/>
      <c r="B32" s="53" t="s">
        <v>257</v>
      </c>
      <c r="C32" s="332" t="s">
        <v>1874</v>
      </c>
      <c r="D32" s="224" t="s">
        <v>259</v>
      </c>
      <c r="E32" s="53"/>
      <c r="F32" s="223">
        <v>42095</v>
      </c>
      <c r="G32" s="223">
        <v>43800</v>
      </c>
      <c r="H32" s="224" t="s">
        <v>260</v>
      </c>
      <c r="I32" s="225"/>
      <c r="J32" s="224" t="s">
        <v>261</v>
      </c>
      <c r="K32" s="53"/>
      <c r="L32" s="53"/>
      <c r="M32" s="53"/>
      <c r="N32" s="130"/>
      <c r="O32" s="130"/>
      <c r="P32" s="130"/>
      <c r="Q32" s="130"/>
      <c r="R32" s="130"/>
      <c r="S32" s="130" t="s">
        <v>6</v>
      </c>
      <c r="T32" s="224"/>
      <c r="U32" s="224"/>
      <c r="V32" s="224"/>
      <c r="W32" s="224"/>
      <c r="X32" s="224"/>
      <c r="Y32" s="224"/>
      <c r="Z32" s="224"/>
      <c r="AA32" s="224"/>
      <c r="AB32" s="224"/>
      <c r="AC32" s="224"/>
      <c r="AD32" s="224"/>
      <c r="AE32" s="224"/>
      <c r="AF32" s="224"/>
      <c r="AG32" s="320"/>
      <c r="AH32" s="224"/>
      <c r="AI32" s="320"/>
      <c r="AJ32" s="512"/>
      <c r="AK32" s="2"/>
      <c r="AL32" s="2"/>
      <c r="AM32" s="2"/>
      <c r="AN32" s="2"/>
    </row>
    <row r="33" spans="1:40" ht="15.75" customHeight="1">
      <c r="A33" s="591"/>
      <c r="B33" s="53" t="s">
        <v>266</v>
      </c>
      <c r="C33" s="332" t="s">
        <v>1862</v>
      </c>
      <c r="D33" s="224" t="s">
        <v>268</v>
      </c>
      <c r="E33" s="53"/>
      <c r="F33" s="223">
        <v>42005</v>
      </c>
      <c r="G33" s="223">
        <v>43101</v>
      </c>
      <c r="H33" s="231" t="s">
        <v>274</v>
      </c>
      <c r="I33" s="225">
        <v>1000000</v>
      </c>
      <c r="J33" s="224" t="s">
        <v>1249</v>
      </c>
      <c r="K33" s="231"/>
      <c r="L33" s="231"/>
      <c r="M33" s="53"/>
      <c r="N33" s="130"/>
      <c r="O33" s="130"/>
      <c r="P33" s="130"/>
      <c r="Q33" s="130"/>
      <c r="R33" s="130"/>
      <c r="S33" s="130" t="s">
        <v>6</v>
      </c>
      <c r="T33" s="224"/>
      <c r="U33" s="224"/>
      <c r="V33" s="224"/>
      <c r="W33" s="224"/>
      <c r="X33" s="224"/>
      <c r="Y33" s="224"/>
      <c r="Z33" s="224"/>
      <c r="AA33" s="224"/>
      <c r="AB33" s="224"/>
      <c r="AC33" s="320"/>
      <c r="AD33" s="224"/>
      <c r="AE33" s="224"/>
      <c r="AF33" s="224"/>
      <c r="AG33" s="320"/>
      <c r="AH33" s="224"/>
      <c r="AI33" s="320"/>
      <c r="AJ33" s="512"/>
      <c r="AK33" s="2"/>
      <c r="AL33" s="2"/>
      <c r="AM33" s="2"/>
      <c r="AN33" s="2"/>
    </row>
    <row r="34" spans="1:40" ht="15.75" customHeight="1">
      <c r="A34" s="591"/>
      <c r="B34" s="53" t="s">
        <v>276</v>
      </c>
      <c r="C34" s="224" t="s">
        <v>1875</v>
      </c>
      <c r="D34" s="224" t="s">
        <v>1876</v>
      </c>
      <c r="E34" s="53"/>
      <c r="F34" s="223">
        <v>42005</v>
      </c>
      <c r="G34" s="223">
        <v>43800</v>
      </c>
      <c r="H34" s="224" t="s">
        <v>2282</v>
      </c>
      <c r="I34" s="225">
        <v>4000000</v>
      </c>
      <c r="J34" s="224" t="s">
        <v>1878</v>
      </c>
      <c r="K34" s="231" t="s">
        <v>2283</v>
      </c>
      <c r="L34" s="53"/>
      <c r="M34" s="231" t="s">
        <v>1879</v>
      </c>
      <c r="N34" s="130"/>
      <c r="O34" s="130"/>
      <c r="P34" s="130"/>
      <c r="Q34" s="130"/>
      <c r="R34" s="130"/>
      <c r="S34" s="130"/>
      <c r="T34" s="224"/>
      <c r="U34" s="224"/>
      <c r="V34" s="224"/>
      <c r="W34" s="224"/>
      <c r="X34" s="224"/>
      <c r="Y34" s="224"/>
      <c r="Z34" s="224"/>
      <c r="AA34" s="224"/>
      <c r="AB34" s="224"/>
      <c r="AC34" s="224"/>
      <c r="AD34" s="224"/>
      <c r="AE34" s="224"/>
      <c r="AF34" s="224"/>
      <c r="AG34" s="320"/>
      <c r="AH34" s="224"/>
      <c r="AI34" s="320"/>
      <c r="AJ34" s="512"/>
      <c r="AK34" s="2"/>
      <c r="AL34" s="2"/>
      <c r="AM34" s="2"/>
      <c r="AN34" s="2"/>
    </row>
    <row r="35" spans="1:40" ht="15.75" customHeight="1">
      <c r="A35" s="591"/>
      <c r="B35" s="53" t="s">
        <v>284</v>
      </c>
      <c r="C35" s="224" t="s">
        <v>1273</v>
      </c>
      <c r="D35" s="224" t="s">
        <v>1886</v>
      </c>
      <c r="E35" s="53"/>
      <c r="F35" s="223">
        <v>42005</v>
      </c>
      <c r="G35" s="223" t="s">
        <v>1887</v>
      </c>
      <c r="H35" s="224" t="s">
        <v>1888</v>
      </c>
      <c r="I35" s="225">
        <v>1000000</v>
      </c>
      <c r="J35" s="224" t="s">
        <v>2284</v>
      </c>
      <c r="K35" s="231" t="s">
        <v>2285</v>
      </c>
      <c r="L35" s="231" t="s">
        <v>1791</v>
      </c>
      <c r="M35" s="231" t="s">
        <v>939</v>
      </c>
      <c r="N35" s="130"/>
      <c r="O35" s="130"/>
      <c r="P35" s="130"/>
      <c r="Q35" s="130"/>
      <c r="R35" s="130"/>
      <c r="S35" s="130"/>
      <c r="T35" s="224"/>
      <c r="U35" s="224"/>
      <c r="V35" s="224"/>
      <c r="W35" s="224"/>
      <c r="X35" s="224"/>
      <c r="Y35" s="224"/>
      <c r="Z35" s="224"/>
      <c r="AA35" s="224"/>
      <c r="AB35" s="224"/>
      <c r="AC35" s="224"/>
      <c r="AD35" s="224"/>
      <c r="AE35" s="224"/>
      <c r="AF35" s="224"/>
      <c r="AG35" s="224"/>
      <c r="AH35" s="224"/>
      <c r="AI35" s="224"/>
      <c r="AJ35" s="512"/>
      <c r="AK35" s="2"/>
      <c r="AL35" s="2"/>
      <c r="AM35" s="2"/>
      <c r="AN35" s="2"/>
    </row>
    <row r="36" spans="1:40" ht="15.75" customHeight="1">
      <c r="A36" s="591"/>
      <c r="B36" s="53" t="s">
        <v>293</v>
      </c>
      <c r="C36" s="224" t="s">
        <v>2286</v>
      </c>
      <c r="D36" s="224" t="s">
        <v>295</v>
      </c>
      <c r="E36" s="53"/>
      <c r="F36" s="223">
        <v>42005</v>
      </c>
      <c r="G36" s="229">
        <v>42552</v>
      </c>
      <c r="H36" s="224" t="s">
        <v>296</v>
      </c>
      <c r="I36" s="225">
        <v>15000</v>
      </c>
      <c r="J36" s="224" t="s">
        <v>1277</v>
      </c>
      <c r="K36" s="53"/>
      <c r="L36" s="53"/>
      <c r="M36" s="53"/>
      <c r="N36" s="130"/>
      <c r="O36" s="130"/>
      <c r="P36" s="130"/>
      <c r="Q36" s="130"/>
      <c r="R36" s="130"/>
      <c r="S36" s="130" t="s">
        <v>6</v>
      </c>
      <c r="T36" s="224"/>
      <c r="U36" s="224"/>
      <c r="V36" s="224"/>
      <c r="W36" s="224"/>
      <c r="X36" s="224"/>
      <c r="Y36" s="224"/>
      <c r="Z36" s="224"/>
      <c r="AA36" s="224"/>
      <c r="AB36" s="260"/>
      <c r="AC36" s="224"/>
      <c r="AD36" s="224"/>
      <c r="AE36" s="224"/>
      <c r="AF36" s="224"/>
      <c r="AG36" s="320"/>
      <c r="AH36" s="224"/>
      <c r="AI36" s="224"/>
      <c r="AJ36" s="512"/>
      <c r="AK36" s="2"/>
      <c r="AL36" s="2"/>
      <c r="AM36" s="2"/>
      <c r="AN36" s="2"/>
    </row>
    <row r="37" spans="1:40" ht="15.75" customHeight="1">
      <c r="A37" s="591"/>
      <c r="B37" s="53" t="s">
        <v>301</v>
      </c>
      <c r="C37" s="332" t="s">
        <v>1895</v>
      </c>
      <c r="D37" s="224" t="s">
        <v>303</v>
      </c>
      <c r="E37" s="53"/>
      <c r="F37" s="223">
        <v>42095</v>
      </c>
      <c r="G37" s="223">
        <v>42339</v>
      </c>
      <c r="H37" s="224" t="s">
        <v>304</v>
      </c>
      <c r="I37" s="225">
        <v>50000</v>
      </c>
      <c r="J37" s="224" t="s">
        <v>1279</v>
      </c>
      <c r="K37" s="231" t="s">
        <v>1280</v>
      </c>
      <c r="L37" s="53"/>
      <c r="M37" s="53"/>
      <c r="N37" s="130"/>
      <c r="O37" s="130"/>
      <c r="P37" s="130"/>
      <c r="Q37" s="130"/>
      <c r="R37" s="130"/>
      <c r="S37" s="130" t="s">
        <v>6</v>
      </c>
      <c r="T37" s="224"/>
      <c r="U37" s="224"/>
      <c r="V37" s="224"/>
      <c r="W37" s="224"/>
      <c r="X37" s="224"/>
      <c r="Y37" s="224"/>
      <c r="Z37" s="224"/>
      <c r="AA37" s="224"/>
      <c r="AB37" s="224"/>
      <c r="AC37" s="224"/>
      <c r="AD37" s="224"/>
      <c r="AE37" s="224"/>
      <c r="AF37" s="224"/>
      <c r="AG37" s="320"/>
      <c r="AH37" s="224"/>
      <c r="AI37" s="320"/>
      <c r="AJ37" s="512"/>
      <c r="AK37" s="2"/>
      <c r="AL37" s="2"/>
      <c r="AM37" s="2"/>
      <c r="AN37" s="2"/>
    </row>
    <row r="38" spans="1:40" ht="15.75" customHeight="1">
      <c r="A38" s="591"/>
      <c r="B38" s="53" t="s">
        <v>309</v>
      </c>
      <c r="C38" s="224" t="s">
        <v>1896</v>
      </c>
      <c r="D38" s="224" t="s">
        <v>1897</v>
      </c>
      <c r="E38" s="53"/>
      <c r="F38" s="223">
        <v>43101</v>
      </c>
      <c r="G38" s="223">
        <v>44166</v>
      </c>
      <c r="H38" s="224" t="s">
        <v>1898</v>
      </c>
      <c r="I38" s="225">
        <v>350000</v>
      </c>
      <c r="J38" s="224" t="s">
        <v>1902</v>
      </c>
      <c r="K38" s="231" t="s">
        <v>2287</v>
      </c>
      <c r="L38" s="53" t="s">
        <v>1791</v>
      </c>
      <c r="M38" s="53"/>
      <c r="N38" s="130"/>
      <c r="O38" s="130"/>
      <c r="P38" s="130"/>
      <c r="Q38" s="130"/>
      <c r="R38" s="130"/>
      <c r="S38" s="130"/>
      <c r="T38" s="224"/>
      <c r="U38" s="224"/>
      <c r="V38" s="224"/>
      <c r="W38" s="224"/>
      <c r="X38" s="224"/>
      <c r="Y38" s="224"/>
      <c r="Z38" s="224"/>
      <c r="AA38" s="224"/>
      <c r="AB38" s="224"/>
      <c r="AC38" s="224"/>
      <c r="AD38" s="224"/>
      <c r="AE38" s="224"/>
      <c r="AF38" s="224"/>
      <c r="AG38" s="320"/>
      <c r="AH38" s="224"/>
      <c r="AI38" s="224"/>
      <c r="AJ38" s="512"/>
      <c r="AK38" s="2"/>
      <c r="AL38" s="2"/>
      <c r="AM38" s="2"/>
      <c r="AN38" s="2"/>
    </row>
    <row r="39" spans="1:40" ht="15.75" customHeight="1">
      <c r="A39" s="591"/>
      <c r="B39" s="53" t="s">
        <v>319</v>
      </c>
      <c r="C39" s="332" t="s">
        <v>1903</v>
      </c>
      <c r="D39" s="224" t="s">
        <v>321</v>
      </c>
      <c r="E39" s="53"/>
      <c r="F39" s="223">
        <v>42005</v>
      </c>
      <c r="G39" s="223">
        <v>43800</v>
      </c>
      <c r="H39" s="224" t="s">
        <v>322</v>
      </c>
      <c r="I39" s="225">
        <v>50000</v>
      </c>
      <c r="J39" s="224" t="s">
        <v>323</v>
      </c>
      <c r="K39" s="231" t="s">
        <v>1297</v>
      </c>
      <c r="L39" s="53"/>
      <c r="M39" s="53"/>
      <c r="N39" s="130"/>
      <c r="O39" s="130"/>
      <c r="P39" s="130"/>
      <c r="Q39" s="130"/>
      <c r="R39" s="130"/>
      <c r="S39" s="130" t="s">
        <v>6</v>
      </c>
      <c r="T39" s="224"/>
      <c r="U39" s="224"/>
      <c r="V39" s="224"/>
      <c r="W39" s="224"/>
      <c r="X39" s="224"/>
      <c r="Y39" s="224"/>
      <c r="Z39" s="224"/>
      <c r="AA39" s="224"/>
      <c r="AB39" s="224"/>
      <c r="AC39" s="224"/>
      <c r="AD39" s="224"/>
      <c r="AE39" s="224"/>
      <c r="AF39" s="224"/>
      <c r="AG39" s="320"/>
      <c r="AH39" s="224"/>
      <c r="AI39" s="320"/>
      <c r="AJ39" s="512"/>
      <c r="AK39" s="2"/>
      <c r="AL39" s="2"/>
      <c r="AM39" s="2"/>
      <c r="AN39" s="2"/>
    </row>
    <row r="40" spans="1:40" ht="15.75" customHeight="1">
      <c r="A40" s="591"/>
      <c r="B40" s="53" t="s">
        <v>327</v>
      </c>
      <c r="C40" s="224" t="s">
        <v>1911</v>
      </c>
      <c r="D40" s="224" t="s">
        <v>329</v>
      </c>
      <c r="E40" s="53"/>
      <c r="F40" s="223">
        <v>42064</v>
      </c>
      <c r="G40" s="223">
        <v>43800</v>
      </c>
      <c r="H40" s="224" t="s">
        <v>2288</v>
      </c>
      <c r="I40" s="225">
        <v>2000000</v>
      </c>
      <c r="J40" s="224" t="s">
        <v>1913</v>
      </c>
      <c r="K40" s="231" t="s">
        <v>2289</v>
      </c>
      <c r="L40" s="53"/>
      <c r="M40" s="53"/>
      <c r="N40" s="130"/>
      <c r="O40" s="130"/>
      <c r="P40" s="130"/>
      <c r="Q40" s="130"/>
      <c r="R40" s="130"/>
      <c r="S40" s="130"/>
      <c r="T40" s="224"/>
      <c r="U40" s="224"/>
      <c r="V40" s="224"/>
      <c r="W40" s="224"/>
      <c r="X40" s="224"/>
      <c r="Y40" s="224"/>
      <c r="Z40" s="224"/>
      <c r="AA40" s="224"/>
      <c r="AB40" s="224"/>
      <c r="AC40" s="224"/>
      <c r="AD40" s="224"/>
      <c r="AE40" s="224"/>
      <c r="AF40" s="224"/>
      <c r="AG40" s="320"/>
      <c r="AH40" s="224"/>
      <c r="AI40" s="320"/>
      <c r="AJ40" s="512"/>
      <c r="AK40" s="2"/>
      <c r="AL40" s="2"/>
      <c r="AM40" s="2"/>
      <c r="AN40" s="2"/>
    </row>
    <row r="41" spans="1:40" ht="15.75" customHeight="1">
      <c r="A41" s="591"/>
      <c r="B41" s="53" t="s">
        <v>334</v>
      </c>
      <c r="C41" s="332" t="s">
        <v>1914</v>
      </c>
      <c r="D41" s="224" t="s">
        <v>336</v>
      </c>
      <c r="E41" s="53"/>
      <c r="F41" s="223">
        <v>42064</v>
      </c>
      <c r="G41" s="223">
        <v>43800</v>
      </c>
      <c r="H41" s="224" t="s">
        <v>337</v>
      </c>
      <c r="I41" s="225">
        <v>800000</v>
      </c>
      <c r="J41" s="224" t="s">
        <v>338</v>
      </c>
      <c r="K41" s="53"/>
      <c r="L41" s="53"/>
      <c r="M41" s="53"/>
      <c r="N41" s="130"/>
      <c r="O41" s="130"/>
      <c r="P41" s="130"/>
      <c r="Q41" s="130"/>
      <c r="R41" s="130"/>
      <c r="S41" s="130" t="s">
        <v>6</v>
      </c>
      <c r="T41" s="224"/>
      <c r="U41" s="224"/>
      <c r="V41" s="224"/>
      <c r="W41" s="224"/>
      <c r="X41" s="224"/>
      <c r="Y41" s="224"/>
      <c r="Z41" s="224"/>
      <c r="AA41" s="224"/>
      <c r="AB41" s="224"/>
      <c r="AC41" s="224"/>
      <c r="AD41" s="224"/>
      <c r="AE41" s="224"/>
      <c r="AF41" s="224"/>
      <c r="AG41" s="320"/>
      <c r="AH41" s="224"/>
      <c r="AI41" s="320"/>
      <c r="AJ41" s="512"/>
      <c r="AK41" s="2"/>
      <c r="AL41" s="2"/>
      <c r="AM41" s="2"/>
      <c r="AN41" s="2"/>
    </row>
    <row r="42" spans="1:40" ht="15.75" customHeight="1">
      <c r="A42" s="591"/>
      <c r="B42" s="53" t="s">
        <v>340</v>
      </c>
      <c r="C42" s="224" t="s">
        <v>341</v>
      </c>
      <c r="D42" s="224" t="s">
        <v>1915</v>
      </c>
      <c r="E42" s="53"/>
      <c r="F42" s="223">
        <v>42064</v>
      </c>
      <c r="G42" s="223">
        <v>44166</v>
      </c>
      <c r="H42" s="224" t="s">
        <v>1922</v>
      </c>
      <c r="I42" s="225">
        <v>400000</v>
      </c>
      <c r="J42" s="224" t="s">
        <v>1923</v>
      </c>
      <c r="K42" s="231" t="s">
        <v>2290</v>
      </c>
      <c r="L42" s="53"/>
      <c r="M42" s="231" t="s">
        <v>1918</v>
      </c>
      <c r="N42" s="130"/>
      <c r="O42" s="130"/>
      <c r="P42" s="130"/>
      <c r="Q42" s="130"/>
      <c r="R42" s="130"/>
      <c r="S42" s="130"/>
      <c r="T42" s="224"/>
      <c r="U42" s="224"/>
      <c r="V42" s="224"/>
      <c r="W42" s="224"/>
      <c r="X42" s="224"/>
      <c r="Y42" s="224"/>
      <c r="Z42" s="224"/>
      <c r="AA42" s="224"/>
      <c r="AB42" s="224"/>
      <c r="AC42" s="224"/>
      <c r="AD42" s="224"/>
      <c r="AE42" s="224"/>
      <c r="AF42" s="224"/>
      <c r="AG42" s="320"/>
      <c r="AH42" s="224"/>
      <c r="AI42" s="320"/>
      <c r="AJ42" s="512"/>
      <c r="AK42" s="2"/>
      <c r="AL42" s="2"/>
      <c r="AM42" s="2"/>
      <c r="AN42" s="2"/>
    </row>
    <row r="43" spans="1:40" ht="15.75" customHeight="1">
      <c r="A43" s="587"/>
      <c r="B43" s="53" t="s">
        <v>346</v>
      </c>
      <c r="C43" s="332" t="s">
        <v>1924</v>
      </c>
      <c r="D43" s="224" t="s">
        <v>348</v>
      </c>
      <c r="E43" s="53"/>
      <c r="F43" s="223">
        <v>42064</v>
      </c>
      <c r="G43" s="223">
        <v>43800</v>
      </c>
      <c r="H43" s="224" t="s">
        <v>349</v>
      </c>
      <c r="I43" s="225">
        <v>800000</v>
      </c>
      <c r="J43" s="224" t="s">
        <v>350</v>
      </c>
      <c r="K43" s="53"/>
      <c r="L43" s="53"/>
      <c r="M43" s="53"/>
      <c r="N43" s="130"/>
      <c r="O43" s="130"/>
      <c r="P43" s="130"/>
      <c r="Q43" s="130"/>
      <c r="R43" s="130"/>
      <c r="S43" s="130" t="s">
        <v>6</v>
      </c>
      <c r="T43" s="224"/>
      <c r="U43" s="224"/>
      <c r="V43" s="224"/>
      <c r="W43" s="224"/>
      <c r="X43" s="224"/>
      <c r="Y43" s="224"/>
      <c r="Z43" s="224"/>
      <c r="AA43" s="224"/>
      <c r="AB43" s="224"/>
      <c r="AC43" s="224"/>
      <c r="AD43" s="224"/>
      <c r="AE43" s="224"/>
      <c r="AF43" s="320"/>
      <c r="AG43" s="320"/>
      <c r="AH43" s="224"/>
      <c r="AI43" s="320"/>
      <c r="AJ43" s="512"/>
      <c r="AK43" s="2"/>
      <c r="AL43" s="2"/>
      <c r="AM43" s="2"/>
      <c r="AN43" s="2"/>
    </row>
    <row r="44" spans="1:40" ht="15.75" customHeight="1">
      <c r="A44" s="652" t="s">
        <v>2291</v>
      </c>
      <c r="B44" s="53" t="s">
        <v>353</v>
      </c>
      <c r="C44" s="224" t="s">
        <v>354</v>
      </c>
      <c r="D44" s="224" t="s">
        <v>1929</v>
      </c>
      <c r="E44" s="53"/>
      <c r="F44" s="223">
        <v>41852</v>
      </c>
      <c r="G44" s="223">
        <v>43678</v>
      </c>
      <c r="H44" s="224" t="s">
        <v>2292</v>
      </c>
      <c r="I44" s="225">
        <v>100000</v>
      </c>
      <c r="J44" s="224" t="s">
        <v>1931</v>
      </c>
      <c r="K44" s="231" t="s">
        <v>2293</v>
      </c>
      <c r="L44" s="53" t="s">
        <v>1791</v>
      </c>
      <c r="M44" s="53"/>
      <c r="N44" s="130"/>
      <c r="O44" s="130"/>
      <c r="P44" s="130"/>
      <c r="Q44" s="130"/>
      <c r="R44" s="130"/>
      <c r="S44" s="130"/>
      <c r="T44" s="224"/>
      <c r="U44" s="224"/>
      <c r="V44" s="224"/>
      <c r="W44" s="224"/>
      <c r="X44" s="224"/>
      <c r="Y44" s="224"/>
      <c r="Z44" s="224"/>
      <c r="AA44" s="224"/>
      <c r="AB44" s="224"/>
      <c r="AC44" s="224"/>
      <c r="AD44" s="224"/>
      <c r="AE44" s="224"/>
      <c r="AF44" s="224"/>
      <c r="AG44" s="320"/>
      <c r="AH44" s="224"/>
      <c r="AI44" s="320"/>
      <c r="AJ44" s="512"/>
      <c r="AK44" s="2"/>
      <c r="AL44" s="2"/>
      <c r="AM44" s="2"/>
      <c r="AN44" s="2"/>
    </row>
    <row r="45" spans="1:40" ht="15.75" customHeight="1">
      <c r="A45" s="591"/>
      <c r="B45" s="53" t="s">
        <v>359</v>
      </c>
      <c r="C45" s="224" t="s">
        <v>360</v>
      </c>
      <c r="D45" s="224" t="s">
        <v>361</v>
      </c>
      <c r="E45" s="53"/>
      <c r="F45" s="223">
        <v>42064</v>
      </c>
      <c r="G45" s="223" t="s">
        <v>2294</v>
      </c>
      <c r="H45" s="224" t="s">
        <v>2295</v>
      </c>
      <c r="I45" s="225">
        <v>500000</v>
      </c>
      <c r="J45" s="224" t="s">
        <v>2296</v>
      </c>
      <c r="K45" s="224" t="s">
        <v>2297</v>
      </c>
      <c r="L45" s="224" t="s">
        <v>1791</v>
      </c>
      <c r="M45" s="224" t="s">
        <v>1939</v>
      </c>
      <c r="N45" s="130"/>
      <c r="O45" s="130"/>
      <c r="P45" s="130"/>
      <c r="Q45" s="130"/>
      <c r="R45" s="130"/>
      <c r="S45" s="130"/>
      <c r="T45" s="329"/>
      <c r="U45" s="328"/>
      <c r="V45" s="224"/>
      <c r="W45" s="224"/>
      <c r="X45" s="224"/>
      <c r="Y45" s="224"/>
      <c r="Z45" s="224"/>
      <c r="AA45" s="224"/>
      <c r="AB45" s="224"/>
      <c r="AC45" s="224"/>
      <c r="AD45" s="224"/>
      <c r="AE45" s="224"/>
      <c r="AF45" s="224"/>
      <c r="AG45" s="320"/>
      <c r="AH45" s="53"/>
      <c r="AI45" s="53"/>
      <c r="AJ45" s="512"/>
      <c r="AK45" s="2"/>
      <c r="AL45" s="2"/>
      <c r="AM45" s="2"/>
      <c r="AN45" s="2"/>
    </row>
    <row r="46" spans="1:40" ht="15.75" customHeight="1">
      <c r="A46" s="591"/>
      <c r="B46" s="53" t="s">
        <v>365</v>
      </c>
      <c r="C46" s="224" t="s">
        <v>1945</v>
      </c>
      <c r="D46" s="224" t="s">
        <v>367</v>
      </c>
      <c r="E46" s="53"/>
      <c r="F46" s="223">
        <v>42005</v>
      </c>
      <c r="G46" s="223">
        <v>43831</v>
      </c>
      <c r="H46" s="224" t="s">
        <v>2298</v>
      </c>
      <c r="I46" s="225">
        <v>100000</v>
      </c>
      <c r="J46" s="224" t="s">
        <v>368</v>
      </c>
      <c r="K46" s="130" t="s">
        <v>1940</v>
      </c>
      <c r="L46" s="224" t="s">
        <v>1791</v>
      </c>
      <c r="M46" s="53"/>
      <c r="N46" s="130"/>
      <c r="O46" s="130"/>
      <c r="P46" s="130"/>
      <c r="Q46" s="130"/>
      <c r="R46" s="130"/>
      <c r="S46" s="130"/>
      <c r="T46" s="56"/>
      <c r="U46" s="224"/>
      <c r="V46" s="224"/>
      <c r="W46" s="224"/>
      <c r="X46" s="224"/>
      <c r="Y46" s="224"/>
      <c r="Z46" s="224"/>
      <c r="AA46" s="224"/>
      <c r="AB46" s="224"/>
      <c r="AC46" s="224"/>
      <c r="AD46" s="224"/>
      <c r="AE46" s="224"/>
      <c r="AF46" s="224"/>
      <c r="AG46" s="320"/>
      <c r="AH46" s="53"/>
      <c r="AI46" s="320"/>
      <c r="AJ46" s="512"/>
      <c r="AK46" s="2"/>
      <c r="AL46" s="2"/>
      <c r="AM46" s="2"/>
      <c r="AN46" s="2"/>
    </row>
    <row r="47" spans="1:40" ht="15.75" customHeight="1">
      <c r="A47" s="591"/>
      <c r="B47" s="53" t="s">
        <v>372</v>
      </c>
      <c r="C47" s="224" t="s">
        <v>2299</v>
      </c>
      <c r="D47" s="231" t="s">
        <v>378</v>
      </c>
      <c r="E47" s="53"/>
      <c r="F47" s="223">
        <v>42005</v>
      </c>
      <c r="G47" s="223">
        <v>43831</v>
      </c>
      <c r="H47" s="224" t="s">
        <v>405</v>
      </c>
      <c r="I47" s="225">
        <v>1000000</v>
      </c>
      <c r="J47" s="224" t="s">
        <v>2300</v>
      </c>
      <c r="K47" s="175" t="s">
        <v>2301</v>
      </c>
      <c r="L47" s="224" t="s">
        <v>1791</v>
      </c>
      <c r="M47" s="53"/>
      <c r="N47" s="130"/>
      <c r="O47" s="130"/>
      <c r="P47" s="130"/>
      <c r="Q47" s="130"/>
      <c r="R47" s="130"/>
      <c r="S47" s="130"/>
      <c r="T47" s="224"/>
      <c r="U47" s="224"/>
      <c r="V47" s="224"/>
      <c r="W47" s="224"/>
      <c r="X47" s="56"/>
      <c r="Y47" s="2"/>
      <c r="Z47" s="224"/>
      <c r="AA47" s="224"/>
      <c r="AB47" s="224"/>
      <c r="AC47" s="224"/>
      <c r="AD47" s="224"/>
      <c r="AE47" s="224"/>
      <c r="AF47" s="224"/>
      <c r="AG47" s="320"/>
      <c r="AH47" s="53"/>
      <c r="AI47" s="320"/>
      <c r="AJ47" s="512"/>
      <c r="AK47" s="2"/>
      <c r="AL47" s="2"/>
      <c r="AM47" s="2"/>
      <c r="AN47" s="2"/>
    </row>
    <row r="48" spans="1:40" ht="15.75" customHeight="1">
      <c r="A48" s="591"/>
      <c r="B48" s="53" t="s">
        <v>379</v>
      </c>
      <c r="C48" s="224" t="s">
        <v>380</v>
      </c>
      <c r="D48" s="224" t="s">
        <v>381</v>
      </c>
      <c r="E48" s="53"/>
      <c r="F48" s="223">
        <v>42005</v>
      </c>
      <c r="G48" s="223">
        <v>43800</v>
      </c>
      <c r="H48" s="224" t="s">
        <v>2302</v>
      </c>
      <c r="I48" s="225">
        <v>100000</v>
      </c>
      <c r="J48" s="224" t="s">
        <v>2303</v>
      </c>
      <c r="K48" s="328" t="s">
        <v>2304</v>
      </c>
      <c r="L48" s="53" t="s">
        <v>1791</v>
      </c>
      <c r="M48" s="53"/>
      <c r="N48" s="130"/>
      <c r="O48" s="130"/>
      <c r="P48" s="130"/>
      <c r="Q48" s="130"/>
      <c r="R48" s="130"/>
      <c r="S48" s="130"/>
      <c r="T48" s="328"/>
      <c r="U48" s="224"/>
      <c r="V48" s="224"/>
      <c r="W48" s="224"/>
      <c r="X48" s="224"/>
      <c r="Y48" s="224"/>
      <c r="Z48" s="224"/>
      <c r="AA48" s="224"/>
      <c r="AB48" s="224"/>
      <c r="AC48" s="224"/>
      <c r="AD48" s="224"/>
      <c r="AE48" s="224"/>
      <c r="AF48" s="224"/>
      <c r="AG48" s="320"/>
      <c r="AH48" s="224"/>
      <c r="AI48" s="320"/>
      <c r="AJ48" s="512"/>
      <c r="AK48" s="2"/>
      <c r="AL48" s="2"/>
      <c r="AM48" s="2"/>
      <c r="AN48" s="2"/>
    </row>
    <row r="49" spans="1:40" ht="15.75" customHeight="1">
      <c r="A49" s="591"/>
      <c r="B49" s="53" t="s">
        <v>385</v>
      </c>
      <c r="C49" s="224" t="s">
        <v>386</v>
      </c>
      <c r="D49" s="224" t="s">
        <v>387</v>
      </c>
      <c r="E49" s="53"/>
      <c r="F49" s="223">
        <v>42005</v>
      </c>
      <c r="G49" s="223">
        <v>43831</v>
      </c>
      <c r="H49" s="224" t="s">
        <v>2305</v>
      </c>
      <c r="I49" s="225">
        <v>500000</v>
      </c>
      <c r="J49" s="224" t="s">
        <v>2306</v>
      </c>
      <c r="K49" s="231" t="s">
        <v>2307</v>
      </c>
      <c r="L49" s="53"/>
      <c r="M49" s="53"/>
      <c r="N49" s="130"/>
      <c r="O49" s="130"/>
      <c r="P49" s="130"/>
      <c r="Q49" s="130"/>
      <c r="R49" s="130"/>
      <c r="S49" s="130"/>
      <c r="T49" s="224"/>
      <c r="U49" s="224"/>
      <c r="V49" s="224"/>
      <c r="W49" s="2"/>
      <c r="X49" s="56"/>
      <c r="Y49" s="224"/>
      <c r="Z49" s="224"/>
      <c r="AA49" s="224"/>
      <c r="AB49" s="224"/>
      <c r="AC49" s="224"/>
      <c r="AD49" s="224"/>
      <c r="AE49" s="224"/>
      <c r="AF49" s="224"/>
      <c r="AG49" s="320"/>
      <c r="AH49" s="224"/>
      <c r="AI49" s="320"/>
      <c r="AJ49" s="512"/>
      <c r="AK49" s="2"/>
      <c r="AL49" s="2"/>
      <c r="AM49" s="2"/>
      <c r="AN49" s="2"/>
    </row>
    <row r="50" spans="1:40" ht="15.75" customHeight="1">
      <c r="A50" s="591"/>
      <c r="B50" s="53" t="s">
        <v>391</v>
      </c>
      <c r="C50" s="224" t="s">
        <v>1362</v>
      </c>
      <c r="D50" s="224" t="s">
        <v>393</v>
      </c>
      <c r="E50" s="53"/>
      <c r="F50" s="223">
        <v>42064</v>
      </c>
      <c r="G50" s="223">
        <v>2020</v>
      </c>
      <c r="H50" s="224" t="s">
        <v>394</v>
      </c>
      <c r="I50" s="225">
        <v>120000</v>
      </c>
      <c r="J50" s="224" t="s">
        <v>395</v>
      </c>
      <c r="K50" s="53" t="s">
        <v>2308</v>
      </c>
      <c r="L50" s="224" t="s">
        <v>1791</v>
      </c>
      <c r="M50" s="224" t="s">
        <v>1977</v>
      </c>
      <c r="N50" s="130"/>
      <c r="O50" s="130"/>
      <c r="P50" s="130"/>
      <c r="Q50" s="130"/>
      <c r="R50" s="130"/>
      <c r="S50" s="130"/>
      <c r="T50" s="224"/>
      <c r="U50" s="224"/>
      <c r="V50" s="224"/>
      <c r="W50" s="224"/>
      <c r="X50" s="224"/>
      <c r="Y50" s="224"/>
      <c r="Z50" s="224"/>
      <c r="AA50" s="224"/>
      <c r="AB50" s="224"/>
      <c r="AC50" s="224"/>
      <c r="AD50" s="224"/>
      <c r="AE50" s="224"/>
      <c r="AF50" s="224"/>
      <c r="AG50" s="320"/>
      <c r="AH50" s="224"/>
      <c r="AI50" s="224"/>
      <c r="AJ50" s="512"/>
      <c r="AK50" s="2"/>
      <c r="AL50" s="2"/>
      <c r="AM50" s="2"/>
      <c r="AN50" s="2"/>
    </row>
    <row r="51" spans="1:40" ht="15.75" customHeight="1">
      <c r="A51" s="591"/>
      <c r="B51" s="53" t="s">
        <v>397</v>
      </c>
      <c r="C51" s="224" t="s">
        <v>398</v>
      </c>
      <c r="D51" s="224" t="s">
        <v>399</v>
      </c>
      <c r="E51" s="53"/>
      <c r="F51" s="223">
        <v>42005</v>
      </c>
      <c r="G51" s="223">
        <v>43466</v>
      </c>
      <c r="H51" s="224" t="s">
        <v>2309</v>
      </c>
      <c r="I51" s="225">
        <v>1500000</v>
      </c>
      <c r="J51" s="224" t="s">
        <v>2310</v>
      </c>
      <c r="K51" s="231" t="s">
        <v>2311</v>
      </c>
      <c r="L51" s="53" t="s">
        <v>1791</v>
      </c>
      <c r="M51" s="231" t="s">
        <v>1980</v>
      </c>
      <c r="N51" s="130"/>
      <c r="O51" s="130"/>
      <c r="P51" s="130"/>
      <c r="Q51" s="130"/>
      <c r="R51" s="130"/>
      <c r="S51" s="130"/>
      <c r="T51" s="224"/>
      <c r="U51" s="224"/>
      <c r="V51" s="224"/>
      <c r="W51" s="224"/>
      <c r="X51" s="238"/>
      <c r="Y51" s="224"/>
      <c r="Z51" s="224"/>
      <c r="AA51" s="224"/>
      <c r="AB51" s="224"/>
      <c r="AC51" s="224"/>
      <c r="AD51" s="224"/>
      <c r="AE51" s="224"/>
      <c r="AF51" s="224"/>
      <c r="AG51" s="320"/>
      <c r="AH51" s="224"/>
      <c r="AI51" s="224"/>
      <c r="AJ51" s="512"/>
      <c r="AK51" s="2"/>
      <c r="AL51" s="2"/>
      <c r="AM51" s="2"/>
      <c r="AN51" s="2"/>
    </row>
    <row r="52" spans="1:40" ht="15.75" customHeight="1">
      <c r="A52" s="591"/>
      <c r="B52" s="53" t="s">
        <v>408</v>
      </c>
      <c r="C52" s="332" t="s">
        <v>1981</v>
      </c>
      <c r="D52" s="224" t="s">
        <v>410</v>
      </c>
      <c r="E52" s="53"/>
      <c r="F52" s="223">
        <v>42005</v>
      </c>
      <c r="G52" s="223">
        <v>43466</v>
      </c>
      <c r="H52" s="224" t="s">
        <v>411</v>
      </c>
      <c r="I52" s="225">
        <v>20000</v>
      </c>
      <c r="J52" s="224" t="s">
        <v>412</v>
      </c>
      <c r="K52" s="53"/>
      <c r="L52" s="53"/>
      <c r="M52" s="53"/>
      <c r="N52" s="130"/>
      <c r="O52" s="130"/>
      <c r="P52" s="130"/>
      <c r="Q52" s="130"/>
      <c r="R52" s="130"/>
      <c r="S52" s="130" t="s">
        <v>7</v>
      </c>
      <c r="T52" s="332"/>
      <c r="U52" s="224"/>
      <c r="V52" s="224"/>
      <c r="W52" s="224"/>
      <c r="X52" s="332"/>
      <c r="Y52" s="224"/>
      <c r="Z52" s="224"/>
      <c r="AA52" s="224"/>
      <c r="AB52" s="224"/>
      <c r="AC52" s="224"/>
      <c r="AD52" s="224"/>
      <c r="AE52" s="224"/>
      <c r="AF52" s="224"/>
      <c r="AG52" s="320"/>
      <c r="AH52" s="224"/>
      <c r="AI52" s="320"/>
      <c r="AJ52" s="512"/>
      <c r="AK52" s="2"/>
      <c r="AL52" s="2"/>
      <c r="AM52" s="2"/>
      <c r="AN52" s="2"/>
    </row>
    <row r="53" spans="1:40" ht="15.75" customHeight="1">
      <c r="A53" s="591"/>
      <c r="B53" s="53" t="s">
        <v>413</v>
      </c>
      <c r="C53" s="332" t="s">
        <v>1982</v>
      </c>
      <c r="D53" s="224" t="s">
        <v>415</v>
      </c>
      <c r="E53" s="53"/>
      <c r="F53" s="223">
        <v>42005</v>
      </c>
      <c r="G53" s="223">
        <v>42948</v>
      </c>
      <c r="H53" s="224" t="s">
        <v>75</v>
      </c>
      <c r="I53" s="225">
        <v>20000</v>
      </c>
      <c r="J53" s="224" t="s">
        <v>416</v>
      </c>
      <c r="K53" s="231" t="s">
        <v>1210</v>
      </c>
      <c r="L53" s="53"/>
      <c r="M53" s="53"/>
      <c r="N53" s="130"/>
      <c r="O53" s="130"/>
      <c r="P53" s="130"/>
      <c r="Q53" s="130"/>
      <c r="R53" s="130"/>
      <c r="S53" s="130" t="s">
        <v>7</v>
      </c>
      <c r="T53" s="224"/>
      <c r="U53" s="224"/>
      <c r="V53" s="224"/>
      <c r="W53" s="224"/>
      <c r="X53" s="224"/>
      <c r="Y53" s="224"/>
      <c r="Z53" s="224"/>
      <c r="AA53" s="224"/>
      <c r="AB53" s="224"/>
      <c r="AC53" s="224"/>
      <c r="AD53" s="224"/>
      <c r="AE53" s="224"/>
      <c r="AF53" s="224"/>
      <c r="AG53" s="320"/>
      <c r="AH53" s="224"/>
      <c r="AI53" s="320"/>
      <c r="AJ53" s="512"/>
      <c r="AK53" s="2"/>
      <c r="AL53" s="2"/>
      <c r="AM53" s="2"/>
      <c r="AN53" s="2"/>
    </row>
    <row r="54" spans="1:40" ht="15.75" customHeight="1">
      <c r="A54" s="591"/>
      <c r="B54" s="53" t="s">
        <v>417</v>
      </c>
      <c r="C54" s="332" t="s">
        <v>2312</v>
      </c>
      <c r="D54" s="224" t="s">
        <v>419</v>
      </c>
      <c r="E54" s="53"/>
      <c r="F54" s="223">
        <v>42005</v>
      </c>
      <c r="G54" s="223">
        <v>42339</v>
      </c>
      <c r="H54" s="224" t="s">
        <v>420</v>
      </c>
      <c r="I54" s="225">
        <v>5000</v>
      </c>
      <c r="J54" s="224" t="s">
        <v>421</v>
      </c>
      <c r="K54" s="53" t="s">
        <v>1983</v>
      </c>
      <c r="L54" s="53"/>
      <c r="M54" s="53"/>
      <c r="N54" s="130"/>
      <c r="O54" s="130"/>
      <c r="P54" s="130"/>
      <c r="Q54" s="130"/>
      <c r="R54" s="130"/>
      <c r="S54" s="130" t="s">
        <v>7</v>
      </c>
      <c r="T54" s="224"/>
      <c r="U54" s="224"/>
      <c r="V54" s="224"/>
      <c r="W54" s="224"/>
      <c r="X54" s="224"/>
      <c r="Y54" s="224"/>
      <c r="Z54" s="224"/>
      <c r="AA54" s="224"/>
      <c r="AB54" s="224"/>
      <c r="AC54" s="224"/>
      <c r="AD54" s="224"/>
      <c r="AE54" s="224"/>
      <c r="AF54" s="224"/>
      <c r="AG54" s="320"/>
      <c r="AH54" s="224"/>
      <c r="AI54" s="320"/>
      <c r="AJ54" s="512"/>
      <c r="AK54" s="2"/>
      <c r="AL54" s="2"/>
      <c r="AM54" s="2"/>
      <c r="AN54" s="2"/>
    </row>
    <row r="55" spans="1:40" ht="15.75" customHeight="1">
      <c r="A55" s="591"/>
      <c r="B55" s="53" t="s">
        <v>422</v>
      </c>
      <c r="C55" s="224" t="s">
        <v>1990</v>
      </c>
      <c r="D55" s="224" t="s">
        <v>424</v>
      </c>
      <c r="E55" s="53"/>
      <c r="F55" s="223">
        <v>42005</v>
      </c>
      <c r="G55" s="223">
        <v>43678</v>
      </c>
      <c r="H55" s="224" t="s">
        <v>425</v>
      </c>
      <c r="I55" s="225">
        <v>500000</v>
      </c>
      <c r="J55" s="224" t="s">
        <v>426</v>
      </c>
      <c r="K55" s="53"/>
      <c r="L55" s="53"/>
      <c r="M55" s="53"/>
      <c r="N55" s="130"/>
      <c r="O55" s="130"/>
      <c r="P55" s="130"/>
      <c r="Q55" s="130"/>
      <c r="R55" s="130"/>
      <c r="S55" s="130" t="s">
        <v>7</v>
      </c>
      <c r="T55" s="224"/>
      <c r="U55" s="224"/>
      <c r="V55" s="224"/>
      <c r="W55" s="224"/>
      <c r="X55" s="224"/>
      <c r="Y55" s="224"/>
      <c r="Z55" s="224"/>
      <c r="AA55" s="224"/>
      <c r="AB55" s="224"/>
      <c r="AC55" s="224"/>
      <c r="AD55" s="224"/>
      <c r="AE55" s="224"/>
      <c r="AF55" s="224"/>
      <c r="AG55" s="320"/>
      <c r="AH55" s="224"/>
      <c r="AI55" s="320"/>
      <c r="AJ55" s="512"/>
      <c r="AK55" s="2"/>
      <c r="AL55" s="2"/>
      <c r="AM55" s="2"/>
      <c r="AN55" s="2"/>
    </row>
    <row r="56" spans="1:40" ht="15.75" customHeight="1">
      <c r="A56" s="591"/>
      <c r="B56" s="53" t="s">
        <v>428</v>
      </c>
      <c r="C56" s="224" t="s">
        <v>2313</v>
      </c>
      <c r="D56" s="224" t="s">
        <v>430</v>
      </c>
      <c r="E56" s="53"/>
      <c r="F56" s="223">
        <v>42005</v>
      </c>
      <c r="G56" s="223">
        <v>43617</v>
      </c>
      <c r="H56" s="224" t="s">
        <v>1994</v>
      </c>
      <c r="I56" s="225">
        <v>20000</v>
      </c>
      <c r="J56" s="224" t="s">
        <v>2314</v>
      </c>
      <c r="K56" s="53" t="s">
        <v>2315</v>
      </c>
      <c r="L56" s="53" t="s">
        <v>1791</v>
      </c>
      <c r="M56" s="53"/>
      <c r="N56" s="130"/>
      <c r="O56" s="130"/>
      <c r="P56" s="130"/>
      <c r="Q56" s="130"/>
      <c r="R56" s="130"/>
      <c r="S56" s="130"/>
      <c r="T56" s="224"/>
      <c r="U56" s="224"/>
      <c r="V56" s="224"/>
      <c r="W56" s="320"/>
      <c r="X56" s="224"/>
      <c r="Y56" s="224"/>
      <c r="Z56" s="224"/>
      <c r="AA56" s="224"/>
      <c r="AB56" s="224"/>
      <c r="AC56" s="223"/>
      <c r="AD56" s="224"/>
      <c r="AE56" s="224"/>
      <c r="AF56" s="224"/>
      <c r="AG56" s="320"/>
      <c r="AH56" s="224"/>
      <c r="AI56" s="320"/>
      <c r="AJ56" s="512"/>
      <c r="AK56" s="2"/>
      <c r="AL56" s="2"/>
      <c r="AM56" s="2"/>
      <c r="AN56" s="2"/>
    </row>
    <row r="57" spans="1:40" ht="15.75" customHeight="1">
      <c r="A57" s="591"/>
      <c r="B57" s="53" t="s">
        <v>442</v>
      </c>
      <c r="C57" s="224" t="s">
        <v>443</v>
      </c>
      <c r="D57" s="224" t="s">
        <v>444</v>
      </c>
      <c r="E57" s="53"/>
      <c r="F57" s="223">
        <v>42736</v>
      </c>
      <c r="G57" s="223">
        <v>43800</v>
      </c>
      <c r="H57" s="224" t="s">
        <v>2316</v>
      </c>
      <c r="I57" s="225">
        <v>500000</v>
      </c>
      <c r="J57" s="224" t="s">
        <v>446</v>
      </c>
      <c r="K57" s="231" t="s">
        <v>2317</v>
      </c>
      <c r="L57" s="53" t="s">
        <v>1791</v>
      </c>
      <c r="M57" s="53"/>
      <c r="N57" s="130"/>
      <c r="O57" s="130"/>
      <c r="P57" s="130"/>
      <c r="Q57" s="130"/>
      <c r="R57" s="130"/>
      <c r="S57" s="130"/>
      <c r="T57" s="224"/>
      <c r="U57" s="224"/>
      <c r="V57" s="328"/>
      <c r="W57" s="224"/>
      <c r="X57" s="224"/>
      <c r="Y57" s="224"/>
      <c r="Z57" s="224"/>
      <c r="AA57" s="224"/>
      <c r="AB57" s="224"/>
      <c r="AC57" s="224"/>
      <c r="AD57" s="224"/>
      <c r="AE57" s="224"/>
      <c r="AF57" s="224"/>
      <c r="AG57" s="320"/>
      <c r="AH57" s="224"/>
      <c r="AI57" s="320"/>
      <c r="AJ57" s="512"/>
      <c r="AK57" s="2"/>
      <c r="AL57" s="2"/>
      <c r="AM57" s="2"/>
      <c r="AN57" s="2"/>
    </row>
    <row r="58" spans="1:40" ht="15.75" customHeight="1">
      <c r="A58" s="591"/>
      <c r="B58" s="53" t="s">
        <v>447</v>
      </c>
      <c r="C58" s="224" t="s">
        <v>448</v>
      </c>
      <c r="D58" s="224" t="s">
        <v>449</v>
      </c>
      <c r="E58" s="53"/>
      <c r="F58" s="223">
        <v>42005</v>
      </c>
      <c r="G58" s="223">
        <v>43831</v>
      </c>
      <c r="H58" s="224" t="s">
        <v>362</v>
      </c>
      <c r="I58" s="225">
        <v>1000000</v>
      </c>
      <c r="J58" s="224" t="s">
        <v>450</v>
      </c>
      <c r="K58" s="231" t="s">
        <v>2318</v>
      </c>
      <c r="L58" s="53"/>
      <c r="M58" s="53"/>
      <c r="N58" s="130"/>
      <c r="O58" s="130"/>
      <c r="P58" s="130"/>
      <c r="Q58" s="130"/>
      <c r="R58" s="130"/>
      <c r="S58" s="130"/>
      <c r="T58" s="224"/>
      <c r="U58" s="224"/>
      <c r="V58" s="224"/>
      <c r="W58" s="224"/>
      <c r="X58" s="224"/>
      <c r="Y58" s="224"/>
      <c r="Z58" s="224"/>
      <c r="AA58" s="224"/>
      <c r="AB58" s="224"/>
      <c r="AC58" s="224"/>
      <c r="AD58" s="224"/>
      <c r="AE58" s="224"/>
      <c r="AF58" s="224"/>
      <c r="AG58" s="320"/>
      <c r="AH58" s="224"/>
      <c r="AI58" s="320"/>
      <c r="AJ58" s="512"/>
      <c r="AK58" s="2"/>
      <c r="AL58" s="2"/>
      <c r="AM58" s="2"/>
      <c r="AN58" s="2"/>
    </row>
    <row r="59" spans="1:40" ht="15.75" customHeight="1">
      <c r="A59" s="591"/>
      <c r="B59" s="53" t="s">
        <v>451</v>
      </c>
      <c r="C59" s="224" t="s">
        <v>2006</v>
      </c>
      <c r="D59" s="224" t="s">
        <v>2007</v>
      </c>
      <c r="E59" s="53"/>
      <c r="F59" s="223">
        <v>42005</v>
      </c>
      <c r="G59" s="223">
        <v>43800</v>
      </c>
      <c r="H59" s="224" t="s">
        <v>2319</v>
      </c>
      <c r="I59" s="225">
        <v>400000</v>
      </c>
      <c r="J59" s="224" t="s">
        <v>2320</v>
      </c>
      <c r="K59" s="231" t="s">
        <v>2321</v>
      </c>
      <c r="L59" s="53" t="s">
        <v>1791</v>
      </c>
      <c r="M59" s="53"/>
      <c r="N59" s="130"/>
      <c r="O59" s="7"/>
      <c r="P59" s="7"/>
      <c r="Q59" s="7"/>
      <c r="R59" s="7"/>
      <c r="S59" s="7"/>
      <c r="T59" s="224"/>
      <c r="U59" s="224"/>
      <c r="V59" s="224"/>
      <c r="W59" s="224"/>
      <c r="X59" s="224"/>
      <c r="Y59" s="224"/>
      <c r="Z59" s="224"/>
      <c r="AA59" s="224"/>
      <c r="AB59" s="224"/>
      <c r="AC59" s="224"/>
      <c r="AD59" s="224"/>
      <c r="AE59" s="224"/>
      <c r="AF59" s="224"/>
      <c r="AG59" s="320"/>
      <c r="AH59" s="224"/>
      <c r="AI59" s="320"/>
      <c r="AJ59" s="512"/>
      <c r="AK59" s="2"/>
      <c r="AL59" s="2"/>
      <c r="AM59" s="2"/>
      <c r="AN59" s="2"/>
    </row>
    <row r="60" spans="1:40" ht="15.75" customHeight="1">
      <c r="A60" s="591"/>
      <c r="B60" s="53" t="s">
        <v>456</v>
      </c>
      <c r="C60" s="332" t="s">
        <v>2014</v>
      </c>
      <c r="D60" s="224" t="s">
        <v>458</v>
      </c>
      <c r="E60" s="53"/>
      <c r="F60" s="223">
        <v>42583</v>
      </c>
      <c r="G60" s="223">
        <v>43435</v>
      </c>
      <c r="H60" s="224" t="s">
        <v>459</v>
      </c>
      <c r="I60" s="225">
        <v>80000</v>
      </c>
      <c r="J60" s="224" t="s">
        <v>460</v>
      </c>
      <c r="K60" s="231" t="s">
        <v>1355</v>
      </c>
      <c r="L60" s="53"/>
      <c r="M60" s="53"/>
      <c r="N60" s="130"/>
      <c r="O60" s="7"/>
      <c r="P60" s="7"/>
      <c r="Q60" s="7"/>
      <c r="R60" s="7"/>
      <c r="S60" s="7" t="s">
        <v>7</v>
      </c>
      <c r="T60" s="224"/>
      <c r="U60" s="224"/>
      <c r="V60" s="224"/>
      <c r="W60" s="224"/>
      <c r="X60" s="224"/>
      <c r="Y60" s="224"/>
      <c r="Z60" s="224"/>
      <c r="AA60" s="224"/>
      <c r="AB60" s="224"/>
      <c r="AC60" s="224"/>
      <c r="AD60" s="224"/>
      <c r="AE60" s="224"/>
      <c r="AF60" s="224"/>
      <c r="AG60" s="320"/>
      <c r="AH60" s="224"/>
      <c r="AI60" s="320"/>
      <c r="AJ60" s="512"/>
      <c r="AK60" s="2"/>
      <c r="AL60" s="2"/>
      <c r="AM60" s="2"/>
      <c r="AN60" s="2"/>
    </row>
    <row r="61" spans="1:40" ht="15.75" customHeight="1">
      <c r="A61" s="591"/>
      <c r="B61" s="53" t="s">
        <v>463</v>
      </c>
      <c r="C61" s="224" t="s">
        <v>2322</v>
      </c>
      <c r="D61" s="224" t="s">
        <v>465</v>
      </c>
      <c r="E61" s="53"/>
      <c r="F61" s="223">
        <v>42064</v>
      </c>
      <c r="G61" s="223">
        <v>43525</v>
      </c>
      <c r="H61" s="224" t="s">
        <v>2323</v>
      </c>
      <c r="I61" s="225">
        <v>500000</v>
      </c>
      <c r="J61" s="224" t="s">
        <v>2324</v>
      </c>
      <c r="K61" s="231" t="s">
        <v>2325</v>
      </c>
      <c r="L61" s="53"/>
      <c r="M61" s="53"/>
      <c r="N61" s="130"/>
      <c r="O61" s="7"/>
      <c r="P61" s="7"/>
      <c r="Q61" s="7"/>
      <c r="R61" s="7"/>
      <c r="S61" s="7"/>
      <c r="T61" s="328"/>
      <c r="U61" s="224"/>
      <c r="V61" s="224"/>
      <c r="W61" s="224"/>
      <c r="X61" s="224"/>
      <c r="Y61" s="224" t="s">
        <v>2326</v>
      </c>
      <c r="Z61" s="224"/>
      <c r="AA61" s="224"/>
      <c r="AB61" s="224"/>
      <c r="AC61" s="224"/>
      <c r="AD61" s="224" t="s">
        <v>2327</v>
      </c>
      <c r="AE61" s="224"/>
      <c r="AF61" s="224"/>
      <c r="AG61" s="320"/>
      <c r="AH61" s="320"/>
      <c r="AI61" s="320"/>
      <c r="AJ61" s="512"/>
      <c r="AK61" s="2"/>
      <c r="AL61" s="2"/>
      <c r="AM61" s="2"/>
      <c r="AN61" s="2"/>
    </row>
    <row r="62" spans="1:40" ht="15.75" customHeight="1">
      <c r="A62" s="591"/>
      <c r="B62" s="53" t="s">
        <v>474</v>
      </c>
      <c r="C62" s="332" t="s">
        <v>2022</v>
      </c>
      <c r="D62" s="224" t="s">
        <v>476</v>
      </c>
      <c r="E62" s="53"/>
      <c r="F62" s="223">
        <v>42795</v>
      </c>
      <c r="G62" s="223">
        <v>43800</v>
      </c>
      <c r="H62" s="224" t="s">
        <v>477</v>
      </c>
      <c r="I62" s="225" t="s">
        <v>478</v>
      </c>
      <c r="J62" s="224" t="s">
        <v>479</v>
      </c>
      <c r="K62" s="53"/>
      <c r="L62" s="53"/>
      <c r="M62" s="53"/>
      <c r="N62" s="130"/>
      <c r="O62" s="7"/>
      <c r="P62" s="7"/>
      <c r="Q62" s="7"/>
      <c r="R62" s="7"/>
      <c r="S62" s="7" t="s">
        <v>6</v>
      </c>
      <c r="T62" s="224"/>
      <c r="U62" s="224"/>
      <c r="V62" s="224"/>
      <c r="W62" s="224"/>
      <c r="X62" s="224"/>
      <c r="Y62" s="224"/>
      <c r="Z62" s="224"/>
      <c r="AA62" s="224"/>
      <c r="AB62" s="224"/>
      <c r="AC62" s="224"/>
      <c r="AD62" s="224"/>
      <c r="AE62" s="224"/>
      <c r="AF62" s="224"/>
      <c r="AG62" s="320"/>
      <c r="AH62" s="224"/>
      <c r="AI62" s="320"/>
      <c r="AJ62" s="512"/>
      <c r="AK62" s="2"/>
      <c r="AL62" s="2"/>
      <c r="AM62" s="2"/>
      <c r="AN62" s="2"/>
    </row>
    <row r="63" spans="1:40" ht="15.75" customHeight="1">
      <c r="A63" s="591"/>
      <c r="B63" s="53" t="s">
        <v>481</v>
      </c>
      <c r="C63" s="224" t="s">
        <v>482</v>
      </c>
      <c r="D63" s="224" t="s">
        <v>483</v>
      </c>
      <c r="E63" s="53"/>
      <c r="F63" s="223">
        <v>42005</v>
      </c>
      <c r="G63" s="223">
        <v>42370</v>
      </c>
      <c r="H63" s="224"/>
      <c r="I63" s="225">
        <v>35000</v>
      </c>
      <c r="J63" s="224" t="s">
        <v>485</v>
      </c>
      <c r="K63" s="231" t="s">
        <v>2328</v>
      </c>
      <c r="L63" s="53" t="s">
        <v>1204</v>
      </c>
      <c r="M63" s="53"/>
      <c r="N63" s="130"/>
      <c r="O63" s="7"/>
      <c r="P63" s="7"/>
      <c r="Q63" s="7"/>
      <c r="R63" s="7"/>
      <c r="S63" s="7"/>
      <c r="T63" s="224"/>
      <c r="U63" s="224"/>
      <c r="V63" s="224"/>
      <c r="W63" s="224"/>
      <c r="X63" s="224"/>
      <c r="Y63" s="224"/>
      <c r="Z63" s="224"/>
      <c r="AA63" s="224"/>
      <c r="AB63" s="224"/>
      <c r="AC63" s="224"/>
      <c r="AD63" s="224"/>
      <c r="AE63" s="224"/>
      <c r="AF63" s="224"/>
      <c r="AG63" s="320"/>
      <c r="AH63" s="224"/>
      <c r="AI63" s="320"/>
      <c r="AJ63" s="512"/>
      <c r="AK63" s="2"/>
      <c r="AL63" s="2"/>
      <c r="AM63" s="2"/>
      <c r="AN63" s="2"/>
    </row>
    <row r="64" spans="1:40" ht="15.75" customHeight="1">
      <c r="A64" s="587"/>
      <c r="B64" s="53" t="s">
        <v>487</v>
      </c>
      <c r="C64" s="224" t="s">
        <v>488</v>
      </c>
      <c r="D64" s="224" t="s">
        <v>489</v>
      </c>
      <c r="E64" s="53"/>
      <c r="F64" s="223">
        <v>42005</v>
      </c>
      <c r="G64" s="223">
        <v>2020</v>
      </c>
      <c r="H64" s="224" t="s">
        <v>2329</v>
      </c>
      <c r="I64" s="225">
        <v>1000000</v>
      </c>
      <c r="J64" s="224" t="s">
        <v>2330</v>
      </c>
      <c r="K64" s="53"/>
      <c r="L64" s="53"/>
      <c r="M64" s="53"/>
      <c r="N64" s="130"/>
      <c r="O64" s="7"/>
      <c r="P64" s="7"/>
      <c r="Q64" s="7"/>
      <c r="R64" s="7"/>
      <c r="S64" s="7"/>
      <c r="T64" s="224"/>
      <c r="U64" s="224"/>
      <c r="V64" s="224"/>
      <c r="W64" s="224"/>
      <c r="X64" s="224"/>
      <c r="Y64" s="224"/>
      <c r="Z64" s="224"/>
      <c r="AA64" s="224"/>
      <c r="AB64" s="224"/>
      <c r="AC64" s="224"/>
      <c r="AD64" s="224"/>
      <c r="AE64" s="224"/>
      <c r="AF64" s="224"/>
      <c r="AG64" s="320"/>
      <c r="AH64" s="224"/>
      <c r="AI64" s="320"/>
      <c r="AJ64" s="512"/>
      <c r="AK64" s="2"/>
      <c r="AL64" s="2"/>
      <c r="AM64" s="2"/>
      <c r="AN64" s="2"/>
    </row>
    <row r="65" spans="1:40" ht="15.75" customHeight="1">
      <c r="A65" s="698" t="s">
        <v>2331</v>
      </c>
      <c r="B65" s="53" t="s">
        <v>493</v>
      </c>
      <c r="C65" s="224" t="s">
        <v>2034</v>
      </c>
      <c r="D65" s="224" t="s">
        <v>495</v>
      </c>
      <c r="E65" s="53"/>
      <c r="F65" s="223">
        <v>42005</v>
      </c>
      <c r="G65" s="223">
        <v>43070</v>
      </c>
      <c r="H65" s="224" t="s">
        <v>496</v>
      </c>
      <c r="I65" s="225">
        <v>70000</v>
      </c>
      <c r="J65" s="224" t="s">
        <v>497</v>
      </c>
      <c r="K65" s="231" t="s">
        <v>163</v>
      </c>
      <c r="L65" s="53"/>
      <c r="M65" s="231" t="s">
        <v>500</v>
      </c>
      <c r="N65" s="130"/>
      <c r="O65" s="7"/>
      <c r="P65" s="7"/>
      <c r="Q65" s="7"/>
      <c r="R65" s="7"/>
      <c r="S65" s="7" t="s">
        <v>7</v>
      </c>
      <c r="T65" s="224"/>
      <c r="U65" s="224"/>
      <c r="V65" s="224"/>
      <c r="W65" s="224"/>
      <c r="X65" s="224"/>
      <c r="Y65" s="224"/>
      <c r="Z65" s="224"/>
      <c r="AA65" s="224"/>
      <c r="AB65" s="224"/>
      <c r="AC65" s="224"/>
      <c r="AD65" s="224"/>
      <c r="AE65" s="224"/>
      <c r="AF65" s="224"/>
      <c r="AG65" s="320"/>
      <c r="AH65" s="224"/>
      <c r="AI65" s="224"/>
      <c r="AJ65" s="512"/>
      <c r="AK65" s="2"/>
      <c r="AL65" s="2"/>
      <c r="AM65" s="2"/>
      <c r="AN65" s="2"/>
    </row>
    <row r="66" spans="1:40" ht="15.75" customHeight="1">
      <c r="A66" s="591"/>
      <c r="B66" s="53" t="s">
        <v>501</v>
      </c>
      <c r="C66" s="224" t="s">
        <v>2035</v>
      </c>
      <c r="D66" s="224" t="s">
        <v>503</v>
      </c>
      <c r="E66" s="53"/>
      <c r="F66" s="223">
        <v>42005</v>
      </c>
      <c r="G66" s="223">
        <v>43678</v>
      </c>
      <c r="H66" s="224" t="s">
        <v>504</v>
      </c>
      <c r="I66" s="225">
        <v>500000</v>
      </c>
      <c r="J66" s="224" t="s">
        <v>505</v>
      </c>
      <c r="K66" s="231" t="s">
        <v>1127</v>
      </c>
      <c r="L66" s="53"/>
      <c r="M66" s="231" t="s">
        <v>507</v>
      </c>
      <c r="N66" s="130"/>
      <c r="O66" s="7"/>
      <c r="P66" s="7"/>
      <c r="Q66" s="7"/>
      <c r="R66" s="7"/>
      <c r="S66" s="7" t="s">
        <v>7</v>
      </c>
      <c r="T66" s="224"/>
      <c r="U66" s="224"/>
      <c r="V66" s="320"/>
      <c r="W66" s="224"/>
      <c r="X66" s="224"/>
      <c r="Y66" s="224"/>
      <c r="Z66" s="224"/>
      <c r="AA66" s="224"/>
      <c r="AB66" s="224"/>
      <c r="AC66" s="224"/>
      <c r="AD66" s="224"/>
      <c r="AE66" s="224"/>
      <c r="AF66" s="224"/>
      <c r="AG66" s="320"/>
      <c r="AH66" s="224"/>
      <c r="AI66" s="224"/>
      <c r="AJ66" s="512"/>
      <c r="AK66" s="2"/>
      <c r="AL66" s="2"/>
      <c r="AM66" s="2"/>
      <c r="AN66" s="2"/>
    </row>
    <row r="67" spans="1:40" ht="15.75" customHeight="1">
      <c r="A67" s="591"/>
      <c r="B67" s="53" t="s">
        <v>508</v>
      </c>
      <c r="C67" s="224" t="s">
        <v>2036</v>
      </c>
      <c r="D67" s="224" t="s">
        <v>510</v>
      </c>
      <c r="E67" s="53"/>
      <c r="F67" s="223">
        <v>42064</v>
      </c>
      <c r="G67" s="223">
        <v>42826</v>
      </c>
      <c r="H67" s="231" t="s">
        <v>1422</v>
      </c>
      <c r="I67" s="225">
        <v>20000</v>
      </c>
      <c r="J67" s="224" t="s">
        <v>512</v>
      </c>
      <c r="K67" s="53" t="s">
        <v>1378</v>
      </c>
      <c r="L67" s="53"/>
      <c r="M67" s="231" t="s">
        <v>516</v>
      </c>
      <c r="N67" s="130"/>
      <c r="O67" s="7"/>
      <c r="P67" s="7"/>
      <c r="Q67" s="7"/>
      <c r="R67" s="7"/>
      <c r="S67" s="7" t="s">
        <v>7</v>
      </c>
      <c r="T67" s="224"/>
      <c r="U67" s="224"/>
      <c r="V67" s="224"/>
      <c r="W67" s="224"/>
      <c r="X67" s="224"/>
      <c r="Y67" s="224"/>
      <c r="Z67" s="224"/>
      <c r="AA67" s="224"/>
      <c r="AB67" s="320"/>
      <c r="AC67" s="260"/>
      <c r="AD67" s="224"/>
      <c r="AE67" s="224"/>
      <c r="AF67" s="224"/>
      <c r="AG67" s="320"/>
      <c r="AH67" s="224"/>
      <c r="AI67" s="224"/>
      <c r="AJ67" s="512"/>
      <c r="AK67" s="2"/>
      <c r="AL67" s="2"/>
      <c r="AM67" s="2"/>
      <c r="AN67" s="2"/>
    </row>
    <row r="68" spans="1:40" ht="60" customHeight="1">
      <c r="A68" s="591"/>
      <c r="B68" s="53" t="s">
        <v>517</v>
      </c>
      <c r="C68" s="332" t="s">
        <v>2332</v>
      </c>
      <c r="D68" s="224" t="s">
        <v>519</v>
      </c>
      <c r="E68" s="53"/>
      <c r="F68" s="223">
        <v>42005</v>
      </c>
      <c r="G68" s="229">
        <v>42826</v>
      </c>
      <c r="H68" s="224" t="s">
        <v>2038</v>
      </c>
      <c r="I68" s="225">
        <v>120000</v>
      </c>
      <c r="J68" s="224" t="s">
        <v>521</v>
      </c>
      <c r="K68" s="231" t="s">
        <v>1429</v>
      </c>
      <c r="L68" s="231"/>
      <c r="M68" s="231" t="s">
        <v>523</v>
      </c>
      <c r="N68" s="130"/>
      <c r="O68" s="7"/>
      <c r="P68" s="7"/>
      <c r="Q68" s="7"/>
      <c r="R68" s="7"/>
      <c r="S68" s="7" t="s">
        <v>7</v>
      </c>
      <c r="T68" s="224"/>
      <c r="U68" s="224"/>
      <c r="V68" s="224"/>
      <c r="W68" s="224"/>
      <c r="X68" s="224"/>
      <c r="Y68" s="224"/>
      <c r="Z68" s="224"/>
      <c r="AA68" s="224"/>
      <c r="AB68" s="224"/>
      <c r="AC68" s="260"/>
      <c r="AD68" s="224"/>
      <c r="AE68" s="224"/>
      <c r="AF68" s="224"/>
      <c r="AG68" s="224"/>
      <c r="AH68" s="224"/>
      <c r="AI68" s="224"/>
      <c r="AJ68" s="512"/>
      <c r="AK68" s="2"/>
      <c r="AL68" s="2"/>
      <c r="AM68" s="2"/>
      <c r="AN68" s="2"/>
    </row>
    <row r="69" spans="1:40" ht="15.75" customHeight="1">
      <c r="A69" s="591"/>
      <c r="B69" s="53" t="s">
        <v>524</v>
      </c>
      <c r="C69" s="332" t="s">
        <v>1436</v>
      </c>
      <c r="D69" s="224" t="s">
        <v>526</v>
      </c>
      <c r="E69" s="53"/>
      <c r="F69" s="223">
        <v>42005</v>
      </c>
      <c r="G69" s="223">
        <v>43678</v>
      </c>
      <c r="H69" s="224" t="s">
        <v>527</v>
      </c>
      <c r="I69" s="225">
        <v>20000</v>
      </c>
      <c r="J69" s="224" t="s">
        <v>528</v>
      </c>
      <c r="K69" s="231"/>
      <c r="L69" s="231"/>
      <c r="M69" s="231"/>
      <c r="N69" s="130"/>
      <c r="O69" s="7"/>
      <c r="P69" s="7"/>
      <c r="Q69" s="7"/>
      <c r="R69" s="7"/>
      <c r="S69" s="7" t="s">
        <v>7</v>
      </c>
      <c r="T69" s="224"/>
      <c r="U69" s="224"/>
      <c r="V69" s="224"/>
      <c r="W69" s="224"/>
      <c r="X69" s="224"/>
      <c r="Y69" s="224"/>
      <c r="Z69" s="224"/>
      <c r="AA69" s="224"/>
      <c r="AB69" s="224"/>
      <c r="AC69" s="224"/>
      <c r="AD69" s="224"/>
      <c r="AE69" s="224"/>
      <c r="AF69" s="224"/>
      <c r="AG69" s="320"/>
      <c r="AH69" s="224"/>
      <c r="AI69" s="320"/>
      <c r="AJ69" s="512"/>
      <c r="AK69" s="2"/>
      <c r="AL69" s="2"/>
      <c r="AM69" s="2"/>
      <c r="AN69" s="2"/>
    </row>
    <row r="70" spans="1:40" ht="15.75" customHeight="1">
      <c r="A70" s="591"/>
      <c r="B70" s="53" t="s">
        <v>535</v>
      </c>
      <c r="C70" s="332" t="s">
        <v>1437</v>
      </c>
      <c r="D70" s="224" t="s">
        <v>537</v>
      </c>
      <c r="E70" s="53"/>
      <c r="F70" s="223">
        <v>42005</v>
      </c>
      <c r="G70" s="223">
        <v>43800</v>
      </c>
      <c r="H70" s="224" t="s">
        <v>538</v>
      </c>
      <c r="I70" s="225">
        <v>200000</v>
      </c>
      <c r="J70" s="224" t="s">
        <v>539</v>
      </c>
      <c r="K70" s="231"/>
      <c r="L70" s="231"/>
      <c r="M70" s="231"/>
      <c r="N70" s="130"/>
      <c r="O70" s="7"/>
      <c r="P70" s="7"/>
      <c r="Q70" s="7"/>
      <c r="R70" s="7"/>
      <c r="S70" s="7" t="s">
        <v>6</v>
      </c>
      <c r="T70" s="224"/>
      <c r="U70" s="224"/>
      <c r="V70" s="224"/>
      <c r="W70" s="224"/>
      <c r="X70" s="224"/>
      <c r="Y70" s="224"/>
      <c r="Z70" s="224"/>
      <c r="AA70" s="224"/>
      <c r="AB70" s="224"/>
      <c r="AC70" s="224"/>
      <c r="AD70" s="224"/>
      <c r="AE70" s="224"/>
      <c r="AF70" s="224"/>
      <c r="AG70" s="320"/>
      <c r="AH70" s="224"/>
      <c r="AI70" s="320"/>
      <c r="AJ70" s="512"/>
      <c r="AK70" s="2"/>
      <c r="AL70" s="2"/>
      <c r="AM70" s="2"/>
      <c r="AN70" s="2"/>
    </row>
    <row r="71" spans="1:40" ht="15.75" customHeight="1">
      <c r="A71" s="591"/>
      <c r="B71" s="53" t="s">
        <v>548</v>
      </c>
      <c r="C71" s="224" t="s">
        <v>2333</v>
      </c>
      <c r="D71" s="224" t="s">
        <v>550</v>
      </c>
      <c r="E71" s="53"/>
      <c r="F71" s="223">
        <v>42005</v>
      </c>
      <c r="G71" s="223">
        <v>44166</v>
      </c>
      <c r="H71" s="224" t="s">
        <v>2334</v>
      </c>
      <c r="I71" s="225">
        <v>500000</v>
      </c>
      <c r="J71" s="224" t="s">
        <v>2335</v>
      </c>
      <c r="K71" s="224" t="s">
        <v>2336</v>
      </c>
      <c r="L71" s="225" t="s">
        <v>2045</v>
      </c>
      <c r="M71" s="224"/>
      <c r="N71" s="343"/>
      <c r="O71" s="7"/>
      <c r="P71" s="7"/>
      <c r="Q71" s="7"/>
      <c r="R71" s="7"/>
      <c r="S71" s="7"/>
      <c r="T71" s="224"/>
      <c r="U71" s="224"/>
      <c r="V71" s="224"/>
      <c r="W71" s="224"/>
      <c r="X71" s="224"/>
      <c r="Y71" s="224"/>
      <c r="Z71" s="224"/>
      <c r="AA71" s="224"/>
      <c r="AB71" s="224"/>
      <c r="AC71" s="224"/>
      <c r="AD71" s="224"/>
      <c r="AE71" s="320"/>
      <c r="AF71" s="224"/>
      <c r="AG71" s="224"/>
      <c r="AH71" s="224"/>
      <c r="AI71" s="224"/>
      <c r="AJ71" s="512"/>
      <c r="AK71" s="2"/>
      <c r="AL71" s="2"/>
      <c r="AM71" s="2"/>
      <c r="AN71" s="2"/>
    </row>
    <row r="72" spans="1:40" ht="15.75" customHeight="1">
      <c r="A72" s="591"/>
      <c r="B72" s="53" t="s">
        <v>555</v>
      </c>
      <c r="C72" s="332" t="s">
        <v>2047</v>
      </c>
      <c r="D72" s="231" t="s">
        <v>1443</v>
      </c>
      <c r="E72" s="53"/>
      <c r="F72" s="223">
        <v>42005</v>
      </c>
      <c r="G72" s="223">
        <v>43800</v>
      </c>
      <c r="H72" s="224" t="s">
        <v>1444</v>
      </c>
      <c r="I72" s="225">
        <v>70000</v>
      </c>
      <c r="J72" s="224" t="s">
        <v>1445</v>
      </c>
      <c r="K72" s="231" t="s">
        <v>1446</v>
      </c>
      <c r="L72" s="231"/>
      <c r="M72" s="231" t="s">
        <v>1447</v>
      </c>
      <c r="N72" s="130"/>
      <c r="O72" s="7"/>
      <c r="P72" s="7"/>
      <c r="Q72" s="7"/>
      <c r="R72" s="7"/>
      <c r="S72" s="7" t="s">
        <v>6</v>
      </c>
      <c r="T72" s="224"/>
      <c r="U72" s="224"/>
      <c r="V72" s="224"/>
      <c r="W72" s="224"/>
      <c r="X72" s="224"/>
      <c r="Y72" s="224"/>
      <c r="Z72" s="224"/>
      <c r="AA72" s="224"/>
      <c r="AB72" s="224"/>
      <c r="AC72" s="224"/>
      <c r="AD72" s="224"/>
      <c r="AE72" s="224"/>
      <c r="AF72" s="224"/>
      <c r="AG72" s="224"/>
      <c r="AH72" s="224"/>
      <c r="AI72" s="224"/>
      <c r="AJ72" s="512"/>
      <c r="AK72" s="2"/>
      <c r="AL72" s="2"/>
      <c r="AM72" s="2"/>
      <c r="AN72" s="2"/>
    </row>
    <row r="73" spans="1:40" ht="105" customHeight="1">
      <c r="A73" s="591"/>
      <c r="B73" s="53" t="s">
        <v>575</v>
      </c>
      <c r="C73" s="224" t="s">
        <v>576</v>
      </c>
      <c r="D73" s="224" t="s">
        <v>577</v>
      </c>
      <c r="E73" s="53"/>
      <c r="F73" s="223">
        <v>42005</v>
      </c>
      <c r="G73" s="223">
        <v>43678</v>
      </c>
      <c r="H73" s="224" t="s">
        <v>2049</v>
      </c>
      <c r="I73" s="225">
        <v>200000</v>
      </c>
      <c r="J73" s="224" t="s">
        <v>1456</v>
      </c>
      <c r="K73" s="231" t="s">
        <v>2048</v>
      </c>
      <c r="L73" s="231" t="s">
        <v>1791</v>
      </c>
      <c r="M73" s="231" t="s">
        <v>582</v>
      </c>
      <c r="N73" s="130"/>
      <c r="O73" s="7"/>
      <c r="P73" s="7"/>
      <c r="Q73" s="7"/>
      <c r="R73" s="7"/>
      <c r="S73" s="7"/>
      <c r="T73" s="224"/>
      <c r="U73" s="224"/>
      <c r="V73" s="224"/>
      <c r="W73" s="224"/>
      <c r="X73" s="224"/>
      <c r="Y73" s="224"/>
      <c r="Z73" s="224"/>
      <c r="AA73" s="224"/>
      <c r="AB73" s="224"/>
      <c r="AC73" s="320"/>
      <c r="AD73" s="224"/>
      <c r="AE73" s="320"/>
      <c r="AF73" s="224"/>
      <c r="AG73" s="320"/>
      <c r="AH73" s="224"/>
      <c r="AI73" s="224"/>
      <c r="AJ73" s="512"/>
      <c r="AK73" s="2"/>
      <c r="AL73" s="2"/>
      <c r="AM73" s="2"/>
      <c r="AN73" s="2"/>
    </row>
    <row r="74" spans="1:40" ht="240" customHeight="1">
      <c r="A74" s="591"/>
      <c r="B74" s="53" t="s">
        <v>583</v>
      </c>
      <c r="C74" s="224" t="s">
        <v>2050</v>
      </c>
      <c r="D74" s="231" t="s">
        <v>2051</v>
      </c>
      <c r="E74" s="53"/>
      <c r="F74" s="223">
        <v>42309</v>
      </c>
      <c r="G74" s="223">
        <v>44166</v>
      </c>
      <c r="H74" s="224" t="s">
        <v>2052</v>
      </c>
      <c r="I74" s="225">
        <v>5000</v>
      </c>
      <c r="J74" s="224" t="s">
        <v>2337</v>
      </c>
      <c r="K74" s="231" t="s">
        <v>1462</v>
      </c>
      <c r="L74" s="53" t="s">
        <v>1791</v>
      </c>
      <c r="M74" s="231"/>
      <c r="N74" s="130"/>
      <c r="O74" s="7"/>
      <c r="P74" s="7"/>
      <c r="Q74" s="7"/>
      <c r="R74" s="7"/>
      <c r="S74" s="7"/>
      <c r="T74" s="224"/>
      <c r="U74" s="224"/>
      <c r="V74" s="224"/>
      <c r="W74" s="224"/>
      <c r="X74" s="224"/>
      <c r="Y74" s="224"/>
      <c r="Z74" s="224"/>
      <c r="AA74" s="224"/>
      <c r="AB74" s="224"/>
      <c r="AC74" s="224"/>
      <c r="AD74" s="224"/>
      <c r="AE74" s="224"/>
      <c r="AF74" s="224"/>
      <c r="AG74" s="320"/>
      <c r="AH74" s="224"/>
      <c r="AI74" s="224"/>
      <c r="AJ74" s="512"/>
      <c r="AK74" s="2"/>
      <c r="AL74" s="2"/>
      <c r="AM74" s="2"/>
      <c r="AN74" s="2"/>
    </row>
    <row r="75" spans="1:40" ht="15.75" customHeight="1">
      <c r="A75" s="591"/>
      <c r="B75" s="53" t="s">
        <v>591</v>
      </c>
      <c r="C75" s="332" t="s">
        <v>1468</v>
      </c>
      <c r="D75" s="224" t="s">
        <v>593</v>
      </c>
      <c r="E75" s="53"/>
      <c r="F75" s="223">
        <v>42095</v>
      </c>
      <c r="G75" s="223">
        <v>43739</v>
      </c>
      <c r="H75" s="224" t="s">
        <v>594</v>
      </c>
      <c r="I75" s="225">
        <v>20000</v>
      </c>
      <c r="J75" s="224" t="s">
        <v>595</v>
      </c>
      <c r="K75" s="231"/>
      <c r="L75" s="53"/>
      <c r="M75" s="231"/>
      <c r="N75" s="130"/>
      <c r="O75" s="7"/>
      <c r="P75" s="7"/>
      <c r="Q75" s="7"/>
      <c r="R75" s="7"/>
      <c r="S75" s="7" t="s">
        <v>6</v>
      </c>
      <c r="T75" s="224"/>
      <c r="U75" s="224"/>
      <c r="V75" s="224"/>
      <c r="W75" s="224"/>
      <c r="X75" s="224"/>
      <c r="Y75" s="224"/>
      <c r="Z75" s="224"/>
      <c r="AA75" s="224"/>
      <c r="AB75" s="224"/>
      <c r="AC75" s="224"/>
      <c r="AD75" s="224"/>
      <c r="AE75" s="224"/>
      <c r="AF75" s="224"/>
      <c r="AG75" s="320"/>
      <c r="AH75" s="224"/>
      <c r="AI75" s="224"/>
      <c r="AJ75" s="512"/>
      <c r="AK75" s="2"/>
      <c r="AL75" s="2"/>
      <c r="AM75" s="2"/>
      <c r="AN75" s="2"/>
    </row>
    <row r="76" spans="1:40" ht="15.75" customHeight="1">
      <c r="A76" s="591"/>
      <c r="B76" s="53" t="s">
        <v>597</v>
      </c>
      <c r="C76" s="224" t="s">
        <v>2062</v>
      </c>
      <c r="D76" s="224" t="s">
        <v>599</v>
      </c>
      <c r="E76" s="53"/>
      <c r="F76" s="223">
        <v>42005</v>
      </c>
      <c r="G76" s="223">
        <v>44166</v>
      </c>
      <c r="H76" s="224" t="s">
        <v>2338</v>
      </c>
      <c r="I76" s="225">
        <v>500000</v>
      </c>
      <c r="J76" s="224" t="s">
        <v>2059</v>
      </c>
      <c r="K76" s="231" t="s">
        <v>2339</v>
      </c>
      <c r="L76" s="53" t="s">
        <v>1791</v>
      </c>
      <c r="M76" s="231" t="s">
        <v>603</v>
      </c>
      <c r="N76" s="130"/>
      <c r="O76" s="7"/>
      <c r="P76" s="7"/>
      <c r="Q76" s="7"/>
      <c r="R76" s="7"/>
      <c r="S76" s="7"/>
      <c r="T76" s="224"/>
      <c r="U76" s="224"/>
      <c r="V76" s="224"/>
      <c r="W76" s="224"/>
      <c r="X76" s="224"/>
      <c r="Y76" s="224"/>
      <c r="Z76" s="224"/>
      <c r="AA76" s="224"/>
      <c r="AB76" s="224"/>
      <c r="AC76" s="224"/>
      <c r="AD76" s="224"/>
      <c r="AE76" s="224"/>
      <c r="AF76" s="224"/>
      <c r="AG76" s="320"/>
      <c r="AH76" s="224"/>
      <c r="AI76" s="224"/>
      <c r="AJ76" s="512"/>
      <c r="AK76" s="2"/>
      <c r="AL76" s="2"/>
      <c r="AM76" s="2"/>
      <c r="AN76" s="2"/>
    </row>
    <row r="77" spans="1:40" ht="15.75" customHeight="1">
      <c r="A77" s="591"/>
      <c r="B77" s="53" t="s">
        <v>604</v>
      </c>
      <c r="C77" s="224" t="s">
        <v>2064</v>
      </c>
      <c r="D77" s="224" t="s">
        <v>606</v>
      </c>
      <c r="E77" s="53"/>
      <c r="F77" s="223">
        <v>42005</v>
      </c>
      <c r="G77" s="223">
        <v>43800</v>
      </c>
      <c r="H77" s="224" t="s">
        <v>586</v>
      </c>
      <c r="I77" s="225">
        <v>1000000</v>
      </c>
      <c r="J77" s="224" t="s">
        <v>607</v>
      </c>
      <c r="K77" s="231" t="s">
        <v>1474</v>
      </c>
      <c r="L77" s="53"/>
      <c r="M77" s="231"/>
      <c r="N77" s="130"/>
      <c r="O77" s="7"/>
      <c r="P77" s="7"/>
      <c r="Q77" s="7"/>
      <c r="R77" s="7"/>
      <c r="S77" s="7" t="s">
        <v>7</v>
      </c>
      <c r="T77" s="224"/>
      <c r="U77" s="224"/>
      <c r="V77" s="224"/>
      <c r="W77" s="224"/>
      <c r="X77" s="224"/>
      <c r="Y77" s="224"/>
      <c r="Z77" s="224"/>
      <c r="AA77" s="224"/>
      <c r="AB77" s="224"/>
      <c r="AC77" s="224"/>
      <c r="AD77" s="224"/>
      <c r="AE77" s="224"/>
      <c r="AF77" s="224"/>
      <c r="AG77" s="320"/>
      <c r="AH77" s="224"/>
      <c r="AI77" s="224"/>
      <c r="AJ77" s="512"/>
      <c r="AK77" s="2"/>
      <c r="AL77" s="2"/>
      <c r="AM77" s="2"/>
      <c r="AN77" s="2"/>
    </row>
    <row r="78" spans="1:40" ht="15.75" customHeight="1">
      <c r="A78" s="591"/>
      <c r="B78" s="53" t="s">
        <v>611</v>
      </c>
      <c r="C78" s="332" t="s">
        <v>2065</v>
      </c>
      <c r="D78" s="224" t="s">
        <v>613</v>
      </c>
      <c r="E78" s="53"/>
      <c r="F78" s="223">
        <v>42005</v>
      </c>
      <c r="G78" s="223">
        <v>43800</v>
      </c>
      <c r="H78" s="224" t="s">
        <v>614</v>
      </c>
      <c r="I78" s="225">
        <v>30000</v>
      </c>
      <c r="J78" s="224" t="s">
        <v>615</v>
      </c>
      <c r="K78" s="231"/>
      <c r="L78" s="53"/>
      <c r="M78" s="231"/>
      <c r="N78" s="130"/>
      <c r="O78" s="7"/>
      <c r="P78" s="7"/>
      <c r="Q78" s="7"/>
      <c r="R78" s="7"/>
      <c r="S78" s="7" t="s">
        <v>6</v>
      </c>
      <c r="T78" s="224"/>
      <c r="U78" s="224"/>
      <c r="V78" s="224"/>
      <c r="W78" s="224"/>
      <c r="X78" s="224"/>
      <c r="Y78" s="224"/>
      <c r="Z78" s="224"/>
      <c r="AA78" s="224"/>
      <c r="AB78" s="224"/>
      <c r="AC78" s="224"/>
      <c r="AD78" s="224"/>
      <c r="AE78" s="224"/>
      <c r="AF78" s="224"/>
      <c r="AG78" s="320"/>
      <c r="AH78" s="224"/>
      <c r="AI78" s="224"/>
      <c r="AJ78" s="512"/>
      <c r="AK78" s="2"/>
      <c r="AL78" s="2"/>
      <c r="AM78" s="2"/>
      <c r="AN78" s="2"/>
    </row>
    <row r="79" spans="1:40" ht="15.75" customHeight="1">
      <c r="A79" s="591"/>
      <c r="B79" s="53" t="s">
        <v>616</v>
      </c>
      <c r="C79" s="332" t="s">
        <v>1489</v>
      </c>
      <c r="D79" s="224" t="s">
        <v>618</v>
      </c>
      <c r="E79" s="53"/>
      <c r="F79" s="223">
        <v>42036</v>
      </c>
      <c r="G79" s="223">
        <v>43800</v>
      </c>
      <c r="H79" s="224" t="s">
        <v>619</v>
      </c>
      <c r="I79" s="225" t="s">
        <v>620</v>
      </c>
      <c r="J79" s="224" t="s">
        <v>621</v>
      </c>
      <c r="K79" s="231"/>
      <c r="L79" s="53"/>
      <c r="M79" s="231"/>
      <c r="N79" s="130"/>
      <c r="O79" s="7"/>
      <c r="P79" s="7"/>
      <c r="Q79" s="7"/>
      <c r="R79" s="7"/>
      <c r="S79" s="7" t="s">
        <v>6</v>
      </c>
      <c r="T79" s="224"/>
      <c r="U79" s="224"/>
      <c r="V79" s="224"/>
      <c r="W79" s="224"/>
      <c r="X79" s="224"/>
      <c r="Y79" s="224"/>
      <c r="Z79" s="224"/>
      <c r="AA79" s="224"/>
      <c r="AB79" s="224"/>
      <c r="AC79" s="224"/>
      <c r="AD79" s="224"/>
      <c r="AE79" s="224"/>
      <c r="AF79" s="224"/>
      <c r="AG79" s="320"/>
      <c r="AH79" s="224"/>
      <c r="AI79" s="224"/>
      <c r="AJ79" s="512"/>
      <c r="AK79" s="2"/>
      <c r="AL79" s="2"/>
      <c r="AM79" s="2"/>
      <c r="AN79" s="2"/>
    </row>
    <row r="80" spans="1:40" ht="15.75" customHeight="1">
      <c r="A80" s="591"/>
      <c r="B80" s="53" t="s">
        <v>634</v>
      </c>
      <c r="C80" s="224" t="s">
        <v>635</v>
      </c>
      <c r="D80" s="224" t="s">
        <v>636</v>
      </c>
      <c r="E80" s="53"/>
      <c r="F80" s="223">
        <v>42005</v>
      </c>
      <c r="G80" s="223">
        <v>43800</v>
      </c>
      <c r="H80" s="224" t="s">
        <v>2066</v>
      </c>
      <c r="I80" s="225">
        <v>1500000</v>
      </c>
      <c r="J80" s="224" t="s">
        <v>638</v>
      </c>
      <c r="K80" s="53" t="s">
        <v>2340</v>
      </c>
      <c r="L80" s="224" t="s">
        <v>1791</v>
      </c>
      <c r="M80" s="231" t="s">
        <v>640</v>
      </c>
      <c r="N80" s="130"/>
      <c r="O80" s="7"/>
      <c r="P80" s="7"/>
      <c r="Q80" s="7"/>
      <c r="R80" s="7"/>
      <c r="S80" s="7"/>
      <c r="T80" s="224"/>
      <c r="U80" s="224"/>
      <c r="V80" s="224"/>
      <c r="W80" s="224"/>
      <c r="X80" s="224"/>
      <c r="Y80" s="224"/>
      <c r="Z80" s="224"/>
      <c r="AA80" s="224"/>
      <c r="AB80" s="224"/>
      <c r="AC80" s="320"/>
      <c r="AD80" s="224"/>
      <c r="AE80" s="224"/>
      <c r="AF80" s="224"/>
      <c r="AG80" s="320"/>
      <c r="AH80" s="53"/>
      <c r="AI80" s="224"/>
      <c r="AJ80" s="512"/>
      <c r="AK80" s="2"/>
      <c r="AL80" s="2"/>
      <c r="AM80" s="2"/>
      <c r="AN80" s="2"/>
    </row>
    <row r="81" spans="1:40" ht="15.75" customHeight="1">
      <c r="A81" s="591"/>
      <c r="B81" s="53" t="s">
        <v>641</v>
      </c>
      <c r="C81" s="224" t="s">
        <v>2073</v>
      </c>
      <c r="D81" s="224" t="s">
        <v>2069</v>
      </c>
      <c r="E81" s="53"/>
      <c r="F81" s="223">
        <v>42005</v>
      </c>
      <c r="G81" s="223">
        <v>43800</v>
      </c>
      <c r="H81" s="224" t="s">
        <v>2341</v>
      </c>
      <c r="I81" s="225">
        <v>10000</v>
      </c>
      <c r="J81" s="224" t="s">
        <v>2342</v>
      </c>
      <c r="K81" s="53" t="s">
        <v>1378</v>
      </c>
      <c r="L81" s="224" t="s">
        <v>1791</v>
      </c>
      <c r="M81" s="231"/>
      <c r="N81" s="130"/>
      <c r="O81" s="7"/>
      <c r="P81" s="7"/>
      <c r="Q81" s="7"/>
      <c r="R81" s="7"/>
      <c r="S81" s="7"/>
      <c r="T81" s="224"/>
      <c r="U81" s="224"/>
      <c r="V81" s="224"/>
      <c r="W81" s="224"/>
      <c r="X81" s="224"/>
      <c r="Y81" s="224"/>
      <c r="Z81" s="224"/>
      <c r="AA81" s="224"/>
      <c r="AB81" s="224"/>
      <c r="AC81" s="224"/>
      <c r="AD81" s="224"/>
      <c r="AE81" s="224"/>
      <c r="AF81" s="224"/>
      <c r="AG81" s="320"/>
      <c r="AH81" s="53"/>
      <c r="AI81" s="224"/>
      <c r="AJ81" s="512"/>
      <c r="AK81" s="2"/>
      <c r="AL81" s="2"/>
      <c r="AM81" s="2"/>
      <c r="AN81" s="2"/>
    </row>
    <row r="82" spans="1:40" ht="15.75" customHeight="1">
      <c r="A82" s="591"/>
      <c r="B82" s="53" t="s">
        <v>647</v>
      </c>
      <c r="C82" s="224" t="s">
        <v>2076</v>
      </c>
      <c r="D82" s="224" t="s">
        <v>649</v>
      </c>
      <c r="E82" s="53"/>
      <c r="F82" s="223">
        <v>42979</v>
      </c>
      <c r="G82" s="223">
        <v>43800</v>
      </c>
      <c r="H82" s="224" t="s">
        <v>650</v>
      </c>
      <c r="I82" s="225">
        <v>300000</v>
      </c>
      <c r="J82" s="224" t="s">
        <v>651</v>
      </c>
      <c r="K82" s="53" t="s">
        <v>1504</v>
      </c>
      <c r="L82" s="53"/>
      <c r="M82" s="231"/>
      <c r="N82" s="130"/>
      <c r="O82" s="7"/>
      <c r="P82" s="7"/>
      <c r="Q82" s="7"/>
      <c r="R82" s="7"/>
      <c r="S82" s="7" t="s">
        <v>7</v>
      </c>
      <c r="T82" s="224"/>
      <c r="U82" s="224"/>
      <c r="V82" s="224"/>
      <c r="W82" s="224"/>
      <c r="X82" s="224"/>
      <c r="Y82" s="224"/>
      <c r="Z82" s="224"/>
      <c r="AA82" s="224"/>
      <c r="AB82" s="224"/>
      <c r="AC82" s="224"/>
      <c r="AD82" s="224"/>
      <c r="AE82" s="224"/>
      <c r="AF82" s="224"/>
      <c r="AG82" s="320"/>
      <c r="AH82" s="224"/>
      <c r="AI82" s="224"/>
      <c r="AJ82" s="512"/>
      <c r="AK82" s="2"/>
      <c r="AL82" s="2"/>
      <c r="AM82" s="2"/>
      <c r="AN82" s="2"/>
    </row>
    <row r="83" spans="1:40" ht="15.75" customHeight="1">
      <c r="A83" s="591"/>
      <c r="B83" s="53" t="s">
        <v>657</v>
      </c>
      <c r="C83" s="224" t="s">
        <v>2079</v>
      </c>
      <c r="D83" s="224" t="s">
        <v>659</v>
      </c>
      <c r="E83" s="53"/>
      <c r="F83" s="223">
        <v>42948</v>
      </c>
      <c r="G83" s="223">
        <v>43800</v>
      </c>
      <c r="H83" s="224" t="s">
        <v>1510</v>
      </c>
      <c r="I83" s="225">
        <v>500000</v>
      </c>
      <c r="J83" s="224" t="s">
        <v>2343</v>
      </c>
      <c r="K83" s="231"/>
      <c r="L83" s="53" t="s">
        <v>1791</v>
      </c>
      <c r="M83" s="231"/>
      <c r="N83" s="130"/>
      <c r="O83" s="7"/>
      <c r="P83" s="7"/>
      <c r="Q83" s="7"/>
      <c r="R83" s="7"/>
      <c r="S83" s="7"/>
      <c r="T83" s="224"/>
      <c r="U83" s="224"/>
      <c r="V83" s="224"/>
      <c r="W83" s="224"/>
      <c r="X83" s="224"/>
      <c r="Y83" s="224"/>
      <c r="Z83" s="224"/>
      <c r="AA83" s="224"/>
      <c r="AB83" s="224"/>
      <c r="AC83" s="224"/>
      <c r="AD83" s="224"/>
      <c r="AE83" s="320"/>
      <c r="AF83" s="224"/>
      <c r="AG83" s="224"/>
      <c r="AH83" s="224"/>
      <c r="AI83" s="224"/>
      <c r="AJ83" s="512"/>
      <c r="AK83" s="2"/>
      <c r="AL83" s="2"/>
      <c r="AM83" s="2"/>
      <c r="AN83" s="2"/>
    </row>
    <row r="84" spans="1:40" ht="15.75" customHeight="1">
      <c r="A84" s="591"/>
      <c r="B84" s="53" t="s">
        <v>667</v>
      </c>
      <c r="C84" s="224" t="s">
        <v>2344</v>
      </c>
      <c r="D84" s="224" t="s">
        <v>2084</v>
      </c>
      <c r="E84" s="53"/>
      <c r="F84" s="223">
        <v>42005</v>
      </c>
      <c r="G84" s="223">
        <v>43800</v>
      </c>
      <c r="H84" s="224" t="s">
        <v>2345</v>
      </c>
      <c r="I84" s="225">
        <v>500000</v>
      </c>
      <c r="J84" s="224" t="s">
        <v>671</v>
      </c>
      <c r="K84" s="231"/>
      <c r="L84" s="224" t="s">
        <v>1791</v>
      </c>
      <c r="M84" s="224" t="s">
        <v>2086</v>
      </c>
      <c r="N84" s="130"/>
      <c r="O84" s="130"/>
      <c r="P84" s="130"/>
      <c r="Q84" s="130"/>
      <c r="R84" s="130"/>
      <c r="S84" s="130"/>
      <c r="T84" s="224"/>
      <c r="U84" s="224"/>
      <c r="V84" s="224"/>
      <c r="W84" s="224"/>
      <c r="X84" s="224"/>
      <c r="Y84" s="224"/>
      <c r="Z84" s="224"/>
      <c r="AA84" s="224"/>
      <c r="AB84" s="224"/>
      <c r="AC84" s="224"/>
      <c r="AD84" s="224"/>
      <c r="AE84" s="320"/>
      <c r="AF84" s="320"/>
      <c r="AG84" s="224"/>
      <c r="AH84" s="53"/>
      <c r="AI84" s="53"/>
      <c r="AJ84" s="512"/>
      <c r="AK84" s="2"/>
      <c r="AL84" s="2"/>
      <c r="AM84" s="2"/>
      <c r="AN84" s="2"/>
    </row>
    <row r="85" spans="1:40" ht="15.75" customHeight="1">
      <c r="A85" s="591"/>
      <c r="B85" s="53" t="s">
        <v>672</v>
      </c>
      <c r="C85" s="224" t="s">
        <v>673</v>
      </c>
      <c r="D85" s="224" t="s">
        <v>674</v>
      </c>
      <c r="E85" s="53"/>
      <c r="F85" s="223">
        <v>42005</v>
      </c>
      <c r="G85" s="223">
        <v>43497</v>
      </c>
      <c r="H85" s="224" t="s">
        <v>2087</v>
      </c>
      <c r="I85" s="225">
        <v>30000</v>
      </c>
      <c r="J85" s="224" t="s">
        <v>676</v>
      </c>
      <c r="K85" s="53" t="s">
        <v>1378</v>
      </c>
      <c r="L85" s="224" t="s">
        <v>1791</v>
      </c>
      <c r="M85" s="320"/>
      <c r="N85" s="130"/>
      <c r="O85" s="7"/>
      <c r="P85" s="7"/>
      <c r="Q85" s="7"/>
      <c r="R85" s="7"/>
      <c r="S85" s="7"/>
      <c r="T85" s="224"/>
      <c r="U85" s="224"/>
      <c r="V85" s="224"/>
      <c r="W85" s="224"/>
      <c r="X85" s="224"/>
      <c r="Y85" s="224"/>
      <c r="Z85" s="224"/>
      <c r="AA85" s="224"/>
      <c r="AB85" s="224"/>
      <c r="AC85" s="224"/>
      <c r="AD85" s="224"/>
      <c r="AE85" s="320"/>
      <c r="AF85" s="320"/>
      <c r="AG85" s="224"/>
      <c r="AH85" s="53"/>
      <c r="AI85" s="53"/>
      <c r="AJ85" s="512"/>
      <c r="AK85" s="2"/>
      <c r="AL85" s="2"/>
      <c r="AM85" s="2"/>
      <c r="AN85" s="2"/>
    </row>
    <row r="86" spans="1:40" ht="15.75" customHeight="1">
      <c r="A86" s="591"/>
      <c r="B86" s="53" t="s">
        <v>679</v>
      </c>
      <c r="C86" s="224" t="s">
        <v>680</v>
      </c>
      <c r="D86" s="224" t="s">
        <v>681</v>
      </c>
      <c r="E86" s="53"/>
      <c r="F86" s="223">
        <v>42005</v>
      </c>
      <c r="G86" s="223">
        <v>43466</v>
      </c>
      <c r="H86" s="224" t="s">
        <v>682</v>
      </c>
      <c r="I86" s="225">
        <v>2500000</v>
      </c>
      <c r="J86" s="224" t="s">
        <v>2091</v>
      </c>
      <c r="K86" s="231" t="s">
        <v>2346</v>
      </c>
      <c r="L86" s="224" t="s">
        <v>1791</v>
      </c>
      <c r="M86" s="231" t="s">
        <v>685</v>
      </c>
      <c r="N86" s="175"/>
      <c r="O86" s="7"/>
      <c r="P86" s="7"/>
      <c r="Q86" s="7"/>
      <c r="R86" s="7"/>
      <c r="S86" s="7"/>
      <c r="T86" s="224"/>
      <c r="U86" s="224"/>
      <c r="V86" s="224"/>
      <c r="W86" s="224"/>
      <c r="X86" s="224"/>
      <c r="Y86" s="224"/>
      <c r="Z86" s="224"/>
      <c r="AA86" s="224"/>
      <c r="AB86" s="224"/>
      <c r="AC86" s="224"/>
      <c r="AD86" s="224"/>
      <c r="AE86" s="320"/>
      <c r="AF86" s="224"/>
      <c r="AG86" s="224"/>
      <c r="AH86" s="53"/>
      <c r="AI86" s="320"/>
      <c r="AJ86" s="512"/>
      <c r="AK86" s="2"/>
      <c r="AL86" s="2"/>
      <c r="AM86" s="2"/>
      <c r="AN86" s="2"/>
    </row>
    <row r="87" spans="1:40" ht="15.75" customHeight="1">
      <c r="A87" s="591"/>
      <c r="B87" s="53" t="s">
        <v>686</v>
      </c>
      <c r="C87" s="224" t="s">
        <v>2092</v>
      </c>
      <c r="D87" s="224" t="s">
        <v>2093</v>
      </c>
      <c r="E87" s="53"/>
      <c r="F87" s="223">
        <v>42064</v>
      </c>
      <c r="G87" s="223">
        <v>43800</v>
      </c>
      <c r="H87" s="224" t="s">
        <v>2347</v>
      </c>
      <c r="I87" s="225">
        <v>1200000</v>
      </c>
      <c r="J87" s="224" t="s">
        <v>2095</v>
      </c>
      <c r="K87" s="231" t="s">
        <v>2348</v>
      </c>
      <c r="L87" s="224" t="s">
        <v>1791</v>
      </c>
      <c r="M87" s="231" t="s">
        <v>1535</v>
      </c>
      <c r="N87" s="130"/>
      <c r="O87" s="130"/>
      <c r="P87" s="130"/>
      <c r="Q87" s="130"/>
      <c r="R87" s="130"/>
      <c r="S87" s="130"/>
      <c r="T87" s="224"/>
      <c r="U87" s="224"/>
      <c r="V87" s="224"/>
      <c r="W87" s="56"/>
      <c r="X87" s="224"/>
      <c r="Y87" s="224"/>
      <c r="Z87" s="224"/>
      <c r="AA87" s="224"/>
      <c r="AB87" s="224"/>
      <c r="AC87" s="224"/>
      <c r="AD87" s="224"/>
      <c r="AE87" s="224"/>
      <c r="AF87" s="332"/>
      <c r="AG87" s="320"/>
      <c r="AH87" s="53"/>
      <c r="AI87" s="224"/>
      <c r="AJ87" s="512"/>
      <c r="AK87" s="2"/>
      <c r="AL87" s="2"/>
      <c r="AM87" s="2"/>
      <c r="AN87" s="2"/>
    </row>
    <row r="88" spans="1:40" ht="15.75" customHeight="1">
      <c r="A88" s="591"/>
      <c r="B88" s="53" t="s">
        <v>703</v>
      </c>
      <c r="C88" s="332" t="s">
        <v>2103</v>
      </c>
      <c r="D88" s="224" t="s">
        <v>705</v>
      </c>
      <c r="E88" s="53"/>
      <c r="F88" s="223">
        <v>42856</v>
      </c>
      <c r="G88" s="223">
        <v>43586</v>
      </c>
      <c r="H88" s="224" t="s">
        <v>706</v>
      </c>
      <c r="I88" s="225">
        <v>2000000</v>
      </c>
      <c r="J88" s="224" t="s">
        <v>707</v>
      </c>
      <c r="K88" s="53"/>
      <c r="L88" s="53"/>
      <c r="M88" s="231"/>
      <c r="N88" s="130"/>
      <c r="O88" s="7"/>
      <c r="P88" s="7"/>
      <c r="Q88" s="7"/>
      <c r="R88" s="7"/>
      <c r="S88" s="7" t="s">
        <v>6</v>
      </c>
      <c r="T88" s="224"/>
      <c r="U88" s="224"/>
      <c r="V88" s="224"/>
      <c r="W88" s="224"/>
      <c r="X88" s="224"/>
      <c r="Y88" s="224"/>
      <c r="Z88" s="224"/>
      <c r="AA88" s="224"/>
      <c r="AB88" s="224"/>
      <c r="AC88" s="224"/>
      <c r="AD88" s="224"/>
      <c r="AE88" s="224"/>
      <c r="AF88" s="224"/>
      <c r="AG88" s="320"/>
      <c r="AH88" s="224"/>
      <c r="AI88" s="224"/>
      <c r="AJ88" s="512"/>
      <c r="AK88" s="2"/>
      <c r="AL88" s="2"/>
      <c r="AM88" s="2"/>
      <c r="AN88" s="2"/>
    </row>
    <row r="89" spans="1:40" ht="15.75" customHeight="1">
      <c r="A89" s="591"/>
      <c r="B89" s="53" t="s">
        <v>762</v>
      </c>
      <c r="C89" s="327" t="s">
        <v>2139</v>
      </c>
      <c r="D89" s="231" t="s">
        <v>769</v>
      </c>
      <c r="E89" s="53"/>
      <c r="F89" s="223">
        <v>42005</v>
      </c>
      <c r="G89" s="223">
        <v>43282</v>
      </c>
      <c r="H89" s="224" t="s">
        <v>765</v>
      </c>
      <c r="I89" s="225">
        <v>20000</v>
      </c>
      <c r="J89" s="224" t="s">
        <v>1584</v>
      </c>
      <c r="K89" s="53"/>
      <c r="L89" s="53"/>
      <c r="M89" s="231" t="s">
        <v>771</v>
      </c>
      <c r="N89" s="130"/>
      <c r="O89" s="7"/>
      <c r="P89" s="7"/>
      <c r="Q89" s="7"/>
      <c r="R89" s="7"/>
      <c r="S89" s="7" t="s">
        <v>7</v>
      </c>
      <c r="T89" s="224"/>
      <c r="U89" s="224"/>
      <c r="V89" s="224"/>
      <c r="W89" s="224"/>
      <c r="X89" s="224"/>
      <c r="Y89" s="224"/>
      <c r="Z89" s="224"/>
      <c r="AA89" s="224"/>
      <c r="AB89" s="320"/>
      <c r="AC89" s="260"/>
      <c r="AD89" s="224"/>
      <c r="AE89" s="224"/>
      <c r="AF89" s="224"/>
      <c r="AG89" s="320"/>
      <c r="AH89" s="224"/>
      <c r="AI89" s="224"/>
      <c r="AJ89" s="512"/>
      <c r="AK89" s="2"/>
      <c r="AL89" s="2"/>
      <c r="AM89" s="2"/>
      <c r="AN89" s="2"/>
    </row>
    <row r="90" spans="1:40" ht="15.75" customHeight="1">
      <c r="A90" s="591"/>
      <c r="B90" s="53" t="s">
        <v>772</v>
      </c>
      <c r="C90" s="327" t="s">
        <v>2140</v>
      </c>
      <c r="D90" s="224" t="s">
        <v>774</v>
      </c>
      <c r="E90" s="53"/>
      <c r="F90" s="223">
        <v>42370</v>
      </c>
      <c r="G90" s="223">
        <v>42552</v>
      </c>
      <c r="H90" s="224" t="s">
        <v>775</v>
      </c>
      <c r="I90" s="225">
        <v>60000</v>
      </c>
      <c r="J90" s="224" t="s">
        <v>586</v>
      </c>
      <c r="K90" s="53"/>
      <c r="L90" s="53"/>
      <c r="M90" s="231" t="s">
        <v>776</v>
      </c>
      <c r="N90" s="130"/>
      <c r="O90" s="7"/>
      <c r="P90" s="7"/>
      <c r="Q90" s="7"/>
      <c r="R90" s="7"/>
      <c r="S90" s="7" t="s">
        <v>7</v>
      </c>
      <c r="T90" s="224"/>
      <c r="U90" s="224"/>
      <c r="V90" s="224"/>
      <c r="W90" s="224"/>
      <c r="X90" s="224"/>
      <c r="Y90" s="224"/>
      <c r="Z90" s="224"/>
      <c r="AA90" s="224"/>
      <c r="AB90" s="320"/>
      <c r="AC90" s="224"/>
      <c r="AD90" s="224"/>
      <c r="AE90" s="224"/>
      <c r="AF90" s="224"/>
      <c r="AG90" s="320"/>
      <c r="AH90" s="224"/>
      <c r="AI90" s="224"/>
      <c r="AJ90" s="512"/>
      <c r="AK90" s="2"/>
      <c r="AL90" s="2"/>
      <c r="AM90" s="2"/>
      <c r="AN90" s="2"/>
    </row>
    <row r="91" spans="1:40" ht="15.75" customHeight="1">
      <c r="A91" s="591"/>
      <c r="B91" s="231" t="s">
        <v>2349</v>
      </c>
      <c r="C91" s="224" t="s">
        <v>2350</v>
      </c>
      <c r="D91" s="231" t="s">
        <v>2142</v>
      </c>
      <c r="E91" s="53"/>
      <c r="F91" s="223">
        <v>42005</v>
      </c>
      <c r="G91" s="229">
        <v>43800</v>
      </c>
      <c r="H91" s="224" t="s">
        <v>2147</v>
      </c>
      <c r="I91" s="225">
        <v>60000</v>
      </c>
      <c r="J91" s="224" t="s">
        <v>2351</v>
      </c>
      <c r="K91" s="53"/>
      <c r="L91" s="53" t="s">
        <v>1791</v>
      </c>
      <c r="M91" s="231" t="s">
        <v>1592</v>
      </c>
      <c r="N91" s="130"/>
      <c r="O91" s="7"/>
      <c r="P91" s="7"/>
      <c r="Q91" s="7"/>
      <c r="R91" s="7"/>
      <c r="S91" s="7"/>
      <c r="T91" s="224"/>
      <c r="U91" s="224"/>
      <c r="V91" s="224"/>
      <c r="W91" s="224"/>
      <c r="X91" s="224"/>
      <c r="Y91" s="224" t="s">
        <v>2352</v>
      </c>
      <c r="Z91" s="224"/>
      <c r="AA91" s="224"/>
      <c r="AB91" s="320"/>
      <c r="AC91" s="260"/>
      <c r="AD91" s="224"/>
      <c r="AE91" s="224"/>
      <c r="AF91" s="224"/>
      <c r="AG91" s="320"/>
      <c r="AH91" s="224"/>
      <c r="AI91" s="224"/>
      <c r="AJ91" s="512"/>
      <c r="AK91" s="2"/>
      <c r="AL91" s="2"/>
      <c r="AM91" s="2"/>
      <c r="AN91" s="2"/>
    </row>
    <row r="92" spans="1:40" ht="15.75" customHeight="1">
      <c r="A92" s="591"/>
      <c r="B92" s="231" t="s">
        <v>2353</v>
      </c>
      <c r="C92" s="224" t="s">
        <v>2354</v>
      </c>
      <c r="D92" s="224" t="s">
        <v>788</v>
      </c>
      <c r="E92" s="231"/>
      <c r="F92" s="223">
        <v>42005</v>
      </c>
      <c r="G92" s="223">
        <v>2020</v>
      </c>
      <c r="H92" s="224" t="s">
        <v>789</v>
      </c>
      <c r="I92" s="225">
        <v>2000000</v>
      </c>
      <c r="J92" s="224" t="s">
        <v>2355</v>
      </c>
      <c r="K92" s="231" t="s">
        <v>2340</v>
      </c>
      <c r="L92" s="53" t="s">
        <v>1791</v>
      </c>
      <c r="M92" s="231"/>
      <c r="N92" s="130"/>
      <c r="O92" s="7"/>
      <c r="P92" s="7"/>
      <c r="Q92" s="7"/>
      <c r="R92" s="7"/>
      <c r="S92" s="7"/>
      <c r="T92" s="224"/>
      <c r="U92" s="224"/>
      <c r="V92" s="224"/>
      <c r="W92" s="224"/>
      <c r="X92" s="224"/>
      <c r="Y92" s="224"/>
      <c r="Z92" s="224"/>
      <c r="AA92" s="224"/>
      <c r="AB92" s="224"/>
      <c r="AC92" s="224"/>
      <c r="AD92" s="224"/>
      <c r="AE92" s="320"/>
      <c r="AF92" s="224"/>
      <c r="AG92" s="320"/>
      <c r="AH92" s="224"/>
      <c r="AI92" s="224"/>
      <c r="AJ92" s="512"/>
      <c r="AK92" s="2"/>
      <c r="AL92" s="2"/>
      <c r="AM92" s="2"/>
      <c r="AN92" s="2"/>
    </row>
    <row r="93" spans="1:40" ht="15.75" customHeight="1">
      <c r="A93" s="591"/>
      <c r="B93" s="53" t="s">
        <v>793</v>
      </c>
      <c r="C93" s="332" t="s">
        <v>2356</v>
      </c>
      <c r="D93" s="231" t="s">
        <v>799</v>
      </c>
      <c r="E93" s="53"/>
      <c r="F93" s="223">
        <v>43101</v>
      </c>
      <c r="G93" s="223">
        <v>43800</v>
      </c>
      <c r="H93" s="224" t="s">
        <v>796</v>
      </c>
      <c r="I93" s="225">
        <v>10000</v>
      </c>
      <c r="J93" s="224" t="s">
        <v>797</v>
      </c>
      <c r="K93" s="53"/>
      <c r="L93" s="224" t="s">
        <v>2155</v>
      </c>
      <c r="M93" s="231"/>
      <c r="N93" s="130"/>
      <c r="O93" s="7"/>
      <c r="P93" s="7"/>
      <c r="Q93" s="7"/>
      <c r="R93" s="7"/>
      <c r="S93" s="7" t="s">
        <v>7</v>
      </c>
      <c r="T93" s="224"/>
      <c r="U93" s="224"/>
      <c r="V93" s="224"/>
      <c r="W93" s="224"/>
      <c r="X93" s="224"/>
      <c r="Y93" s="224"/>
      <c r="Z93" s="224"/>
      <c r="AA93" s="320"/>
      <c r="AB93" s="260"/>
      <c r="AC93" s="260"/>
      <c r="AD93" s="224"/>
      <c r="AE93" s="224"/>
      <c r="AF93" s="224"/>
      <c r="AG93" s="320"/>
      <c r="AH93" s="53"/>
      <c r="AI93" s="224"/>
      <c r="AJ93" s="512"/>
      <c r="AK93" s="2"/>
      <c r="AL93" s="2"/>
      <c r="AM93" s="2"/>
      <c r="AN93" s="2"/>
    </row>
    <row r="94" spans="1:40" ht="15.75" customHeight="1">
      <c r="A94" s="587"/>
      <c r="B94" s="231" t="s">
        <v>2357</v>
      </c>
      <c r="C94" s="224" t="s">
        <v>2358</v>
      </c>
      <c r="D94" s="224" t="s">
        <v>802</v>
      </c>
      <c r="E94" s="53"/>
      <c r="F94" s="223">
        <v>42005</v>
      </c>
      <c r="G94" s="223" t="s">
        <v>2359</v>
      </c>
      <c r="H94" s="224" t="s">
        <v>2360</v>
      </c>
      <c r="I94" s="225">
        <v>10000</v>
      </c>
      <c r="J94" s="224" t="s">
        <v>804</v>
      </c>
      <c r="K94" s="231" t="s">
        <v>2340</v>
      </c>
      <c r="L94" s="224" t="s">
        <v>1791</v>
      </c>
      <c r="M94" s="231" t="s">
        <v>805</v>
      </c>
      <c r="N94" s="130"/>
      <c r="O94" s="7"/>
      <c r="P94" s="7"/>
      <c r="Q94" s="7"/>
      <c r="R94" s="7"/>
      <c r="S94" s="7"/>
      <c r="T94" s="224"/>
      <c r="U94" s="224"/>
      <c r="V94" s="224"/>
      <c r="W94" s="224"/>
      <c r="X94" s="224"/>
      <c r="Y94" s="224"/>
      <c r="Z94" s="224"/>
      <c r="AA94" s="320"/>
      <c r="AB94" s="224"/>
      <c r="AC94" s="260"/>
      <c r="AD94" s="224"/>
      <c r="AE94" s="224"/>
      <c r="AF94" s="224"/>
      <c r="AG94" s="320"/>
      <c r="AH94" s="53"/>
      <c r="AI94" s="224"/>
      <c r="AJ94" s="512"/>
      <c r="AK94" s="2"/>
      <c r="AL94" s="2"/>
      <c r="AM94" s="2"/>
      <c r="AN94" s="2"/>
    </row>
    <row r="95" spans="1:40" ht="15.75" customHeight="1">
      <c r="A95" s="682" t="s">
        <v>708</v>
      </c>
      <c r="B95" s="53" t="s">
        <v>709</v>
      </c>
      <c r="C95" s="224" t="s">
        <v>2361</v>
      </c>
      <c r="D95" s="224" t="s">
        <v>711</v>
      </c>
      <c r="E95" s="53"/>
      <c r="F95" s="223">
        <v>42005</v>
      </c>
      <c r="G95" s="229">
        <v>43617</v>
      </c>
      <c r="H95" s="224" t="s">
        <v>2362</v>
      </c>
      <c r="I95" s="225">
        <v>2000000</v>
      </c>
      <c r="J95" s="224" t="s">
        <v>2363</v>
      </c>
      <c r="K95" s="231" t="s">
        <v>2364</v>
      </c>
      <c r="L95" s="53"/>
      <c r="M95" s="231"/>
      <c r="N95" s="130"/>
      <c r="O95" s="7"/>
      <c r="P95" s="7"/>
      <c r="Q95" s="7"/>
      <c r="R95" s="7"/>
      <c r="S95" s="7"/>
      <c r="T95" s="224"/>
      <c r="U95" s="224"/>
      <c r="V95" s="224"/>
      <c r="W95" s="224"/>
      <c r="X95" s="224"/>
      <c r="Y95" s="224"/>
      <c r="Z95" s="224"/>
      <c r="AA95" s="224"/>
      <c r="AB95" s="320"/>
      <c r="AC95" s="260"/>
      <c r="AD95" s="224"/>
      <c r="AE95" s="224"/>
      <c r="AF95" s="224"/>
      <c r="AG95" s="320"/>
      <c r="AH95" s="224"/>
      <c r="AI95" s="224"/>
      <c r="AJ95" s="512"/>
      <c r="AK95" s="2"/>
      <c r="AL95" s="2"/>
      <c r="AM95" s="2"/>
      <c r="AN95" s="2"/>
    </row>
    <row r="96" spans="1:40" ht="15.75" customHeight="1">
      <c r="A96" s="591"/>
      <c r="B96" s="53" t="s">
        <v>714</v>
      </c>
      <c r="C96" s="224" t="s">
        <v>2365</v>
      </c>
      <c r="D96" s="224" t="s">
        <v>2108</v>
      </c>
      <c r="E96" s="53"/>
      <c r="F96" s="223">
        <v>42064</v>
      </c>
      <c r="G96" s="223">
        <v>2020</v>
      </c>
      <c r="H96" s="224" t="s">
        <v>2366</v>
      </c>
      <c r="I96" s="225">
        <v>4000000</v>
      </c>
      <c r="J96" s="224" t="s">
        <v>2367</v>
      </c>
      <c r="K96" s="231" t="s">
        <v>2368</v>
      </c>
      <c r="L96" s="53" t="s">
        <v>1791</v>
      </c>
      <c r="M96" s="231" t="s">
        <v>719</v>
      </c>
      <c r="N96" s="130"/>
      <c r="O96" s="7"/>
      <c r="P96" s="7"/>
      <c r="Q96" s="7"/>
      <c r="R96" s="7"/>
      <c r="S96" s="7"/>
      <c r="T96" s="224"/>
      <c r="U96" s="224"/>
      <c r="V96" s="224"/>
      <c r="W96" s="224"/>
      <c r="X96" s="224"/>
      <c r="Y96" s="224"/>
      <c r="Z96" s="224"/>
      <c r="AA96" s="224"/>
      <c r="AB96" s="224"/>
      <c r="AC96" s="224"/>
      <c r="AD96" s="224"/>
      <c r="AE96" s="224"/>
      <c r="AF96" s="224" t="s">
        <v>1306</v>
      </c>
      <c r="AG96" s="320"/>
      <c r="AH96" s="224"/>
      <c r="AI96" s="224"/>
      <c r="AJ96" s="512"/>
      <c r="AK96" s="2"/>
      <c r="AL96" s="2"/>
      <c r="AM96" s="2"/>
      <c r="AN96" s="2"/>
    </row>
    <row r="97" spans="1:40" ht="15.75" customHeight="1">
      <c r="A97" s="591"/>
      <c r="B97" s="53" t="s">
        <v>720</v>
      </c>
      <c r="C97" s="332" t="s">
        <v>2022</v>
      </c>
      <c r="D97" s="224" t="s">
        <v>722</v>
      </c>
      <c r="E97" s="53"/>
      <c r="F97" s="223">
        <v>42064</v>
      </c>
      <c r="G97" s="223">
        <v>43800</v>
      </c>
      <c r="H97" s="224" t="s">
        <v>723</v>
      </c>
      <c r="I97" s="225">
        <v>3000000</v>
      </c>
      <c r="J97" s="224" t="s">
        <v>724</v>
      </c>
      <c r="K97" s="53"/>
      <c r="L97" s="53"/>
      <c r="M97" s="231" t="s">
        <v>726</v>
      </c>
      <c r="N97" s="130"/>
      <c r="O97" s="7"/>
      <c r="P97" s="7"/>
      <c r="Q97" s="7"/>
      <c r="R97" s="7"/>
      <c r="S97" s="7" t="s">
        <v>6</v>
      </c>
      <c r="T97" s="224"/>
      <c r="U97" s="224"/>
      <c r="V97" s="224"/>
      <c r="W97" s="224"/>
      <c r="X97" s="224"/>
      <c r="Y97" s="224"/>
      <c r="Z97" s="224"/>
      <c r="AA97" s="224"/>
      <c r="AB97" s="224"/>
      <c r="AC97" s="224"/>
      <c r="AD97" s="224"/>
      <c r="AE97" s="224"/>
      <c r="AF97" s="224"/>
      <c r="AG97" s="320"/>
      <c r="AH97" s="224"/>
      <c r="AI97" s="224"/>
      <c r="AJ97" s="512"/>
      <c r="AK97" s="2"/>
      <c r="AL97" s="2"/>
      <c r="AM97" s="2"/>
      <c r="AN97" s="2"/>
    </row>
    <row r="98" spans="1:40" ht="15.75" customHeight="1">
      <c r="A98" s="591"/>
      <c r="B98" s="53" t="s">
        <v>727</v>
      </c>
      <c r="C98" s="224" t="s">
        <v>2119</v>
      </c>
      <c r="D98" s="224" t="s">
        <v>729</v>
      </c>
      <c r="E98" s="53"/>
      <c r="F98" s="223">
        <v>42005</v>
      </c>
      <c r="G98" s="223">
        <v>43800</v>
      </c>
      <c r="H98" s="224" t="s">
        <v>2369</v>
      </c>
      <c r="I98" s="225">
        <v>5000000</v>
      </c>
      <c r="J98" s="224" t="s">
        <v>2370</v>
      </c>
      <c r="K98" s="231" t="s">
        <v>2371</v>
      </c>
      <c r="L98" s="53" t="s">
        <v>1791</v>
      </c>
      <c r="M98" s="231"/>
      <c r="N98" s="130"/>
      <c r="O98" s="7"/>
      <c r="P98" s="7"/>
      <c r="Q98" s="7"/>
      <c r="R98" s="7"/>
      <c r="S98" s="7"/>
      <c r="T98" s="224"/>
      <c r="U98" s="224"/>
      <c r="V98" s="224"/>
      <c r="W98" s="224"/>
      <c r="X98" s="224"/>
      <c r="Y98" s="224"/>
      <c r="Z98" s="224"/>
      <c r="AA98" s="224"/>
      <c r="AB98" s="224"/>
      <c r="AC98" s="224"/>
      <c r="AD98" s="224"/>
      <c r="AE98" s="224"/>
      <c r="AF98" s="224"/>
      <c r="AG98" s="320"/>
      <c r="AH98" s="224"/>
      <c r="AI98" s="224"/>
      <c r="AJ98" s="512"/>
      <c r="AK98" s="2"/>
      <c r="AL98" s="2"/>
      <c r="AM98" s="2"/>
      <c r="AN98" s="2"/>
    </row>
    <row r="99" spans="1:40" ht="15.75" customHeight="1">
      <c r="A99" s="591"/>
      <c r="B99" s="53" t="s">
        <v>736</v>
      </c>
      <c r="C99" s="224" t="s">
        <v>737</v>
      </c>
      <c r="D99" s="224" t="s">
        <v>738</v>
      </c>
      <c r="E99" s="53"/>
      <c r="F99" s="223">
        <v>42795</v>
      </c>
      <c r="G99" s="223">
        <v>43800</v>
      </c>
      <c r="H99" s="224" t="s">
        <v>610</v>
      </c>
      <c r="I99" s="225">
        <v>500000</v>
      </c>
      <c r="J99" s="224" t="s">
        <v>740</v>
      </c>
      <c r="K99" s="231" t="s">
        <v>2372</v>
      </c>
      <c r="L99" s="224" t="s">
        <v>1791</v>
      </c>
      <c r="M99" s="224" t="s">
        <v>2128</v>
      </c>
      <c r="N99" s="130"/>
      <c r="O99" s="7"/>
      <c r="P99" s="7"/>
      <c r="Q99" s="7"/>
      <c r="R99" s="7"/>
      <c r="S99" s="7"/>
      <c r="T99" s="224"/>
      <c r="U99" s="224"/>
      <c r="V99" s="224"/>
      <c r="W99" s="224"/>
      <c r="X99" s="224"/>
      <c r="Y99" s="224"/>
      <c r="Z99" s="224"/>
      <c r="AA99" s="224"/>
      <c r="AB99" s="224"/>
      <c r="AC99" s="224"/>
      <c r="AD99" s="332"/>
      <c r="AE99" s="224"/>
      <c r="AF99" s="224"/>
      <c r="AG99" s="320"/>
      <c r="AH99" s="53"/>
      <c r="AI99" s="53"/>
      <c r="AJ99" s="512"/>
      <c r="AK99" s="2"/>
      <c r="AL99" s="2"/>
      <c r="AM99" s="2"/>
      <c r="AN99" s="2"/>
    </row>
    <row r="100" spans="1:40" ht="15.75" customHeight="1">
      <c r="A100" s="591"/>
      <c r="B100" s="53" t="s">
        <v>741</v>
      </c>
      <c r="C100" s="327" t="s">
        <v>2373</v>
      </c>
      <c r="D100" s="231" t="s">
        <v>748</v>
      </c>
      <c r="E100" s="53"/>
      <c r="F100" s="223">
        <v>42064</v>
      </c>
      <c r="G100" s="223">
        <v>43800</v>
      </c>
      <c r="H100" s="231" t="s">
        <v>2129</v>
      </c>
      <c r="I100" s="225">
        <v>500000</v>
      </c>
      <c r="J100" s="224" t="s">
        <v>2130</v>
      </c>
      <c r="K100" s="231"/>
      <c r="L100" s="231"/>
      <c r="M100" s="231" t="s">
        <v>751</v>
      </c>
      <c r="N100" s="130"/>
      <c r="O100" s="7"/>
      <c r="P100" s="7"/>
      <c r="Q100" s="7"/>
      <c r="R100" s="7"/>
      <c r="S100" s="7" t="s">
        <v>6</v>
      </c>
      <c r="T100" s="224"/>
      <c r="U100" s="224"/>
      <c r="V100" s="224"/>
      <c r="W100" s="224"/>
      <c r="X100" s="224"/>
      <c r="Y100" s="224"/>
      <c r="Z100" s="224"/>
      <c r="AA100" s="224"/>
      <c r="AB100" s="224"/>
      <c r="AC100" s="224"/>
      <c r="AD100" s="224"/>
      <c r="AE100" s="224"/>
      <c r="AF100" s="224"/>
      <c r="AG100" s="320"/>
      <c r="AH100" s="224"/>
      <c r="AI100" s="224"/>
      <c r="AJ100" s="512"/>
      <c r="AK100" s="2"/>
      <c r="AL100" s="2"/>
      <c r="AM100" s="2"/>
      <c r="AN100" s="2"/>
    </row>
    <row r="101" spans="1:40" ht="15.75" customHeight="1">
      <c r="A101" s="587"/>
      <c r="B101" s="53" t="s">
        <v>752</v>
      </c>
      <c r="C101" s="231" t="s">
        <v>2374</v>
      </c>
      <c r="D101" s="231" t="s">
        <v>2375</v>
      </c>
      <c r="E101" s="53"/>
      <c r="F101" s="223">
        <v>42005</v>
      </c>
      <c r="G101" s="229" t="s">
        <v>2376</v>
      </c>
      <c r="H101" s="224" t="s">
        <v>2377</v>
      </c>
      <c r="I101" s="225">
        <v>10000</v>
      </c>
      <c r="J101" s="224" t="s">
        <v>756</v>
      </c>
      <c r="K101" s="53" t="s">
        <v>1578</v>
      </c>
      <c r="L101" s="53"/>
      <c r="M101" s="231"/>
      <c r="N101" s="130"/>
      <c r="O101" s="130"/>
      <c r="P101" s="130"/>
      <c r="Q101" s="130"/>
      <c r="R101" s="130"/>
      <c r="S101" s="130"/>
      <c r="T101" s="224"/>
      <c r="U101" s="224"/>
      <c r="V101" s="224"/>
      <c r="W101" s="320"/>
      <c r="X101" s="224"/>
      <c r="Y101" s="224"/>
      <c r="Z101" s="224"/>
      <c r="AA101" s="224"/>
      <c r="AB101" s="320"/>
      <c r="AC101" s="260"/>
      <c r="AD101" s="224"/>
      <c r="AE101" s="224"/>
      <c r="AF101" s="224"/>
      <c r="AG101" s="320"/>
      <c r="AH101" s="320"/>
      <c r="AI101" s="224"/>
      <c r="AJ101" s="512"/>
      <c r="AK101" s="2"/>
      <c r="AL101" s="2"/>
      <c r="AM101" s="2"/>
      <c r="AN101" s="2"/>
    </row>
    <row r="102" spans="1:40" ht="15.75" customHeight="1">
      <c r="A102" s="682" t="s">
        <v>2378</v>
      </c>
      <c r="B102" s="53" t="s">
        <v>762</v>
      </c>
      <c r="C102" s="327" t="s">
        <v>2139</v>
      </c>
      <c r="D102" s="231" t="s">
        <v>769</v>
      </c>
      <c r="E102" s="53"/>
      <c r="F102" s="223">
        <v>42005</v>
      </c>
      <c r="G102" s="223">
        <v>43282</v>
      </c>
      <c r="H102" s="224" t="s">
        <v>765</v>
      </c>
      <c r="I102" s="225">
        <v>20000</v>
      </c>
      <c r="J102" s="224" t="s">
        <v>1584</v>
      </c>
      <c r="K102" s="53"/>
      <c r="L102" s="53"/>
      <c r="M102" s="231" t="s">
        <v>771</v>
      </c>
      <c r="N102" s="130"/>
      <c r="O102" s="7"/>
      <c r="P102" s="7"/>
      <c r="Q102" s="7"/>
      <c r="R102" s="7"/>
      <c r="S102" s="7" t="s">
        <v>7</v>
      </c>
      <c r="T102" s="224"/>
      <c r="U102" s="224"/>
      <c r="V102" s="224"/>
      <c r="W102" s="224"/>
      <c r="X102" s="224"/>
      <c r="Y102" s="224"/>
      <c r="Z102" s="224"/>
      <c r="AA102" s="224"/>
      <c r="AB102" s="320"/>
      <c r="AC102" s="260"/>
      <c r="AD102" s="224"/>
      <c r="AE102" s="224"/>
      <c r="AF102" s="224"/>
      <c r="AG102" s="320"/>
      <c r="AH102" s="224"/>
      <c r="AI102" s="224"/>
      <c r="AJ102" s="512"/>
      <c r="AK102" s="2"/>
      <c r="AL102" s="2"/>
      <c r="AM102" s="2"/>
      <c r="AN102" s="2"/>
    </row>
    <row r="103" spans="1:40" ht="15.75" customHeight="1">
      <c r="A103" s="591"/>
      <c r="B103" s="53" t="s">
        <v>772</v>
      </c>
      <c r="C103" s="327" t="s">
        <v>2140</v>
      </c>
      <c r="D103" s="224" t="s">
        <v>774</v>
      </c>
      <c r="E103" s="53"/>
      <c r="F103" s="223">
        <v>42370</v>
      </c>
      <c r="G103" s="223">
        <v>42552</v>
      </c>
      <c r="H103" s="224" t="s">
        <v>775</v>
      </c>
      <c r="I103" s="225">
        <v>60000</v>
      </c>
      <c r="J103" s="224" t="s">
        <v>586</v>
      </c>
      <c r="K103" s="53"/>
      <c r="L103" s="53"/>
      <c r="M103" s="231" t="s">
        <v>776</v>
      </c>
      <c r="N103" s="130"/>
      <c r="O103" s="7"/>
      <c r="P103" s="7"/>
      <c r="Q103" s="7"/>
      <c r="R103" s="7"/>
      <c r="S103" s="7" t="s">
        <v>7</v>
      </c>
      <c r="T103" s="224"/>
      <c r="U103" s="224"/>
      <c r="V103" s="224"/>
      <c r="W103" s="224"/>
      <c r="X103" s="224"/>
      <c r="Y103" s="224"/>
      <c r="Z103" s="224"/>
      <c r="AA103" s="224"/>
      <c r="AB103" s="320"/>
      <c r="AC103" s="224"/>
      <c r="AD103" s="224"/>
      <c r="AE103" s="224"/>
      <c r="AF103" s="224"/>
      <c r="AG103" s="320"/>
      <c r="AH103" s="224"/>
      <c r="AI103" s="224"/>
      <c r="AJ103" s="512"/>
      <c r="AK103" s="2"/>
      <c r="AL103" s="2"/>
      <c r="AM103" s="2"/>
      <c r="AN103" s="2"/>
    </row>
    <row r="104" spans="1:40" ht="15.75" customHeight="1">
      <c r="A104" s="591"/>
      <c r="B104" s="344" t="s">
        <v>777</v>
      </c>
      <c r="C104" s="238" t="s">
        <v>2379</v>
      </c>
      <c r="D104" s="345" t="s">
        <v>2142</v>
      </c>
      <c r="E104" s="344"/>
      <c r="F104" s="346">
        <v>42005</v>
      </c>
      <c r="G104" s="347">
        <v>43800</v>
      </c>
      <c r="H104" s="238" t="s">
        <v>2147</v>
      </c>
      <c r="I104" s="348">
        <v>60000</v>
      </c>
      <c r="J104" s="238" t="s">
        <v>2351</v>
      </c>
      <c r="K104" s="344"/>
      <c r="L104" s="344" t="s">
        <v>1791</v>
      </c>
      <c r="M104" s="345" t="s">
        <v>1592</v>
      </c>
      <c r="N104" s="349"/>
      <c r="O104" s="350"/>
      <c r="P104" s="350"/>
      <c r="Q104" s="350"/>
      <c r="R104" s="350"/>
      <c r="S104" s="350"/>
      <c r="T104" s="238"/>
      <c r="U104" s="238"/>
      <c r="V104" s="238"/>
      <c r="W104" s="238"/>
      <c r="X104" s="238"/>
      <c r="Y104" s="238" t="s">
        <v>2352</v>
      </c>
      <c r="Z104" s="238"/>
      <c r="AA104" s="238"/>
      <c r="AB104" s="351"/>
      <c r="AC104" s="352"/>
      <c r="AD104" s="238"/>
      <c r="AE104" s="238"/>
      <c r="AF104" s="238"/>
      <c r="AG104" s="351"/>
      <c r="AH104" s="238"/>
      <c r="AI104" s="238"/>
      <c r="AJ104" s="515"/>
      <c r="AK104" s="353"/>
      <c r="AL104" s="353"/>
      <c r="AM104" s="353"/>
      <c r="AN104" s="353"/>
    </row>
    <row r="105" spans="1:40" ht="15.75" customHeight="1">
      <c r="A105" s="591"/>
      <c r="B105" s="344" t="s">
        <v>786</v>
      </c>
      <c r="C105" s="238" t="s">
        <v>2380</v>
      </c>
      <c r="D105" s="238" t="s">
        <v>788</v>
      </c>
      <c r="E105" s="345"/>
      <c r="F105" s="346">
        <v>42005</v>
      </c>
      <c r="G105" s="346">
        <v>2020</v>
      </c>
      <c r="H105" s="238" t="s">
        <v>789</v>
      </c>
      <c r="I105" s="348">
        <v>2000000</v>
      </c>
      <c r="J105" s="238" t="s">
        <v>2355</v>
      </c>
      <c r="K105" s="345" t="s">
        <v>1597</v>
      </c>
      <c r="L105" s="344" t="s">
        <v>1791</v>
      </c>
      <c r="M105" s="345"/>
      <c r="N105" s="349"/>
      <c r="O105" s="350"/>
      <c r="P105" s="350"/>
      <c r="Q105" s="350"/>
      <c r="R105" s="350"/>
      <c r="S105" s="350"/>
      <c r="T105" s="238"/>
      <c r="U105" s="238"/>
      <c r="V105" s="238"/>
      <c r="W105" s="238"/>
      <c r="X105" s="238"/>
      <c r="Y105" s="238"/>
      <c r="Z105" s="238"/>
      <c r="AA105" s="238"/>
      <c r="AB105" s="238"/>
      <c r="AC105" s="238"/>
      <c r="AD105" s="238"/>
      <c r="AE105" s="351"/>
      <c r="AF105" s="238"/>
      <c r="AG105" s="320"/>
      <c r="AH105" s="224"/>
      <c r="AI105" s="224"/>
      <c r="AJ105" s="512"/>
      <c r="AK105" s="2"/>
      <c r="AL105" s="2"/>
      <c r="AM105" s="2"/>
      <c r="AN105" s="2"/>
    </row>
    <row r="106" spans="1:40" ht="15.75" customHeight="1">
      <c r="A106" s="591"/>
      <c r="B106" s="53" t="s">
        <v>793</v>
      </c>
      <c r="C106" s="332" t="s">
        <v>2356</v>
      </c>
      <c r="D106" s="231" t="s">
        <v>799</v>
      </c>
      <c r="E106" s="53"/>
      <c r="F106" s="223">
        <v>43101</v>
      </c>
      <c r="G106" s="223">
        <v>43800</v>
      </c>
      <c r="H106" s="224" t="s">
        <v>796</v>
      </c>
      <c r="I106" s="225">
        <v>10000</v>
      </c>
      <c r="J106" s="224" t="s">
        <v>797</v>
      </c>
      <c r="K106" s="53"/>
      <c r="L106" s="224" t="s">
        <v>2155</v>
      </c>
      <c r="M106" s="231"/>
      <c r="N106" s="130"/>
      <c r="O106" s="7"/>
      <c r="P106" s="7"/>
      <c r="Q106" s="7"/>
      <c r="R106" s="7"/>
      <c r="S106" s="7" t="s">
        <v>7</v>
      </c>
      <c r="T106" s="224"/>
      <c r="U106" s="224"/>
      <c r="V106" s="224"/>
      <c r="W106" s="224"/>
      <c r="X106" s="224"/>
      <c r="Y106" s="224"/>
      <c r="Z106" s="224"/>
      <c r="AA106" s="320"/>
      <c r="AB106" s="260"/>
      <c r="AC106" s="260"/>
      <c r="AD106" s="224"/>
      <c r="AE106" s="224"/>
      <c r="AF106" s="224"/>
      <c r="AG106" s="320"/>
      <c r="AH106" s="53"/>
      <c r="AI106" s="224"/>
      <c r="AJ106" s="512"/>
      <c r="AK106" s="2"/>
      <c r="AL106" s="2"/>
      <c r="AM106" s="2"/>
      <c r="AN106" s="2"/>
    </row>
    <row r="107" spans="1:40" ht="15.75" customHeight="1">
      <c r="A107" s="587"/>
      <c r="B107" s="344" t="s">
        <v>800</v>
      </c>
      <c r="C107" s="238" t="s">
        <v>2157</v>
      </c>
      <c r="D107" s="238" t="s">
        <v>802</v>
      </c>
      <c r="E107" s="344"/>
      <c r="F107" s="346">
        <v>42005</v>
      </c>
      <c r="G107" s="346" t="s">
        <v>2359</v>
      </c>
      <c r="H107" s="238" t="s">
        <v>2360</v>
      </c>
      <c r="I107" s="348">
        <v>10000</v>
      </c>
      <c r="J107" s="238" t="s">
        <v>804</v>
      </c>
      <c r="K107" s="344"/>
      <c r="L107" s="238" t="s">
        <v>1791</v>
      </c>
      <c r="M107" s="345" t="s">
        <v>805</v>
      </c>
      <c r="N107" s="349"/>
      <c r="O107" s="350"/>
      <c r="P107" s="350"/>
      <c r="Q107" s="350"/>
      <c r="R107" s="350"/>
      <c r="S107" s="350"/>
      <c r="T107" s="238"/>
      <c r="U107" s="238"/>
      <c r="V107" s="238"/>
      <c r="W107" s="238"/>
      <c r="X107" s="238"/>
      <c r="Y107" s="238"/>
      <c r="Z107" s="238"/>
      <c r="AA107" s="351"/>
      <c r="AB107" s="238"/>
      <c r="AC107" s="352"/>
      <c r="AD107" s="238"/>
      <c r="AE107" s="238"/>
      <c r="AF107" s="238"/>
      <c r="AG107" s="351"/>
      <c r="AH107" s="344"/>
      <c r="AI107" s="238"/>
      <c r="AJ107" s="515"/>
      <c r="AK107" s="353"/>
      <c r="AL107" s="353"/>
      <c r="AM107" s="353"/>
      <c r="AN107" s="353"/>
    </row>
    <row r="108" spans="1:40" ht="15.75" customHeight="1">
      <c r="A108" s="652" t="s">
        <v>806</v>
      </c>
      <c r="B108" s="53" t="s">
        <v>807</v>
      </c>
      <c r="C108" s="224" t="s">
        <v>2167</v>
      </c>
      <c r="D108" s="224" t="s">
        <v>2381</v>
      </c>
      <c r="E108" s="53"/>
      <c r="F108" s="229">
        <v>43101</v>
      </c>
      <c r="G108" s="229">
        <v>44166</v>
      </c>
      <c r="H108" s="224" t="s">
        <v>2169</v>
      </c>
      <c r="I108" s="225">
        <v>10000</v>
      </c>
      <c r="J108" s="224" t="s">
        <v>2382</v>
      </c>
      <c r="K108" s="53" t="s">
        <v>2383</v>
      </c>
      <c r="L108" s="53" t="s">
        <v>1791</v>
      </c>
      <c r="M108" s="231"/>
      <c r="N108" s="175"/>
      <c r="O108" s="7"/>
      <c r="P108" s="7"/>
      <c r="Q108" s="7"/>
      <c r="R108" s="7"/>
      <c r="S108" s="7"/>
      <c r="T108" s="328"/>
      <c r="U108" s="224"/>
      <c r="V108" s="224"/>
      <c r="W108" s="224"/>
      <c r="X108" s="224"/>
      <c r="Y108" s="224"/>
      <c r="Z108" s="224"/>
      <c r="AA108" s="320"/>
      <c r="AB108" s="260"/>
      <c r="AC108" s="260"/>
      <c r="AD108" s="224"/>
      <c r="AE108" s="224"/>
      <c r="AF108" s="224"/>
      <c r="AG108" s="320"/>
      <c r="AH108" s="224"/>
      <c r="AI108" s="224"/>
      <c r="AJ108" s="512"/>
      <c r="AK108" s="2"/>
      <c r="AL108" s="2"/>
      <c r="AM108" s="2"/>
      <c r="AN108" s="2"/>
    </row>
    <row r="109" spans="1:40" ht="15.75" customHeight="1">
      <c r="A109" s="591"/>
      <c r="B109" s="53" t="s">
        <v>811</v>
      </c>
      <c r="C109" s="332" t="s">
        <v>2171</v>
      </c>
      <c r="D109" s="224" t="s">
        <v>2172</v>
      </c>
      <c r="E109" s="53"/>
      <c r="F109" s="223">
        <v>43101</v>
      </c>
      <c r="G109" s="223">
        <v>43831</v>
      </c>
      <c r="H109" s="224" t="s">
        <v>682</v>
      </c>
      <c r="I109" s="225">
        <v>100000</v>
      </c>
      <c r="J109" s="224" t="s">
        <v>218</v>
      </c>
      <c r="K109" s="53" t="s">
        <v>2173</v>
      </c>
      <c r="L109" s="53"/>
      <c r="M109" s="231" t="s">
        <v>817</v>
      </c>
      <c r="N109" s="130"/>
      <c r="O109" s="7"/>
      <c r="P109" s="7"/>
      <c r="Q109" s="7"/>
      <c r="R109" s="7"/>
      <c r="S109" s="7" t="s">
        <v>6</v>
      </c>
      <c r="T109" s="224"/>
      <c r="U109" s="224"/>
      <c r="V109" s="224"/>
      <c r="W109" s="224"/>
      <c r="X109" s="224"/>
      <c r="Y109" s="224"/>
      <c r="Z109" s="224"/>
      <c r="AA109" s="224"/>
      <c r="AB109" s="320"/>
      <c r="AC109" s="260"/>
      <c r="AD109" s="224"/>
      <c r="AE109" s="224"/>
      <c r="AF109" s="224"/>
      <c r="AG109" s="320"/>
      <c r="AH109" s="224"/>
      <c r="AI109" s="224"/>
      <c r="AJ109" s="512"/>
      <c r="AK109" s="2"/>
      <c r="AL109" s="2"/>
      <c r="AM109" s="2"/>
      <c r="AN109" s="2"/>
    </row>
    <row r="110" spans="1:40" ht="15.75" customHeight="1">
      <c r="A110" s="591"/>
      <c r="B110" s="53" t="s">
        <v>818</v>
      </c>
      <c r="C110" s="332" t="s">
        <v>2174</v>
      </c>
      <c r="D110" s="224" t="s">
        <v>820</v>
      </c>
      <c r="E110" s="53"/>
      <c r="F110" s="223">
        <v>42005</v>
      </c>
      <c r="G110" s="223">
        <v>42736</v>
      </c>
      <c r="H110" s="224" t="s">
        <v>821</v>
      </c>
      <c r="I110" s="242"/>
      <c r="J110" s="224" t="s">
        <v>822</v>
      </c>
      <c r="K110" s="231" t="s">
        <v>1618</v>
      </c>
      <c r="L110" s="231"/>
      <c r="M110" s="231"/>
      <c r="N110" s="130"/>
      <c r="O110" s="7"/>
      <c r="P110" s="7"/>
      <c r="Q110" s="7"/>
      <c r="R110" s="7"/>
      <c r="S110" s="7" t="s">
        <v>6</v>
      </c>
      <c r="T110" s="224"/>
      <c r="U110" s="224"/>
      <c r="V110" s="224"/>
      <c r="W110" s="224"/>
      <c r="X110" s="224"/>
      <c r="Y110" s="224"/>
      <c r="Z110" s="224"/>
      <c r="AA110" s="224"/>
      <c r="AB110" s="224"/>
      <c r="AC110" s="224"/>
      <c r="AD110" s="224"/>
      <c r="AE110" s="224"/>
      <c r="AF110" s="224"/>
      <c r="AG110" s="320"/>
      <c r="AH110" s="224"/>
      <c r="AI110" s="224"/>
      <c r="AJ110" s="512"/>
      <c r="AK110" s="2"/>
      <c r="AL110" s="2"/>
      <c r="AM110" s="2"/>
      <c r="AN110" s="2"/>
    </row>
    <row r="111" spans="1:40" ht="15.75" customHeight="1">
      <c r="A111" s="591"/>
      <c r="B111" s="53" t="s">
        <v>823</v>
      </c>
      <c r="C111" s="224" t="s">
        <v>2179</v>
      </c>
      <c r="D111" s="224" t="s">
        <v>2180</v>
      </c>
      <c r="E111" s="53"/>
      <c r="F111" s="223">
        <v>43101</v>
      </c>
      <c r="G111" s="223">
        <v>43831</v>
      </c>
      <c r="H111" s="224" t="s">
        <v>2177</v>
      </c>
      <c r="I111" s="225">
        <v>20000</v>
      </c>
      <c r="J111" s="224" t="s">
        <v>2384</v>
      </c>
      <c r="K111" s="231" t="s">
        <v>1504</v>
      </c>
      <c r="L111" s="53" t="s">
        <v>1791</v>
      </c>
      <c r="M111" s="231"/>
      <c r="N111" s="130"/>
      <c r="O111" s="130"/>
      <c r="P111" s="130"/>
      <c r="Q111" s="130"/>
      <c r="R111" s="130"/>
      <c r="S111" s="130"/>
      <c r="T111" s="224"/>
      <c r="U111" s="224"/>
      <c r="V111" s="320"/>
      <c r="W111" s="224"/>
      <c r="X111" s="224"/>
      <c r="Y111" s="224"/>
      <c r="Z111" s="224"/>
      <c r="AA111" s="224"/>
      <c r="AB111" s="320"/>
      <c r="AC111" s="224"/>
      <c r="AD111" s="224"/>
      <c r="AE111" s="224"/>
      <c r="AF111" s="224"/>
      <c r="AG111" s="320"/>
      <c r="AH111" s="224"/>
      <c r="AI111" s="224"/>
      <c r="AJ111" s="512"/>
      <c r="AK111" s="2"/>
      <c r="AL111" s="2"/>
      <c r="AM111" s="2"/>
      <c r="AN111" s="2"/>
    </row>
    <row r="112" spans="1:40" ht="15.75" customHeight="1">
      <c r="A112" s="591"/>
      <c r="B112" s="53" t="s">
        <v>829</v>
      </c>
      <c r="C112" s="332" t="s">
        <v>2182</v>
      </c>
      <c r="D112" s="224" t="s">
        <v>831</v>
      </c>
      <c r="E112" s="53"/>
      <c r="F112" s="223">
        <v>42217</v>
      </c>
      <c r="G112" s="223">
        <v>42583</v>
      </c>
      <c r="H112" s="224" t="s">
        <v>832</v>
      </c>
      <c r="I112" s="225">
        <v>1000</v>
      </c>
      <c r="J112" s="243"/>
      <c r="K112" s="231" t="s">
        <v>1355</v>
      </c>
      <c r="L112" s="53"/>
      <c r="M112" s="231"/>
      <c r="N112" s="130"/>
      <c r="O112" s="7"/>
      <c r="P112" s="7"/>
      <c r="Q112" s="7"/>
      <c r="R112" s="7"/>
      <c r="S112" s="7" t="s">
        <v>7</v>
      </c>
      <c r="T112" s="224"/>
      <c r="U112" s="224"/>
      <c r="V112" s="224"/>
      <c r="W112" s="224"/>
      <c r="X112" s="224"/>
      <c r="Y112" s="224"/>
      <c r="Z112" s="224"/>
      <c r="AA112" s="224"/>
      <c r="AB112" s="320"/>
      <c r="AC112" s="224"/>
      <c r="AD112" s="224"/>
      <c r="AE112" s="224"/>
      <c r="AF112" s="224"/>
      <c r="AG112" s="320"/>
      <c r="AH112" s="224"/>
      <c r="AI112" s="224"/>
      <c r="AJ112" s="512"/>
      <c r="AK112" s="2"/>
      <c r="AL112" s="2"/>
      <c r="AM112" s="2"/>
      <c r="AN112" s="2"/>
    </row>
    <row r="113" spans="1:40" ht="15.75" customHeight="1">
      <c r="A113" s="591"/>
      <c r="B113" s="53" t="s">
        <v>833</v>
      </c>
      <c r="C113" s="224" t="s">
        <v>2191</v>
      </c>
      <c r="D113" s="224" t="s">
        <v>835</v>
      </c>
      <c r="E113" s="53"/>
      <c r="F113" s="223">
        <v>42005</v>
      </c>
      <c r="G113" s="229">
        <v>43800</v>
      </c>
      <c r="H113" s="224" t="s">
        <v>2385</v>
      </c>
      <c r="I113" s="225">
        <v>50000</v>
      </c>
      <c r="J113" s="224" t="s">
        <v>2386</v>
      </c>
      <c r="K113" s="231" t="s">
        <v>2387</v>
      </c>
      <c r="L113" s="53"/>
      <c r="M113" s="231" t="s">
        <v>2388</v>
      </c>
      <c r="N113" s="130"/>
      <c r="O113" s="7"/>
      <c r="P113" s="7"/>
      <c r="Q113" s="7"/>
      <c r="R113" s="7"/>
      <c r="S113" s="7"/>
      <c r="T113" s="224"/>
      <c r="U113" s="224"/>
      <c r="V113" s="224"/>
      <c r="W113" s="224"/>
      <c r="X113" s="328"/>
      <c r="Y113" s="224"/>
      <c r="Z113" s="224"/>
      <c r="AA113" s="224"/>
      <c r="AB113" s="320"/>
      <c r="AC113" s="260"/>
      <c r="AD113" s="224"/>
      <c r="AE113" s="224"/>
      <c r="AF113" s="224"/>
      <c r="AG113" s="320"/>
      <c r="AH113" s="320"/>
      <c r="AI113" s="224"/>
      <c r="AJ113" s="512"/>
      <c r="AK113" s="2"/>
      <c r="AL113" s="2"/>
      <c r="AM113" s="2"/>
      <c r="AN113" s="2"/>
    </row>
    <row r="114" spans="1:40" ht="15.75" customHeight="1">
      <c r="A114" s="591"/>
      <c r="B114" s="53" t="s">
        <v>840</v>
      </c>
      <c r="C114" s="332" t="s">
        <v>2195</v>
      </c>
      <c r="D114" s="224" t="s">
        <v>842</v>
      </c>
      <c r="E114" s="53"/>
      <c r="F114" s="223">
        <v>42005</v>
      </c>
      <c r="G114" s="223">
        <v>42644</v>
      </c>
      <c r="H114" s="224" t="s">
        <v>843</v>
      </c>
      <c r="I114" s="225">
        <v>20000</v>
      </c>
      <c r="J114" s="224" t="s">
        <v>844</v>
      </c>
      <c r="K114" s="53"/>
      <c r="L114" s="53"/>
      <c r="M114" s="231"/>
      <c r="N114" s="130"/>
      <c r="O114" s="7"/>
      <c r="P114" s="7"/>
      <c r="Q114" s="7"/>
      <c r="R114" s="7"/>
      <c r="S114" s="7" t="s">
        <v>7</v>
      </c>
      <c r="T114" s="224"/>
      <c r="U114" s="224"/>
      <c r="V114" s="224"/>
      <c r="W114" s="224"/>
      <c r="X114" s="224"/>
      <c r="Y114" s="224"/>
      <c r="Z114" s="224"/>
      <c r="AA114" s="224"/>
      <c r="AB114" s="224"/>
      <c r="AC114" s="224"/>
      <c r="AD114" s="224"/>
      <c r="AE114" s="224"/>
      <c r="AF114" s="224"/>
      <c r="AG114" s="320"/>
      <c r="AH114" s="224"/>
      <c r="AI114" s="224"/>
      <c r="AJ114" s="512"/>
      <c r="AK114" s="2"/>
      <c r="AL114" s="2"/>
      <c r="AM114" s="2"/>
      <c r="AN114" s="2"/>
    </row>
    <row r="115" spans="1:40" ht="15.75" customHeight="1">
      <c r="A115" s="591"/>
      <c r="B115" s="53" t="s">
        <v>846</v>
      </c>
      <c r="C115" s="332" t="s">
        <v>2196</v>
      </c>
      <c r="D115" s="53"/>
      <c r="E115" s="53"/>
      <c r="F115" s="223">
        <v>42005</v>
      </c>
      <c r="G115" s="223">
        <v>43678</v>
      </c>
      <c r="H115" s="224" t="s">
        <v>849</v>
      </c>
      <c r="I115" s="225">
        <v>20000</v>
      </c>
      <c r="J115" s="224" t="s">
        <v>850</v>
      </c>
      <c r="K115" s="53"/>
      <c r="L115" s="53"/>
      <c r="M115" s="231"/>
      <c r="N115" s="130"/>
      <c r="O115" s="7"/>
      <c r="P115" s="7"/>
      <c r="Q115" s="7"/>
      <c r="R115" s="7"/>
      <c r="S115" s="7" t="s">
        <v>6</v>
      </c>
      <c r="T115" s="224"/>
      <c r="U115" s="224"/>
      <c r="V115" s="224"/>
      <c r="W115" s="224"/>
      <c r="X115" s="224"/>
      <c r="Y115" s="224"/>
      <c r="Z115" s="224"/>
      <c r="AA115" s="224"/>
      <c r="AB115" s="224"/>
      <c r="AC115" s="224"/>
      <c r="AD115" s="224"/>
      <c r="AE115" s="224"/>
      <c r="AF115" s="224"/>
      <c r="AG115" s="320"/>
      <c r="AH115" s="224"/>
      <c r="AI115" s="224"/>
      <c r="AJ115" s="512"/>
      <c r="AK115" s="2"/>
      <c r="AL115" s="2"/>
      <c r="AM115" s="2"/>
      <c r="AN115" s="2"/>
    </row>
    <row r="116" spans="1:40" ht="15.75" customHeight="1">
      <c r="A116" s="591"/>
      <c r="B116" s="53" t="s">
        <v>852</v>
      </c>
      <c r="C116" s="332" t="s">
        <v>1643</v>
      </c>
      <c r="D116" s="224" t="s">
        <v>854</v>
      </c>
      <c r="E116" s="53"/>
      <c r="F116" s="223">
        <v>42005</v>
      </c>
      <c r="G116" s="223">
        <v>42736</v>
      </c>
      <c r="H116" s="224" t="s">
        <v>855</v>
      </c>
      <c r="I116" s="225">
        <v>30000</v>
      </c>
      <c r="J116" s="224" t="s">
        <v>856</v>
      </c>
      <c r="K116" s="53"/>
      <c r="L116" s="53"/>
      <c r="M116" s="231"/>
      <c r="N116" s="130"/>
      <c r="O116" s="7"/>
      <c r="P116" s="7"/>
      <c r="Q116" s="7"/>
      <c r="R116" s="7"/>
      <c r="S116" s="7" t="s">
        <v>6</v>
      </c>
      <c r="T116" s="224"/>
      <c r="U116" s="224"/>
      <c r="V116" s="224"/>
      <c r="W116" s="224"/>
      <c r="X116" s="224"/>
      <c r="Y116" s="224"/>
      <c r="Z116" s="224"/>
      <c r="AA116" s="224"/>
      <c r="AB116" s="224"/>
      <c r="AC116" s="224"/>
      <c r="AD116" s="224"/>
      <c r="AE116" s="224"/>
      <c r="AF116" s="224"/>
      <c r="AG116" s="320"/>
      <c r="AH116" s="224"/>
      <c r="AI116" s="224"/>
      <c r="AJ116" s="512"/>
      <c r="AK116" s="2"/>
      <c r="AL116" s="2"/>
      <c r="AM116" s="2"/>
      <c r="AN116" s="2"/>
    </row>
    <row r="117" spans="1:40" ht="15.75" customHeight="1">
      <c r="A117" s="587"/>
      <c r="B117" s="53" t="s">
        <v>857</v>
      </c>
      <c r="C117" s="332" t="s">
        <v>2197</v>
      </c>
      <c r="D117" s="224" t="s">
        <v>859</v>
      </c>
      <c r="E117" s="53"/>
      <c r="F117" s="223">
        <v>42005</v>
      </c>
      <c r="G117" s="223">
        <v>42064</v>
      </c>
      <c r="H117" s="224" t="s">
        <v>860</v>
      </c>
      <c r="I117" s="225">
        <v>30000</v>
      </c>
      <c r="J117" s="224" t="s">
        <v>861</v>
      </c>
      <c r="K117" s="53"/>
      <c r="L117" s="53"/>
      <c r="M117" s="231" t="s">
        <v>862</v>
      </c>
      <c r="N117" s="130"/>
      <c r="O117" s="7"/>
      <c r="P117" s="7"/>
      <c r="Q117" s="7"/>
      <c r="R117" s="7"/>
      <c r="S117" s="7" t="s">
        <v>6</v>
      </c>
      <c r="T117" s="224"/>
      <c r="U117" s="224"/>
      <c r="V117" s="224"/>
      <c r="W117" s="224"/>
      <c r="X117" s="320"/>
      <c r="Y117" s="224"/>
      <c r="Z117" s="224"/>
      <c r="AA117" s="224"/>
      <c r="AB117" s="224"/>
      <c r="AC117" s="224"/>
      <c r="AD117" s="224"/>
      <c r="AE117" s="224"/>
      <c r="AF117" s="224"/>
      <c r="AG117" s="320"/>
      <c r="AH117" s="224"/>
      <c r="AI117" s="224"/>
      <c r="AJ117" s="512"/>
      <c r="AK117" s="2"/>
      <c r="AL117" s="2"/>
      <c r="AM117" s="2"/>
      <c r="AN117" s="2"/>
    </row>
    <row r="118" spans="1:40" ht="15.75" customHeight="1">
      <c r="A118" s="682" t="s">
        <v>863</v>
      </c>
      <c r="B118" s="53" t="s">
        <v>864</v>
      </c>
      <c r="C118" s="332" t="s">
        <v>2198</v>
      </c>
      <c r="D118" s="224" t="s">
        <v>866</v>
      </c>
      <c r="E118" s="53"/>
      <c r="F118" s="229">
        <v>42552</v>
      </c>
      <c r="G118" s="229">
        <v>42705</v>
      </c>
      <c r="H118" s="224" t="s">
        <v>867</v>
      </c>
      <c r="I118" s="225">
        <v>10000</v>
      </c>
      <c r="J118" s="224" t="s">
        <v>868</v>
      </c>
      <c r="K118" s="53" t="s">
        <v>1378</v>
      </c>
      <c r="L118" s="53"/>
      <c r="M118" s="231"/>
      <c r="N118" s="130"/>
      <c r="O118" s="7"/>
      <c r="P118" s="7"/>
      <c r="Q118" s="7"/>
      <c r="R118" s="7"/>
      <c r="S118" s="7" t="s">
        <v>7</v>
      </c>
      <c r="T118" s="224"/>
      <c r="U118" s="224"/>
      <c r="V118" s="224"/>
      <c r="W118" s="224"/>
      <c r="X118" s="224"/>
      <c r="Y118" s="224"/>
      <c r="Z118" s="224"/>
      <c r="AA118" s="320"/>
      <c r="AB118" s="260"/>
      <c r="AC118" s="260"/>
      <c r="AD118" s="224"/>
      <c r="AE118" s="224"/>
      <c r="AF118" s="224"/>
      <c r="AG118" s="320"/>
      <c r="AH118" s="224"/>
      <c r="AI118" s="224"/>
      <c r="AJ118" s="512"/>
      <c r="AK118" s="2"/>
      <c r="AL118" s="2"/>
      <c r="AM118" s="2"/>
      <c r="AN118" s="2"/>
    </row>
    <row r="119" spans="1:40" ht="15.75" customHeight="1">
      <c r="A119" s="591"/>
      <c r="B119" s="53" t="s">
        <v>869</v>
      </c>
      <c r="C119" s="332" t="s">
        <v>2199</v>
      </c>
      <c r="D119" s="231" t="s">
        <v>874</v>
      </c>
      <c r="E119" s="53"/>
      <c r="F119" s="229">
        <v>42522</v>
      </c>
      <c r="G119" s="229">
        <v>43800</v>
      </c>
      <c r="H119" s="224" t="s">
        <v>755</v>
      </c>
      <c r="I119" s="225">
        <v>500000</v>
      </c>
      <c r="J119" s="224" t="s">
        <v>1648</v>
      </c>
      <c r="K119" s="53" t="s">
        <v>1378</v>
      </c>
      <c r="L119" s="53"/>
      <c r="M119" s="231" t="s">
        <v>876</v>
      </c>
      <c r="N119" s="130"/>
      <c r="O119" s="7"/>
      <c r="P119" s="7"/>
      <c r="Q119" s="7"/>
      <c r="R119" s="7"/>
      <c r="S119" s="7" t="s">
        <v>7</v>
      </c>
      <c r="T119" s="224"/>
      <c r="U119" s="224"/>
      <c r="V119" s="224"/>
      <c r="W119" s="224"/>
      <c r="X119" s="224"/>
      <c r="Y119" s="224"/>
      <c r="Z119" s="224"/>
      <c r="AA119" s="320"/>
      <c r="AB119" s="260"/>
      <c r="AC119" s="260"/>
      <c r="AD119" s="224"/>
      <c r="AE119" s="224"/>
      <c r="AF119" s="224"/>
      <c r="AG119" s="320"/>
      <c r="AH119" s="224"/>
      <c r="AI119" s="224"/>
      <c r="AJ119" s="512"/>
      <c r="AK119" s="2"/>
      <c r="AL119" s="2"/>
      <c r="AM119" s="2"/>
      <c r="AN119" s="2"/>
    </row>
    <row r="120" spans="1:40" ht="15.75" customHeight="1">
      <c r="A120" s="591"/>
      <c r="B120" s="53" t="s">
        <v>877</v>
      </c>
      <c r="C120" s="332" t="s">
        <v>2200</v>
      </c>
      <c r="D120" s="224" t="s">
        <v>879</v>
      </c>
      <c r="E120" s="53"/>
      <c r="F120" s="223">
        <v>42005</v>
      </c>
      <c r="G120" s="229">
        <v>42917</v>
      </c>
      <c r="H120" s="224" t="s">
        <v>880</v>
      </c>
      <c r="I120" s="242"/>
      <c r="J120" s="224" t="s">
        <v>881</v>
      </c>
      <c r="K120" s="53"/>
      <c r="L120" s="53"/>
      <c r="M120" s="231"/>
      <c r="N120" s="130"/>
      <c r="O120" s="7"/>
      <c r="P120" s="7"/>
      <c r="Q120" s="7"/>
      <c r="R120" s="7"/>
      <c r="S120" s="7" t="s">
        <v>7</v>
      </c>
      <c r="T120" s="224"/>
      <c r="U120" s="224"/>
      <c r="V120" s="224"/>
      <c r="W120" s="224"/>
      <c r="X120" s="224"/>
      <c r="Y120" s="224"/>
      <c r="Z120" s="224"/>
      <c r="AA120" s="320"/>
      <c r="AB120" s="224"/>
      <c r="AC120" s="260"/>
      <c r="AD120" s="224"/>
      <c r="AE120" s="224"/>
      <c r="AF120" s="224"/>
      <c r="AG120" s="320"/>
      <c r="AH120" s="224"/>
      <c r="AI120" s="224"/>
      <c r="AJ120" s="512"/>
      <c r="AK120" s="2"/>
      <c r="AL120" s="2"/>
      <c r="AM120" s="2"/>
      <c r="AN120" s="2"/>
    </row>
    <row r="121" spans="1:40" ht="15.75" customHeight="1">
      <c r="A121" s="591"/>
      <c r="B121" s="53" t="s">
        <v>882</v>
      </c>
      <c r="C121" s="332" t="s">
        <v>2197</v>
      </c>
      <c r="D121" s="224" t="s">
        <v>884</v>
      </c>
      <c r="E121" s="53"/>
      <c r="F121" s="223">
        <v>42005</v>
      </c>
      <c r="G121" s="229">
        <v>43070</v>
      </c>
      <c r="H121" s="224" t="s">
        <v>885</v>
      </c>
      <c r="I121" s="225">
        <v>20000</v>
      </c>
      <c r="J121" s="224" t="s">
        <v>1654</v>
      </c>
      <c r="K121" s="53"/>
      <c r="L121" s="53"/>
      <c r="M121" s="231"/>
      <c r="N121" s="130"/>
      <c r="O121" s="7"/>
      <c r="P121" s="7"/>
      <c r="Q121" s="7"/>
      <c r="R121" s="7"/>
      <c r="S121" s="7" t="s">
        <v>6</v>
      </c>
      <c r="T121" s="224"/>
      <c r="U121" s="224"/>
      <c r="V121" s="224"/>
      <c r="W121" s="224"/>
      <c r="X121" s="224"/>
      <c r="Y121" s="224"/>
      <c r="Z121" s="224"/>
      <c r="AA121" s="320"/>
      <c r="AB121" s="224"/>
      <c r="AC121" s="260"/>
      <c r="AD121" s="224"/>
      <c r="AE121" s="224"/>
      <c r="AF121" s="224"/>
      <c r="AG121" s="320"/>
      <c r="AH121" s="224"/>
      <c r="AI121" s="224"/>
      <c r="AJ121" s="512"/>
      <c r="AK121" s="2"/>
      <c r="AL121" s="2"/>
      <c r="AM121" s="2"/>
      <c r="AN121" s="2"/>
    </row>
    <row r="122" spans="1:40" ht="15.75" customHeight="1">
      <c r="A122" s="587"/>
      <c r="B122" s="53" t="s">
        <v>888</v>
      </c>
      <c r="C122" s="332" t="s">
        <v>2201</v>
      </c>
      <c r="D122" s="224" t="s">
        <v>890</v>
      </c>
      <c r="E122" s="53"/>
      <c r="F122" s="223">
        <v>42217</v>
      </c>
      <c r="G122" s="223">
        <v>42948</v>
      </c>
      <c r="H122" s="224" t="s">
        <v>891</v>
      </c>
      <c r="I122" s="225">
        <v>300000</v>
      </c>
      <c r="J122" s="224" t="s">
        <v>892</v>
      </c>
      <c r="K122" s="231" t="s">
        <v>163</v>
      </c>
      <c r="L122" s="53"/>
      <c r="M122" s="231"/>
      <c r="N122" s="130"/>
      <c r="O122" s="7"/>
      <c r="P122" s="7"/>
      <c r="Q122" s="7"/>
      <c r="R122" s="7"/>
      <c r="S122" s="7" t="s">
        <v>7</v>
      </c>
      <c r="T122" s="224"/>
      <c r="U122" s="224"/>
      <c r="V122" s="224"/>
      <c r="W122" s="224"/>
      <c r="X122" s="224"/>
      <c r="Y122" s="224"/>
      <c r="Z122" s="224"/>
      <c r="AA122" s="224"/>
      <c r="AB122" s="224"/>
      <c r="AC122" s="224"/>
      <c r="AD122" s="224"/>
      <c r="AE122" s="224"/>
      <c r="AF122" s="224"/>
      <c r="AG122" s="320"/>
      <c r="AH122" s="224"/>
      <c r="AI122" s="224"/>
      <c r="AJ122" s="512"/>
      <c r="AK122" s="2"/>
      <c r="AL122" s="2"/>
      <c r="AM122" s="2"/>
      <c r="AN122" s="2"/>
    </row>
    <row r="123" spans="1:40" ht="15.75" customHeight="1">
      <c r="A123" s="652" t="s">
        <v>893</v>
      </c>
      <c r="B123" s="53" t="s">
        <v>894</v>
      </c>
      <c r="C123" s="224" t="s">
        <v>895</v>
      </c>
      <c r="D123" s="224" t="s">
        <v>896</v>
      </c>
      <c r="E123" s="53"/>
      <c r="F123" s="223">
        <v>42064</v>
      </c>
      <c r="G123" s="229">
        <v>42917</v>
      </c>
      <c r="H123" s="224" t="s">
        <v>586</v>
      </c>
      <c r="I123" s="225">
        <v>30000</v>
      </c>
      <c r="J123" s="224" t="s">
        <v>2389</v>
      </c>
      <c r="K123" s="53" t="s">
        <v>1504</v>
      </c>
      <c r="L123" s="53" t="s">
        <v>1791</v>
      </c>
      <c r="M123" s="231"/>
      <c r="N123" s="130"/>
      <c r="O123" s="7"/>
      <c r="P123" s="7"/>
      <c r="Q123" s="7"/>
      <c r="R123" s="7"/>
      <c r="S123" s="7"/>
      <c r="T123" s="224"/>
      <c r="U123" s="224"/>
      <c r="V123" s="224"/>
      <c r="W123" s="224"/>
      <c r="X123" s="224"/>
      <c r="Y123" s="224"/>
      <c r="Z123" s="224"/>
      <c r="AA123" s="224"/>
      <c r="AB123" s="320"/>
      <c r="AC123" s="260"/>
      <c r="AD123" s="224"/>
      <c r="AE123" s="224"/>
      <c r="AF123" s="224"/>
      <c r="AG123" s="320"/>
      <c r="AH123" s="224"/>
      <c r="AI123" s="224"/>
      <c r="AJ123" s="512"/>
      <c r="AK123" s="2"/>
      <c r="AL123" s="2"/>
      <c r="AM123" s="2"/>
      <c r="AN123" s="2"/>
    </row>
    <row r="124" spans="1:40" ht="15.75" customHeight="1">
      <c r="A124" s="591"/>
      <c r="B124" s="53" t="s">
        <v>901</v>
      </c>
      <c r="C124" s="332" t="s">
        <v>2205</v>
      </c>
      <c r="D124" s="224" t="s">
        <v>903</v>
      </c>
      <c r="E124" s="53"/>
      <c r="F124" s="223">
        <v>42491</v>
      </c>
      <c r="G124" s="223">
        <v>43221</v>
      </c>
      <c r="H124" s="224" t="s">
        <v>425</v>
      </c>
      <c r="I124" s="225">
        <v>80000</v>
      </c>
      <c r="J124" s="224" t="s">
        <v>904</v>
      </c>
      <c r="K124" s="53" t="s">
        <v>1664</v>
      </c>
      <c r="L124" s="53"/>
      <c r="M124" s="231"/>
      <c r="N124" s="130"/>
      <c r="O124" s="7"/>
      <c r="P124" s="7"/>
      <c r="Q124" s="7"/>
      <c r="R124" s="7"/>
      <c r="S124" s="7" t="s">
        <v>7</v>
      </c>
      <c r="T124" s="224"/>
      <c r="U124" s="224"/>
      <c r="V124" s="224"/>
      <c r="W124" s="224"/>
      <c r="X124" s="224"/>
      <c r="Y124" s="224"/>
      <c r="Z124" s="224"/>
      <c r="AA124" s="224"/>
      <c r="AB124" s="224"/>
      <c r="AC124" s="224"/>
      <c r="AD124" s="224"/>
      <c r="AE124" s="224"/>
      <c r="AF124" s="320"/>
      <c r="AG124" s="320"/>
      <c r="AH124" s="224"/>
      <c r="AI124" s="224"/>
      <c r="AJ124" s="512"/>
      <c r="AK124" s="2"/>
      <c r="AL124" s="2"/>
      <c r="AM124" s="2"/>
      <c r="AN124" s="2"/>
    </row>
    <row r="125" spans="1:40" ht="15.75" customHeight="1">
      <c r="A125" s="591"/>
      <c r="B125" s="53" t="s">
        <v>905</v>
      </c>
      <c r="C125" s="224" t="s">
        <v>906</v>
      </c>
      <c r="D125" s="224" t="s">
        <v>907</v>
      </c>
      <c r="E125" s="53"/>
      <c r="F125" s="223">
        <v>42005</v>
      </c>
      <c r="G125" s="223">
        <v>43800</v>
      </c>
      <c r="H125" s="224" t="s">
        <v>586</v>
      </c>
      <c r="I125" s="225">
        <v>800000</v>
      </c>
      <c r="J125" s="224" t="s">
        <v>908</v>
      </c>
      <c r="K125" s="231" t="s">
        <v>1669</v>
      </c>
      <c r="L125" s="224" t="s">
        <v>2045</v>
      </c>
      <c r="M125" s="231"/>
      <c r="N125" s="130"/>
      <c r="O125" s="7"/>
      <c r="P125" s="7"/>
      <c r="Q125" s="7"/>
      <c r="R125" s="7"/>
      <c r="S125" s="7"/>
      <c r="T125" s="224"/>
      <c r="U125" s="224"/>
      <c r="V125" s="224"/>
      <c r="W125" s="224"/>
      <c r="X125" s="224"/>
      <c r="Y125" s="224"/>
      <c r="Z125" s="224"/>
      <c r="AA125" s="224"/>
      <c r="AB125" s="224"/>
      <c r="AC125" s="224"/>
      <c r="AD125" s="224"/>
      <c r="AE125" s="224"/>
      <c r="AF125" s="224"/>
      <c r="AG125" s="320"/>
      <c r="AH125" s="53"/>
      <c r="AI125" s="224"/>
      <c r="AJ125" s="512"/>
      <c r="AK125" s="2"/>
      <c r="AL125" s="2"/>
      <c r="AM125" s="2"/>
      <c r="AN125" s="2"/>
    </row>
    <row r="126" spans="1:40" ht="15.75" customHeight="1">
      <c r="A126" s="591"/>
      <c r="B126" s="53" t="s">
        <v>910</v>
      </c>
      <c r="C126" s="224" t="s">
        <v>2209</v>
      </c>
      <c r="D126" s="224" t="s">
        <v>912</v>
      </c>
      <c r="E126" s="53"/>
      <c r="F126" s="223">
        <v>42064</v>
      </c>
      <c r="G126" s="223" t="s">
        <v>2210</v>
      </c>
      <c r="H126" s="231" t="s">
        <v>2390</v>
      </c>
      <c r="I126" s="225">
        <v>1000000</v>
      </c>
      <c r="J126" s="224" t="s">
        <v>2391</v>
      </c>
      <c r="K126" s="53" t="s">
        <v>1378</v>
      </c>
      <c r="L126" s="224" t="s">
        <v>1791</v>
      </c>
      <c r="M126" s="231" t="s">
        <v>916</v>
      </c>
      <c r="N126" s="130"/>
      <c r="O126" s="7"/>
      <c r="P126" s="7"/>
      <c r="Q126" s="7"/>
      <c r="R126" s="7"/>
      <c r="S126" s="7"/>
      <c r="T126" s="224"/>
      <c r="U126" s="224"/>
      <c r="V126" s="224"/>
      <c r="W126" s="224"/>
      <c r="X126" s="224"/>
      <c r="Y126" s="224"/>
      <c r="Z126" s="224"/>
      <c r="AA126" s="224"/>
      <c r="AB126" s="224"/>
      <c r="AC126" s="224"/>
      <c r="AD126" s="224"/>
      <c r="AE126" s="224"/>
      <c r="AF126" s="224"/>
      <c r="AG126" s="320"/>
      <c r="AH126" s="53"/>
      <c r="AI126" s="224"/>
      <c r="AJ126" s="512"/>
      <c r="AK126" s="2"/>
      <c r="AL126" s="2"/>
      <c r="AM126" s="2"/>
      <c r="AN126" s="2"/>
    </row>
    <row r="127" spans="1:40" ht="15.75" customHeight="1">
      <c r="A127" s="591"/>
      <c r="B127" s="53" t="s">
        <v>917</v>
      </c>
      <c r="C127" s="224" t="s">
        <v>2213</v>
      </c>
      <c r="D127" s="224" t="s">
        <v>2392</v>
      </c>
      <c r="E127" s="53"/>
      <c r="F127" s="223">
        <v>42064</v>
      </c>
      <c r="G127" s="223">
        <v>43983</v>
      </c>
      <c r="H127" s="224" t="s">
        <v>2214</v>
      </c>
      <c r="I127" s="225">
        <v>300000</v>
      </c>
      <c r="J127" s="224" t="s">
        <v>2393</v>
      </c>
      <c r="K127" s="231" t="s">
        <v>1681</v>
      </c>
      <c r="L127" s="53" t="s">
        <v>1791</v>
      </c>
      <c r="M127" s="231" t="s">
        <v>923</v>
      </c>
      <c r="N127" s="130"/>
      <c r="O127" s="7"/>
      <c r="P127" s="7"/>
      <c r="Q127" s="7"/>
      <c r="R127" s="7"/>
      <c r="S127" s="7"/>
      <c r="T127" s="224"/>
      <c r="U127" s="224"/>
      <c r="V127" s="224"/>
      <c r="W127" s="224"/>
      <c r="X127" s="224"/>
      <c r="Y127" s="224"/>
      <c r="Z127" s="224"/>
      <c r="AA127" s="224"/>
      <c r="AB127" s="224"/>
      <c r="AC127" s="224"/>
      <c r="AD127" s="224"/>
      <c r="AE127" s="320"/>
      <c r="AF127" s="224"/>
      <c r="AG127" s="320"/>
      <c r="AH127" s="224"/>
      <c r="AI127" s="224"/>
      <c r="AJ127" s="512"/>
      <c r="AK127" s="2"/>
      <c r="AL127" s="2"/>
      <c r="AM127" s="2"/>
      <c r="AN127" s="2"/>
    </row>
    <row r="128" spans="1:40" ht="15.75" customHeight="1">
      <c r="A128" s="591"/>
      <c r="B128" s="53" t="s">
        <v>924</v>
      </c>
      <c r="C128" s="332" t="s">
        <v>2219</v>
      </c>
      <c r="D128" s="224" t="s">
        <v>926</v>
      </c>
      <c r="E128" s="53"/>
      <c r="F128" s="223">
        <v>42826</v>
      </c>
      <c r="G128" s="223">
        <v>43800</v>
      </c>
      <c r="H128" s="224" t="s">
        <v>920</v>
      </c>
      <c r="I128" s="225">
        <v>1000000</v>
      </c>
      <c r="J128" s="224" t="s">
        <v>176</v>
      </c>
      <c r="K128" s="231" t="s">
        <v>1681</v>
      </c>
      <c r="L128" s="53"/>
      <c r="M128" s="231"/>
      <c r="N128" s="130"/>
      <c r="O128" s="7"/>
      <c r="P128" s="7"/>
      <c r="Q128" s="7"/>
      <c r="R128" s="7"/>
      <c r="S128" s="7" t="s">
        <v>7</v>
      </c>
      <c r="T128" s="224"/>
      <c r="U128" s="224"/>
      <c r="V128" s="224"/>
      <c r="W128" s="224"/>
      <c r="X128" s="224"/>
      <c r="Y128" s="224"/>
      <c r="Z128" s="224"/>
      <c r="AA128" s="224"/>
      <c r="AB128" s="224"/>
      <c r="AC128" s="224"/>
      <c r="AD128" s="224"/>
      <c r="AE128" s="224"/>
      <c r="AF128" s="224"/>
      <c r="AG128" s="320"/>
      <c r="AH128" s="224"/>
      <c r="AI128" s="224"/>
      <c r="AJ128" s="512"/>
      <c r="AK128" s="2"/>
      <c r="AL128" s="2"/>
      <c r="AM128" s="2"/>
      <c r="AN128" s="2"/>
    </row>
    <row r="129" spans="1:40" ht="45" customHeight="1">
      <c r="A129" s="587"/>
      <c r="B129" s="53" t="s">
        <v>927</v>
      </c>
      <c r="C129" s="332" t="s">
        <v>1694</v>
      </c>
      <c r="D129" s="224" t="s">
        <v>929</v>
      </c>
      <c r="E129" s="53"/>
      <c r="F129" s="223">
        <v>42430</v>
      </c>
      <c r="G129" s="223">
        <v>43800</v>
      </c>
      <c r="H129" s="224" t="s">
        <v>930</v>
      </c>
      <c r="I129" s="225">
        <v>500000</v>
      </c>
      <c r="J129" s="224" t="s">
        <v>931</v>
      </c>
      <c r="K129" s="231"/>
      <c r="L129" s="53"/>
      <c r="M129" s="231"/>
      <c r="N129" s="130"/>
      <c r="O129" s="7"/>
      <c r="P129" s="7"/>
      <c r="Q129" s="7"/>
      <c r="R129" s="7"/>
      <c r="S129" s="7" t="s">
        <v>7</v>
      </c>
      <c r="T129" s="224"/>
      <c r="U129" s="224"/>
      <c r="V129" s="224"/>
      <c r="W129" s="224"/>
      <c r="X129" s="224"/>
      <c r="Y129" s="224"/>
      <c r="Z129" s="224"/>
      <c r="AA129" s="224"/>
      <c r="AB129" s="224"/>
      <c r="AC129" s="224"/>
      <c r="AD129" s="224"/>
      <c r="AE129" s="224"/>
      <c r="AF129" s="224"/>
      <c r="AG129" s="320"/>
      <c r="AH129" s="224"/>
      <c r="AI129" s="224"/>
      <c r="AJ129" s="512"/>
      <c r="AK129" s="2"/>
      <c r="AL129" s="2"/>
      <c r="AM129" s="2"/>
      <c r="AN129" s="2"/>
    </row>
    <row r="130" spans="1:40" ht="15.75" customHeight="1">
      <c r="A130" s="652" t="s">
        <v>933</v>
      </c>
      <c r="B130" s="53" t="s">
        <v>934</v>
      </c>
      <c r="C130" s="332" t="s">
        <v>2220</v>
      </c>
      <c r="D130" s="224" t="s">
        <v>936</v>
      </c>
      <c r="E130" s="53"/>
      <c r="F130" s="223">
        <v>42005</v>
      </c>
      <c r="G130" s="223" t="s">
        <v>665</v>
      </c>
      <c r="H130" s="224" t="s">
        <v>937</v>
      </c>
      <c r="I130" s="225">
        <v>50000</v>
      </c>
      <c r="J130" s="224" t="s">
        <v>938</v>
      </c>
      <c r="K130" s="231" t="s">
        <v>1695</v>
      </c>
      <c r="L130" s="231"/>
      <c r="M130" s="231" t="s">
        <v>939</v>
      </c>
      <c r="N130" s="130"/>
      <c r="O130" s="7"/>
      <c r="P130" s="7"/>
      <c r="Q130" s="7"/>
      <c r="R130" s="7"/>
      <c r="S130" s="7" t="s">
        <v>6</v>
      </c>
      <c r="T130" s="224"/>
      <c r="U130" s="224"/>
      <c r="V130" s="224"/>
      <c r="W130" s="224"/>
      <c r="X130" s="224"/>
      <c r="Y130" s="224"/>
      <c r="Z130" s="224"/>
      <c r="AA130" s="224"/>
      <c r="AB130" s="224"/>
      <c r="AC130" s="224"/>
      <c r="AD130" s="224"/>
      <c r="AE130" s="224"/>
      <c r="AF130" s="224"/>
      <c r="AG130" s="224"/>
      <c r="AH130" s="224"/>
      <c r="AI130" s="224"/>
      <c r="AJ130" s="512"/>
      <c r="AK130" s="2"/>
      <c r="AL130" s="2"/>
      <c r="AM130" s="2"/>
      <c r="AN130" s="2"/>
    </row>
    <row r="131" spans="1:40" ht="15.75" customHeight="1">
      <c r="A131" s="591"/>
      <c r="B131" s="53" t="s">
        <v>940</v>
      </c>
      <c r="C131" s="332" t="s">
        <v>2221</v>
      </c>
      <c r="D131" s="224" t="s">
        <v>1863</v>
      </c>
      <c r="E131" s="53"/>
      <c r="F131" s="223">
        <v>42095</v>
      </c>
      <c r="G131" s="223">
        <v>44166</v>
      </c>
      <c r="H131" s="224" t="s">
        <v>2222</v>
      </c>
      <c r="I131" s="225">
        <v>500000</v>
      </c>
      <c r="J131" s="224" t="s">
        <v>1865</v>
      </c>
      <c r="K131" s="231" t="s">
        <v>2223</v>
      </c>
      <c r="L131" s="53"/>
      <c r="M131" s="231" t="s">
        <v>939</v>
      </c>
      <c r="N131" s="130"/>
      <c r="O131" s="130"/>
      <c r="P131" s="130"/>
      <c r="Q131" s="130"/>
      <c r="R131" s="130"/>
      <c r="S131" s="130" t="s">
        <v>6</v>
      </c>
      <c r="T131" s="224"/>
      <c r="U131" s="224"/>
      <c r="V131" s="224"/>
      <c r="W131" s="224"/>
      <c r="X131" s="224"/>
      <c r="Y131" s="224"/>
      <c r="Z131" s="224"/>
      <c r="AA131" s="224"/>
      <c r="AB131" s="224"/>
      <c r="AC131" s="224"/>
      <c r="AD131" s="224"/>
      <c r="AE131" s="224"/>
      <c r="AF131" s="224"/>
      <c r="AG131" s="320"/>
      <c r="AH131" s="224"/>
      <c r="AI131" s="224"/>
      <c r="AJ131" s="512"/>
      <c r="AK131" s="2"/>
      <c r="AL131" s="2"/>
      <c r="AM131" s="2"/>
      <c r="AN131" s="2"/>
    </row>
    <row r="132" spans="1:40" ht="15.75" customHeight="1">
      <c r="A132" s="591"/>
      <c r="B132" s="53" t="s">
        <v>946</v>
      </c>
      <c r="C132" s="332" t="s">
        <v>2221</v>
      </c>
      <c r="D132" s="224" t="s">
        <v>948</v>
      </c>
      <c r="E132" s="53"/>
      <c r="F132" s="223">
        <v>42095</v>
      </c>
      <c r="G132" s="223">
        <v>43800</v>
      </c>
      <c r="H132" s="224" t="s">
        <v>949</v>
      </c>
      <c r="I132" s="225">
        <v>800000</v>
      </c>
      <c r="J132" s="224" t="s">
        <v>950</v>
      </c>
      <c r="K132" s="53"/>
      <c r="L132" s="53"/>
      <c r="M132" s="231" t="s">
        <v>939</v>
      </c>
      <c r="N132" s="130"/>
      <c r="O132" s="7"/>
      <c r="P132" s="7"/>
      <c r="Q132" s="7"/>
      <c r="R132" s="7"/>
      <c r="S132" s="7" t="s">
        <v>6</v>
      </c>
      <c r="T132" s="224"/>
      <c r="U132" s="224"/>
      <c r="V132" s="224"/>
      <c r="W132" s="224"/>
      <c r="X132" s="224"/>
      <c r="Y132" s="224"/>
      <c r="Z132" s="224"/>
      <c r="AA132" s="224"/>
      <c r="AB132" s="224"/>
      <c r="AC132" s="224"/>
      <c r="AD132" s="224"/>
      <c r="AE132" s="224"/>
      <c r="AF132" s="224"/>
      <c r="AG132" s="320"/>
      <c r="AH132" s="224"/>
      <c r="AI132" s="224"/>
      <c r="AJ132" s="512"/>
      <c r="AK132" s="2"/>
      <c r="AL132" s="2"/>
      <c r="AM132" s="2"/>
      <c r="AN132" s="2"/>
    </row>
    <row r="133" spans="1:40" ht="15.75" customHeight="1">
      <c r="A133" s="591"/>
      <c r="B133" s="53" t="s">
        <v>952</v>
      </c>
      <c r="C133" s="332" t="s">
        <v>2224</v>
      </c>
      <c r="D133" s="224" t="s">
        <v>954</v>
      </c>
      <c r="E133" s="53"/>
      <c r="F133" s="223">
        <v>42005</v>
      </c>
      <c r="G133" s="223">
        <v>43800</v>
      </c>
      <c r="H133" s="224" t="s">
        <v>955</v>
      </c>
      <c r="I133" s="225">
        <v>300000</v>
      </c>
      <c r="J133" s="224" t="s">
        <v>956</v>
      </c>
      <c r="K133" s="53" t="s">
        <v>1504</v>
      </c>
      <c r="L133" s="53"/>
      <c r="M133" s="231" t="s">
        <v>939</v>
      </c>
      <c r="N133" s="130"/>
      <c r="O133" s="7"/>
      <c r="P133" s="7"/>
      <c r="Q133" s="7"/>
      <c r="R133" s="7"/>
      <c r="S133" s="7" t="s">
        <v>6</v>
      </c>
      <c r="T133" s="224"/>
      <c r="U133" s="224"/>
      <c r="V133" s="224"/>
      <c r="W133" s="224"/>
      <c r="X133" s="224"/>
      <c r="Y133" s="224"/>
      <c r="Z133" s="224"/>
      <c r="AA133" s="224"/>
      <c r="AB133" s="224"/>
      <c r="AC133" s="224"/>
      <c r="AD133" s="224"/>
      <c r="AE133" s="224"/>
      <c r="AF133" s="224"/>
      <c r="AG133" s="320"/>
      <c r="AH133" s="224"/>
      <c r="AI133" s="224"/>
      <c r="AJ133" s="512"/>
      <c r="AK133" s="2"/>
      <c r="AL133" s="2"/>
      <c r="AM133" s="2"/>
      <c r="AN133" s="2"/>
    </row>
    <row r="134" spans="1:40" ht="15.75" customHeight="1">
      <c r="A134" s="591"/>
      <c r="B134" s="53" t="s">
        <v>957</v>
      </c>
      <c r="C134" s="332" t="s">
        <v>2221</v>
      </c>
      <c r="D134" s="224" t="s">
        <v>959</v>
      </c>
      <c r="E134" s="53"/>
      <c r="F134" s="223">
        <v>42064</v>
      </c>
      <c r="G134" s="223">
        <v>43678</v>
      </c>
      <c r="H134" s="224" t="s">
        <v>960</v>
      </c>
      <c r="I134" s="225">
        <v>1450000</v>
      </c>
      <c r="J134" s="224" t="s">
        <v>1720</v>
      </c>
      <c r="K134" s="53" t="s">
        <v>1378</v>
      </c>
      <c r="L134" s="53"/>
      <c r="M134" s="231" t="s">
        <v>939</v>
      </c>
      <c r="N134" s="130"/>
      <c r="O134" s="7"/>
      <c r="P134" s="7"/>
      <c r="Q134" s="7"/>
      <c r="R134" s="7"/>
      <c r="S134" s="7" t="s">
        <v>6</v>
      </c>
      <c r="T134" s="224"/>
      <c r="U134" s="224"/>
      <c r="V134" s="224"/>
      <c r="W134" s="224"/>
      <c r="X134" s="224"/>
      <c r="Y134" s="224"/>
      <c r="Z134" s="224"/>
      <c r="AA134" s="224"/>
      <c r="AB134" s="224"/>
      <c r="AC134" s="224"/>
      <c r="AD134" s="224"/>
      <c r="AE134" s="224"/>
      <c r="AF134" s="224"/>
      <c r="AG134" s="320"/>
      <c r="AH134" s="224"/>
      <c r="AI134" s="224"/>
      <c r="AJ134" s="512"/>
      <c r="AK134" s="2"/>
      <c r="AL134" s="2"/>
      <c r="AM134" s="2"/>
      <c r="AN134" s="2"/>
    </row>
    <row r="135" spans="1:40" ht="15.75" customHeight="1">
      <c r="A135" s="591"/>
      <c r="B135" s="53" t="s">
        <v>963</v>
      </c>
      <c r="C135" s="224" t="s">
        <v>2227</v>
      </c>
      <c r="D135" s="224" t="s">
        <v>965</v>
      </c>
      <c r="E135" s="53"/>
      <c r="F135" s="223">
        <v>42370</v>
      </c>
      <c r="G135" s="223">
        <v>42705</v>
      </c>
      <c r="H135" s="224" t="s">
        <v>966</v>
      </c>
      <c r="I135" s="225"/>
      <c r="J135" s="224" t="s">
        <v>967</v>
      </c>
      <c r="K135" s="231" t="s">
        <v>2223</v>
      </c>
      <c r="L135" s="53" t="s">
        <v>2228</v>
      </c>
      <c r="M135" s="231" t="s">
        <v>939</v>
      </c>
      <c r="N135" s="130"/>
      <c r="O135" s="7"/>
      <c r="P135" s="7"/>
      <c r="Q135" s="7"/>
      <c r="R135" s="7"/>
      <c r="S135" s="7"/>
      <c r="T135" s="224"/>
      <c r="U135" s="224"/>
      <c r="V135" s="224"/>
      <c r="W135" s="224"/>
      <c r="X135" s="224"/>
      <c r="Y135" s="224"/>
      <c r="Z135" s="224"/>
      <c r="AA135" s="224"/>
      <c r="AB135" s="224"/>
      <c r="AC135" s="224"/>
      <c r="AD135" s="224"/>
      <c r="AE135" s="224"/>
      <c r="AF135" s="224"/>
      <c r="AG135" s="320"/>
      <c r="AH135" s="224"/>
      <c r="AI135" s="224"/>
      <c r="AJ135" s="512"/>
      <c r="AK135" s="2"/>
      <c r="AL135" s="2"/>
      <c r="AM135" s="2"/>
      <c r="AN135" s="2"/>
    </row>
    <row r="136" spans="1:40" ht="15.75" customHeight="1">
      <c r="A136" s="591"/>
      <c r="B136" s="53" t="s">
        <v>973</v>
      </c>
      <c r="C136" s="332" t="s">
        <v>2229</v>
      </c>
      <c r="D136" s="224" t="s">
        <v>975</v>
      </c>
      <c r="E136" s="53"/>
      <c r="F136" s="223">
        <v>42095</v>
      </c>
      <c r="G136" s="223">
        <v>43800</v>
      </c>
      <c r="H136" s="224" t="s">
        <v>976</v>
      </c>
      <c r="I136" s="225">
        <v>1200000</v>
      </c>
      <c r="J136" s="224" t="s">
        <v>977</v>
      </c>
      <c r="K136" s="53"/>
      <c r="L136" s="53"/>
      <c r="M136" s="231" t="s">
        <v>939</v>
      </c>
      <c r="N136" s="130"/>
      <c r="O136" s="7"/>
      <c r="P136" s="7"/>
      <c r="Q136" s="7"/>
      <c r="R136" s="7"/>
      <c r="S136" s="7" t="s">
        <v>7</v>
      </c>
      <c r="T136" s="224"/>
      <c r="U136" s="224"/>
      <c r="V136" s="224"/>
      <c r="W136" s="224"/>
      <c r="X136" s="224"/>
      <c r="Y136" s="224"/>
      <c r="Z136" s="224"/>
      <c r="AA136" s="224"/>
      <c r="AB136" s="224"/>
      <c r="AC136" s="224"/>
      <c r="AD136" s="224"/>
      <c r="AE136" s="224"/>
      <c r="AF136" s="224"/>
      <c r="AG136" s="320"/>
      <c r="AH136" s="224"/>
      <c r="AI136" s="224"/>
      <c r="AJ136" s="512"/>
      <c r="AK136" s="2"/>
      <c r="AL136" s="2"/>
      <c r="AM136" s="2"/>
      <c r="AN136" s="2"/>
    </row>
    <row r="137" spans="1:40" ht="15.75" customHeight="1">
      <c r="A137" s="591"/>
      <c r="B137" s="53" t="s">
        <v>978</v>
      </c>
      <c r="C137" s="224" t="s">
        <v>979</v>
      </c>
      <c r="D137" s="224" t="s">
        <v>980</v>
      </c>
      <c r="E137" s="53"/>
      <c r="F137" s="223">
        <v>42095</v>
      </c>
      <c r="G137" s="223">
        <v>43800</v>
      </c>
      <c r="H137" s="224" t="s">
        <v>2394</v>
      </c>
      <c r="I137" s="225">
        <v>800000</v>
      </c>
      <c r="J137" s="224" t="s">
        <v>2395</v>
      </c>
      <c r="K137" s="53" t="s">
        <v>1215</v>
      </c>
      <c r="L137" s="53" t="s">
        <v>1791</v>
      </c>
      <c r="M137" s="231" t="s">
        <v>2396</v>
      </c>
      <c r="N137" s="130"/>
      <c r="O137" s="7"/>
      <c r="P137" s="7"/>
      <c r="Q137" s="7"/>
      <c r="R137" s="7"/>
      <c r="S137" s="7"/>
      <c r="T137" s="224"/>
      <c r="U137" s="224"/>
      <c r="V137" s="224"/>
      <c r="W137" s="224"/>
      <c r="X137" s="224"/>
      <c r="Y137" s="224"/>
      <c r="Z137" s="224"/>
      <c r="AA137" s="224"/>
      <c r="AB137" s="224"/>
      <c r="AC137" s="224"/>
      <c r="AD137" s="224"/>
      <c r="AE137" s="224"/>
      <c r="AF137" s="224"/>
      <c r="AG137" s="320"/>
      <c r="AH137" s="224"/>
      <c r="AI137" s="224"/>
      <c r="AJ137" s="512"/>
      <c r="AK137" s="2"/>
      <c r="AL137" s="2"/>
      <c r="AM137" s="2"/>
      <c r="AN137" s="2"/>
    </row>
    <row r="138" spans="1:40" ht="15.75" customHeight="1">
      <c r="A138" s="591"/>
      <c r="B138" s="53" t="s">
        <v>983</v>
      </c>
      <c r="C138" s="332" t="s">
        <v>1903</v>
      </c>
      <c r="D138" s="224" t="s">
        <v>985</v>
      </c>
      <c r="E138" s="53"/>
      <c r="F138" s="223">
        <v>42005</v>
      </c>
      <c r="G138" s="223">
        <v>43678</v>
      </c>
      <c r="H138" s="224" t="s">
        <v>986</v>
      </c>
      <c r="I138" s="225">
        <v>200000</v>
      </c>
      <c r="J138" s="224" t="s">
        <v>987</v>
      </c>
      <c r="K138" s="53"/>
      <c r="L138" s="53"/>
      <c r="M138" s="231" t="s">
        <v>939</v>
      </c>
      <c r="N138" s="130"/>
      <c r="O138" s="7"/>
      <c r="P138" s="7"/>
      <c r="Q138" s="7"/>
      <c r="R138" s="7"/>
      <c r="S138" s="7" t="s">
        <v>6</v>
      </c>
      <c r="T138" s="224"/>
      <c r="U138" s="224"/>
      <c r="V138" s="224"/>
      <c r="W138" s="224"/>
      <c r="X138" s="224"/>
      <c r="Y138" s="224"/>
      <c r="Z138" s="224"/>
      <c r="AA138" s="224"/>
      <c r="AB138" s="224"/>
      <c r="AC138" s="224"/>
      <c r="AD138" s="224"/>
      <c r="AE138" s="224"/>
      <c r="AF138" s="224"/>
      <c r="AG138" s="320"/>
      <c r="AH138" s="224"/>
      <c r="AI138" s="224"/>
      <c r="AJ138" s="512"/>
      <c r="AK138" s="2"/>
      <c r="AL138" s="2"/>
      <c r="AM138" s="2"/>
      <c r="AN138" s="2"/>
    </row>
    <row r="139" spans="1:40" ht="15.75" customHeight="1">
      <c r="A139" s="591"/>
      <c r="B139" s="53" t="s">
        <v>988</v>
      </c>
      <c r="C139" s="332" t="s">
        <v>2197</v>
      </c>
      <c r="D139" s="224" t="s">
        <v>990</v>
      </c>
      <c r="E139" s="53"/>
      <c r="F139" s="223">
        <v>42005</v>
      </c>
      <c r="G139" s="223">
        <v>44166</v>
      </c>
      <c r="H139" s="224" t="s">
        <v>1388</v>
      </c>
      <c r="I139" s="225">
        <v>200000</v>
      </c>
      <c r="J139" s="224" t="s">
        <v>991</v>
      </c>
      <c r="K139" s="53"/>
      <c r="L139" s="53"/>
      <c r="M139" s="231" t="s">
        <v>939</v>
      </c>
      <c r="N139" s="130"/>
      <c r="O139" s="7"/>
      <c r="P139" s="7"/>
      <c r="Q139" s="7"/>
      <c r="R139" s="7"/>
      <c r="S139" s="7" t="s">
        <v>6</v>
      </c>
      <c r="T139" s="224"/>
      <c r="U139" s="224"/>
      <c r="V139" s="224"/>
      <c r="W139" s="224"/>
      <c r="X139" s="224"/>
      <c r="Y139" s="224"/>
      <c r="Z139" s="224"/>
      <c r="AA139" s="224"/>
      <c r="AB139" s="224"/>
      <c r="AC139" s="224"/>
      <c r="AD139" s="224"/>
      <c r="AE139" s="224"/>
      <c r="AF139" s="224"/>
      <c r="AG139" s="320"/>
      <c r="AH139" s="224"/>
      <c r="AI139" s="224"/>
      <c r="AJ139" s="512"/>
      <c r="AK139" s="2"/>
      <c r="AL139" s="2"/>
      <c r="AM139" s="2"/>
      <c r="AN139" s="2"/>
    </row>
    <row r="140" spans="1:40" ht="15.75" customHeight="1">
      <c r="A140" s="587"/>
      <c r="B140" s="53" t="s">
        <v>992</v>
      </c>
      <c r="C140" s="332" t="s">
        <v>2197</v>
      </c>
      <c r="D140" s="224" t="s">
        <v>994</v>
      </c>
      <c r="E140" s="53"/>
      <c r="F140" s="223">
        <v>42064</v>
      </c>
      <c r="G140" s="223">
        <v>43800</v>
      </c>
      <c r="H140" s="224" t="s">
        <v>2234</v>
      </c>
      <c r="I140" s="225">
        <v>1500000</v>
      </c>
      <c r="J140" s="224" t="s">
        <v>996</v>
      </c>
      <c r="K140" s="53"/>
      <c r="L140" s="53"/>
      <c r="M140" s="231" t="s">
        <v>939</v>
      </c>
      <c r="N140" s="130"/>
      <c r="O140" s="7"/>
      <c r="P140" s="7"/>
      <c r="Q140" s="7"/>
      <c r="R140" s="7"/>
      <c r="S140" s="7" t="s">
        <v>6</v>
      </c>
      <c r="T140" s="224"/>
      <c r="U140" s="224"/>
      <c r="V140" s="224"/>
      <c r="W140" s="224"/>
      <c r="X140" s="224"/>
      <c r="Y140" s="224"/>
      <c r="Z140" s="224"/>
      <c r="AA140" s="224"/>
      <c r="AB140" s="224"/>
      <c r="AC140" s="224"/>
      <c r="AD140" s="224"/>
      <c r="AE140" s="224"/>
      <c r="AF140" s="224"/>
      <c r="AG140" s="320"/>
      <c r="AH140" s="224"/>
      <c r="AI140" s="224"/>
      <c r="AJ140" s="512"/>
      <c r="AK140" s="2"/>
      <c r="AL140" s="2"/>
      <c r="AM140" s="2"/>
      <c r="AN140" s="2"/>
    </row>
    <row r="141" spans="1:40" ht="15.75" customHeight="1">
      <c r="A141" s="652" t="s">
        <v>1003</v>
      </c>
      <c r="B141" s="53" t="s">
        <v>1004</v>
      </c>
      <c r="C141" s="332" t="s">
        <v>2235</v>
      </c>
      <c r="D141" s="224" t="s">
        <v>1006</v>
      </c>
      <c r="E141" s="53"/>
      <c r="F141" s="223">
        <v>43466</v>
      </c>
      <c r="G141" s="223">
        <v>43678</v>
      </c>
      <c r="H141" s="224" t="s">
        <v>1007</v>
      </c>
      <c r="I141" s="225">
        <v>20000</v>
      </c>
      <c r="J141" s="224" t="s">
        <v>1008</v>
      </c>
      <c r="K141" s="231" t="s">
        <v>1743</v>
      </c>
      <c r="L141" s="53"/>
      <c r="M141" s="231"/>
      <c r="N141" s="130"/>
      <c r="O141" s="7"/>
      <c r="P141" s="7"/>
      <c r="Q141" s="7"/>
      <c r="R141" s="7"/>
      <c r="S141" s="7" t="s">
        <v>7</v>
      </c>
      <c r="T141" s="224"/>
      <c r="U141" s="224"/>
      <c r="V141" s="224"/>
      <c r="W141" s="224"/>
      <c r="X141" s="224"/>
      <c r="Y141" s="224"/>
      <c r="Z141" s="224"/>
      <c r="AA141" s="224"/>
      <c r="AB141" s="224"/>
      <c r="AC141" s="224"/>
      <c r="AD141" s="224"/>
      <c r="AE141" s="224"/>
      <c r="AF141" s="224"/>
      <c r="AG141" s="320"/>
      <c r="AH141" s="224"/>
      <c r="AI141" s="224"/>
      <c r="AJ141" s="512"/>
      <c r="AK141" s="2"/>
      <c r="AL141" s="2"/>
      <c r="AM141" s="2"/>
      <c r="AN141" s="2"/>
    </row>
    <row r="142" spans="1:40" ht="15.75" customHeight="1">
      <c r="A142" s="591"/>
      <c r="B142" s="53" t="s">
        <v>1018</v>
      </c>
      <c r="C142" s="224" t="s">
        <v>2236</v>
      </c>
      <c r="D142" s="224" t="s">
        <v>2237</v>
      </c>
      <c r="E142" s="53"/>
      <c r="F142" s="223">
        <v>42095</v>
      </c>
      <c r="G142" s="223">
        <v>43800</v>
      </c>
      <c r="H142" s="224" t="s">
        <v>2397</v>
      </c>
      <c r="I142" s="225">
        <v>750000</v>
      </c>
      <c r="J142" s="224" t="s">
        <v>2398</v>
      </c>
      <c r="K142" s="231" t="s">
        <v>2399</v>
      </c>
      <c r="L142" s="53" t="s">
        <v>1791</v>
      </c>
      <c r="M142" s="231"/>
      <c r="N142" s="130"/>
      <c r="O142" s="7"/>
      <c r="P142" s="7"/>
      <c r="Q142" s="7"/>
      <c r="R142" s="7"/>
      <c r="S142" s="7"/>
      <c r="T142" s="224"/>
      <c r="U142" s="224"/>
      <c r="V142" s="224"/>
      <c r="W142" s="224"/>
      <c r="X142" s="224"/>
      <c r="Y142" s="224"/>
      <c r="Z142" s="224"/>
      <c r="AA142" s="224"/>
      <c r="AB142" s="224"/>
      <c r="AC142" s="224"/>
      <c r="AD142" s="224" t="s">
        <v>1306</v>
      </c>
      <c r="AE142" s="320"/>
      <c r="AF142" s="224"/>
      <c r="AG142" s="320"/>
      <c r="AH142" s="224"/>
      <c r="AI142" s="224"/>
      <c r="AJ142" s="512"/>
      <c r="AK142" s="2"/>
      <c r="AL142" s="2"/>
      <c r="AM142" s="2"/>
      <c r="AN142" s="2"/>
    </row>
    <row r="143" spans="1:40" ht="15.75" customHeight="1">
      <c r="A143" s="591"/>
      <c r="B143" s="53" t="s">
        <v>1044</v>
      </c>
      <c r="C143" s="332" t="s">
        <v>2245</v>
      </c>
      <c r="D143" s="224" t="s">
        <v>1046</v>
      </c>
      <c r="E143" s="53"/>
      <c r="F143" s="223">
        <v>42370</v>
      </c>
      <c r="G143" s="223">
        <v>43678</v>
      </c>
      <c r="H143" s="224" t="s">
        <v>578</v>
      </c>
      <c r="I143" s="225">
        <v>150000</v>
      </c>
      <c r="J143" s="224" t="s">
        <v>1047</v>
      </c>
      <c r="K143" s="53"/>
      <c r="L143" s="53"/>
      <c r="M143" s="231"/>
      <c r="N143" s="130"/>
      <c r="O143" s="7"/>
      <c r="P143" s="7"/>
      <c r="Q143" s="7"/>
      <c r="R143" s="7"/>
      <c r="S143" s="7" t="s">
        <v>6</v>
      </c>
      <c r="T143" s="224"/>
      <c r="U143" s="224"/>
      <c r="V143" s="224"/>
      <c r="W143" s="224"/>
      <c r="X143" s="224"/>
      <c r="Y143" s="224"/>
      <c r="Z143" s="224"/>
      <c r="AA143" s="224"/>
      <c r="AB143" s="224"/>
      <c r="AC143" s="224"/>
      <c r="AD143" s="224"/>
      <c r="AE143" s="224"/>
      <c r="AF143" s="224"/>
      <c r="AG143" s="320"/>
      <c r="AH143" s="224"/>
      <c r="AI143" s="224"/>
      <c r="AJ143" s="512"/>
      <c r="AK143" s="2"/>
      <c r="AL143" s="2"/>
      <c r="AM143" s="2"/>
      <c r="AN143" s="2"/>
    </row>
    <row r="144" spans="1:40" ht="15.75" customHeight="1">
      <c r="A144" s="591"/>
      <c r="B144" s="53" t="s">
        <v>1049</v>
      </c>
      <c r="C144" s="332" t="s">
        <v>2246</v>
      </c>
      <c r="D144" s="224" t="s">
        <v>1051</v>
      </c>
      <c r="E144" s="53"/>
      <c r="F144" s="223">
        <v>42005</v>
      </c>
      <c r="G144" s="223">
        <v>42339</v>
      </c>
      <c r="H144" s="224" t="s">
        <v>330</v>
      </c>
      <c r="I144" s="225">
        <v>400000</v>
      </c>
      <c r="J144" s="224" t="s">
        <v>1052</v>
      </c>
      <c r="K144" s="53"/>
      <c r="L144" s="53"/>
      <c r="M144" s="231"/>
      <c r="N144" s="130"/>
      <c r="O144" s="7"/>
      <c r="P144" s="7"/>
      <c r="Q144" s="7"/>
      <c r="R144" s="7"/>
      <c r="S144" s="7" t="s">
        <v>7</v>
      </c>
      <c r="T144" s="224"/>
      <c r="U144" s="224"/>
      <c r="V144" s="224"/>
      <c r="W144" s="224"/>
      <c r="X144" s="320"/>
      <c r="Y144" s="224"/>
      <c r="Z144" s="224"/>
      <c r="AA144" s="224"/>
      <c r="AB144" s="224"/>
      <c r="AC144" s="224"/>
      <c r="AD144" s="224"/>
      <c r="AE144" s="224"/>
      <c r="AF144" s="224"/>
      <c r="AG144" s="320"/>
      <c r="AH144" s="224"/>
      <c r="AI144" s="224"/>
      <c r="AJ144" s="512"/>
      <c r="AK144" s="2"/>
      <c r="AL144" s="2"/>
      <c r="AM144" s="2"/>
      <c r="AN144" s="2"/>
    </row>
    <row r="145" spans="1:40" ht="15.75" customHeight="1">
      <c r="A145" s="591"/>
      <c r="B145" s="53" t="s">
        <v>1053</v>
      </c>
      <c r="C145" s="332" t="s">
        <v>2247</v>
      </c>
      <c r="D145" s="224" t="s">
        <v>1055</v>
      </c>
      <c r="E145" s="53"/>
      <c r="F145" s="265"/>
      <c r="G145" s="265"/>
      <c r="H145" s="224" t="s">
        <v>1056</v>
      </c>
      <c r="I145" s="225">
        <v>1000</v>
      </c>
      <c r="J145" s="243"/>
      <c r="K145" s="231" t="s">
        <v>163</v>
      </c>
      <c r="L145" s="53"/>
      <c r="M145" s="231"/>
      <c r="N145" s="130"/>
      <c r="O145" s="7"/>
      <c r="P145" s="7"/>
      <c r="Q145" s="7"/>
      <c r="R145" s="7"/>
      <c r="S145" s="7" t="s">
        <v>7</v>
      </c>
      <c r="T145" s="224"/>
      <c r="U145" s="224"/>
      <c r="V145" s="224"/>
      <c r="W145" s="224"/>
      <c r="X145" s="224"/>
      <c r="Y145" s="224"/>
      <c r="Z145" s="224"/>
      <c r="AA145" s="224"/>
      <c r="AB145" s="224"/>
      <c r="AC145" s="224"/>
      <c r="AD145" s="224"/>
      <c r="AE145" s="224"/>
      <c r="AF145" s="224"/>
      <c r="AG145" s="320"/>
      <c r="AH145" s="224"/>
      <c r="AI145" s="224"/>
      <c r="AJ145" s="512"/>
      <c r="AK145" s="2"/>
      <c r="AL145" s="2"/>
      <c r="AM145" s="2"/>
      <c r="AN145" s="2"/>
    </row>
    <row r="146" spans="1:40" ht="15.75" customHeight="1">
      <c r="A146" s="591"/>
      <c r="B146" s="53" t="s">
        <v>1057</v>
      </c>
      <c r="C146" s="332" t="s">
        <v>2248</v>
      </c>
      <c r="D146" s="224" t="s">
        <v>1059</v>
      </c>
      <c r="E146" s="53"/>
      <c r="F146" s="223">
        <v>42064</v>
      </c>
      <c r="G146" s="223">
        <v>43800</v>
      </c>
      <c r="H146" s="224" t="s">
        <v>83</v>
      </c>
      <c r="I146" s="225">
        <v>50000</v>
      </c>
      <c r="J146" s="224"/>
      <c r="K146" s="53"/>
      <c r="L146" s="53"/>
      <c r="M146" s="231"/>
      <c r="N146" s="130"/>
      <c r="O146" s="7"/>
      <c r="P146" s="7"/>
      <c r="Q146" s="7"/>
      <c r="R146" s="7"/>
      <c r="S146" s="7" t="s">
        <v>6</v>
      </c>
      <c r="T146" s="224"/>
      <c r="U146" s="224"/>
      <c r="V146" s="224"/>
      <c r="W146" s="224"/>
      <c r="X146" s="224"/>
      <c r="Y146" s="224"/>
      <c r="Z146" s="224"/>
      <c r="AA146" s="224"/>
      <c r="AB146" s="224"/>
      <c r="AC146" s="224"/>
      <c r="AD146" s="224"/>
      <c r="AE146" s="224"/>
      <c r="AF146" s="224"/>
      <c r="AG146" s="320"/>
      <c r="AH146" s="224"/>
      <c r="AI146" s="224"/>
      <c r="AJ146" s="512"/>
      <c r="AK146" s="2"/>
      <c r="AL146" s="2"/>
      <c r="AM146" s="2"/>
      <c r="AN146" s="2"/>
    </row>
    <row r="147" spans="1:40" ht="15.75" customHeight="1">
      <c r="A147" s="591"/>
      <c r="B147" s="53" t="s">
        <v>1060</v>
      </c>
      <c r="C147" s="224" t="s">
        <v>1061</v>
      </c>
      <c r="D147" s="224" t="s">
        <v>1062</v>
      </c>
      <c r="E147" s="53"/>
      <c r="F147" s="223">
        <v>42005</v>
      </c>
      <c r="G147" s="223">
        <v>42736</v>
      </c>
      <c r="H147" s="224" t="s">
        <v>2400</v>
      </c>
      <c r="I147" s="225">
        <v>500000</v>
      </c>
      <c r="J147" s="224" t="s">
        <v>2401</v>
      </c>
      <c r="K147" s="53"/>
      <c r="L147" s="53" t="s">
        <v>1791</v>
      </c>
      <c r="M147" s="231"/>
      <c r="N147" s="130"/>
      <c r="O147" s="7"/>
      <c r="P147" s="7"/>
      <c r="Q147" s="7"/>
      <c r="R147" s="7"/>
      <c r="S147" s="7"/>
      <c r="T147" s="224"/>
      <c r="U147" s="224"/>
      <c r="V147" s="224"/>
      <c r="W147" s="224"/>
      <c r="X147" s="224"/>
      <c r="Y147" s="224"/>
      <c r="Z147" s="224"/>
      <c r="AA147" s="224"/>
      <c r="AB147" s="224"/>
      <c r="AC147" s="224"/>
      <c r="AD147" s="224"/>
      <c r="AE147" s="224"/>
      <c r="AF147" s="224"/>
      <c r="AG147" s="320"/>
      <c r="AH147" s="224"/>
      <c r="AI147" s="224"/>
      <c r="AJ147" s="512"/>
      <c r="AK147" s="2"/>
      <c r="AL147" s="2"/>
      <c r="AM147" s="2"/>
      <c r="AN147" s="2"/>
    </row>
    <row r="148" spans="1:40" ht="15.75" customHeight="1">
      <c r="A148" s="591"/>
      <c r="B148" s="53" t="s">
        <v>1066</v>
      </c>
      <c r="C148" s="332" t="s">
        <v>2251</v>
      </c>
      <c r="D148" s="224" t="s">
        <v>1068</v>
      </c>
      <c r="E148" s="53"/>
      <c r="F148" s="223">
        <v>42370</v>
      </c>
      <c r="G148" s="223">
        <v>43800</v>
      </c>
      <c r="H148" s="224" t="s">
        <v>1063</v>
      </c>
      <c r="I148" s="225">
        <v>1500000</v>
      </c>
      <c r="J148" s="224" t="s">
        <v>1069</v>
      </c>
      <c r="K148" s="53"/>
      <c r="L148" s="53"/>
      <c r="M148" s="231"/>
      <c r="N148" s="175"/>
      <c r="O148" s="130"/>
      <c r="P148" s="130"/>
      <c r="Q148" s="130"/>
      <c r="R148" s="130"/>
      <c r="S148" s="130" t="s">
        <v>6</v>
      </c>
      <c r="T148" s="224"/>
      <c r="U148" s="224"/>
      <c r="V148" s="224"/>
      <c r="W148" s="224"/>
      <c r="X148" s="224"/>
      <c r="Y148" s="224"/>
      <c r="Z148" s="224"/>
      <c r="AA148" s="224"/>
      <c r="AB148" s="224"/>
      <c r="AC148" s="224"/>
      <c r="AD148" s="224"/>
      <c r="AE148" s="224"/>
      <c r="AF148" s="224"/>
      <c r="AG148" s="320"/>
      <c r="AH148" s="224"/>
      <c r="AI148" s="224"/>
      <c r="AJ148" s="512"/>
      <c r="AK148" s="2"/>
      <c r="AL148" s="2"/>
      <c r="AM148" s="2"/>
      <c r="AN148" s="2"/>
    </row>
    <row r="149" spans="1:40" ht="15.75" customHeight="1">
      <c r="A149" s="591"/>
      <c r="B149" s="53" t="s">
        <v>1070</v>
      </c>
      <c r="C149" s="224" t="s">
        <v>1071</v>
      </c>
      <c r="D149" s="224" t="s">
        <v>1072</v>
      </c>
      <c r="E149" s="53"/>
      <c r="F149" s="223">
        <v>42217</v>
      </c>
      <c r="G149" s="223">
        <v>43678</v>
      </c>
      <c r="H149" s="224" t="s">
        <v>2402</v>
      </c>
      <c r="I149" s="225">
        <v>15000</v>
      </c>
      <c r="J149" s="224" t="s">
        <v>2403</v>
      </c>
      <c r="K149" s="231" t="s">
        <v>1764</v>
      </c>
      <c r="L149" s="53"/>
      <c r="M149" s="53"/>
      <c r="N149" s="175"/>
      <c r="O149" s="7"/>
      <c r="P149" s="7"/>
      <c r="Q149" s="7"/>
      <c r="R149" s="7"/>
      <c r="S149" s="7"/>
      <c r="T149" s="224"/>
      <c r="U149" s="224"/>
      <c r="V149" s="224"/>
      <c r="W149" s="224"/>
      <c r="X149" s="224"/>
      <c r="Y149" s="224"/>
      <c r="Z149" s="224"/>
      <c r="AA149" s="320"/>
      <c r="AB149" s="320"/>
      <c r="AC149" s="320"/>
      <c r="AD149" s="224"/>
      <c r="AE149" s="320"/>
      <c r="AF149" s="224"/>
      <c r="AG149" s="320"/>
      <c r="AH149" s="320"/>
      <c r="AI149" s="224"/>
      <c r="AJ149" s="512"/>
      <c r="AK149" s="2"/>
      <c r="AL149" s="2"/>
      <c r="AM149" s="2"/>
      <c r="AN149" s="2"/>
    </row>
    <row r="150" spans="1:40" ht="15.75" customHeight="1">
      <c r="A150" s="591"/>
      <c r="B150" s="53" t="s">
        <v>1075</v>
      </c>
      <c r="C150" s="224" t="s">
        <v>1076</v>
      </c>
      <c r="D150" s="224" t="s">
        <v>1077</v>
      </c>
      <c r="E150" s="53"/>
      <c r="F150" s="223">
        <v>42005</v>
      </c>
      <c r="G150" s="223">
        <v>43800</v>
      </c>
      <c r="H150" s="224" t="s">
        <v>1388</v>
      </c>
      <c r="I150" s="225">
        <v>800000</v>
      </c>
      <c r="J150" s="224" t="s">
        <v>2256</v>
      </c>
      <c r="K150" s="53"/>
      <c r="L150" s="53"/>
      <c r="M150" s="231"/>
      <c r="N150" s="175"/>
      <c r="O150" s="7"/>
      <c r="P150" s="7"/>
      <c r="Q150" s="7"/>
      <c r="R150" s="7"/>
      <c r="S150" s="7"/>
      <c r="T150" s="224"/>
      <c r="U150" s="224"/>
      <c r="V150" s="224"/>
      <c r="W150" s="224"/>
      <c r="X150" s="224"/>
      <c r="Y150" s="224"/>
      <c r="Z150" s="224"/>
      <c r="AA150" s="224"/>
      <c r="AB150" s="224"/>
      <c r="AC150" s="224"/>
      <c r="AD150" s="224"/>
      <c r="AE150" s="224"/>
      <c r="AF150" s="224"/>
      <c r="AG150" s="320"/>
      <c r="AH150" s="320"/>
      <c r="AI150" s="224"/>
      <c r="AJ150" s="512"/>
      <c r="AK150" s="2"/>
      <c r="AL150" s="2"/>
      <c r="AM150" s="2"/>
      <c r="AN150" s="2"/>
    </row>
    <row r="151" spans="1:40" ht="15.75" customHeight="1">
      <c r="A151" s="587"/>
      <c r="B151" s="53" t="s">
        <v>1082</v>
      </c>
      <c r="C151" s="224" t="s">
        <v>1083</v>
      </c>
      <c r="D151" s="224" t="s">
        <v>1084</v>
      </c>
      <c r="E151" s="53"/>
      <c r="F151" s="223">
        <v>42095</v>
      </c>
      <c r="G151" s="223">
        <v>43800</v>
      </c>
      <c r="H151" s="224" t="s">
        <v>1085</v>
      </c>
      <c r="I151" s="225">
        <v>600000</v>
      </c>
      <c r="J151" s="224" t="s">
        <v>2404</v>
      </c>
      <c r="K151" s="53" t="s">
        <v>1215</v>
      </c>
      <c r="L151" s="53"/>
      <c r="M151" s="231"/>
      <c r="N151" s="175"/>
      <c r="O151" s="7"/>
      <c r="P151" s="7"/>
      <c r="Q151" s="7"/>
      <c r="R151" s="7"/>
      <c r="S151" s="7"/>
      <c r="T151" s="224"/>
      <c r="U151" s="224"/>
      <c r="V151" s="224"/>
      <c r="W151" s="224"/>
      <c r="X151" s="224"/>
      <c r="Y151" s="224"/>
      <c r="Z151" s="224"/>
      <c r="AA151" s="224"/>
      <c r="AB151" s="224"/>
      <c r="AC151" s="224"/>
      <c r="AD151" s="224"/>
      <c r="AE151" s="224"/>
      <c r="AF151" s="224"/>
      <c r="AG151" s="320"/>
      <c r="AH151" s="320"/>
      <c r="AI151" s="224"/>
      <c r="AJ151" s="512"/>
      <c r="AK151" s="2"/>
      <c r="AL151" s="2"/>
      <c r="AM151" s="2"/>
      <c r="AN151" s="2"/>
    </row>
    <row r="152" spans="1:40" ht="15.75" customHeight="1">
      <c r="A152" s="154"/>
      <c r="B152" s="470"/>
      <c r="C152" s="447"/>
      <c r="D152" s="447"/>
      <c r="E152" s="470"/>
      <c r="F152" s="468"/>
      <c r="G152" s="468"/>
      <c r="H152" s="447"/>
      <c r="I152" s="469"/>
      <c r="J152" s="447"/>
      <c r="K152" s="470"/>
      <c r="L152" s="470"/>
      <c r="M152" s="516"/>
      <c r="N152" s="516"/>
      <c r="O152" s="470"/>
      <c r="P152" s="470"/>
      <c r="Q152" s="470"/>
      <c r="R152" s="470"/>
      <c r="S152" s="38"/>
      <c r="T152" s="516"/>
      <c r="U152" s="516"/>
      <c r="V152" s="154"/>
      <c r="W152" s="516"/>
      <c r="X152" s="154"/>
      <c r="Y152" s="516"/>
      <c r="Z152" s="516"/>
      <c r="AA152" s="516"/>
      <c r="AB152" s="516"/>
      <c r="AC152" s="516"/>
      <c r="AD152" s="516"/>
      <c r="AE152" s="516"/>
      <c r="AF152" s="154"/>
      <c r="AG152" s="470"/>
      <c r="AH152" s="470"/>
      <c r="AI152" s="516"/>
      <c r="AJ152" s="512"/>
      <c r="AK152" s="2"/>
      <c r="AL152" s="2"/>
      <c r="AM152" s="2"/>
      <c r="AN152" s="2"/>
    </row>
    <row r="153" spans="1:40" ht="15.75" customHeight="1">
      <c r="A153" s="354" t="s">
        <v>1087</v>
      </c>
      <c r="B153" s="41"/>
      <c r="C153" s="41"/>
      <c r="D153" s="41"/>
      <c r="E153" s="41"/>
      <c r="F153" s="41"/>
      <c r="G153" s="41"/>
      <c r="H153" s="41"/>
      <c r="I153" s="41"/>
      <c r="J153" s="41"/>
      <c r="K153" s="41"/>
      <c r="L153" s="517"/>
      <c r="M153" s="355"/>
      <c r="N153" s="2"/>
      <c r="O153" s="56"/>
      <c r="P153" s="56"/>
      <c r="Q153" s="56"/>
      <c r="R153" s="56"/>
      <c r="S153" s="56"/>
      <c r="T153" s="2"/>
      <c r="U153" s="2"/>
      <c r="V153" s="2"/>
      <c r="W153" s="2"/>
      <c r="X153" s="2"/>
      <c r="Y153" s="2"/>
      <c r="Z153" s="2"/>
      <c r="AA153" s="2"/>
      <c r="AB153" s="2"/>
      <c r="AC153" s="2"/>
      <c r="AD153" s="2"/>
      <c r="AE153" s="2"/>
      <c r="AF153" s="2"/>
      <c r="AG153" s="2"/>
      <c r="AH153" s="2"/>
      <c r="AI153" s="2"/>
      <c r="AJ153" s="417"/>
      <c r="AK153" s="2"/>
      <c r="AL153" s="2"/>
      <c r="AM153" s="2"/>
      <c r="AN153" s="2"/>
    </row>
    <row r="154" spans="1:40" ht="15.75" customHeight="1">
      <c r="A154" s="356"/>
      <c r="B154" s="357"/>
      <c r="C154" s="357"/>
      <c r="D154" s="46"/>
      <c r="E154" s="46"/>
      <c r="F154" s="46"/>
      <c r="G154" s="46"/>
      <c r="H154" s="46"/>
      <c r="I154" s="46"/>
      <c r="J154" s="46"/>
      <c r="K154" s="46"/>
      <c r="L154" s="46"/>
      <c r="M154" s="46"/>
      <c r="N154" s="2"/>
      <c r="O154" s="56"/>
      <c r="P154" s="56"/>
      <c r="Q154" s="56"/>
      <c r="R154" s="56"/>
      <c r="S154" s="56"/>
      <c r="T154" s="2"/>
      <c r="U154" s="2"/>
      <c r="V154" s="2"/>
      <c r="W154" s="2"/>
      <c r="X154" s="2"/>
      <c r="Y154" s="2"/>
      <c r="Z154" s="2"/>
      <c r="AA154" s="2"/>
      <c r="AB154" s="2"/>
      <c r="AC154" s="2"/>
      <c r="AD154" s="2"/>
      <c r="AE154" s="2"/>
      <c r="AF154" s="2"/>
      <c r="AG154" s="2"/>
      <c r="AH154" s="2"/>
      <c r="AI154" s="2"/>
      <c r="AJ154" s="417"/>
      <c r="AK154" s="2"/>
      <c r="AL154" s="2"/>
      <c r="AM154" s="2"/>
      <c r="AN154" s="2"/>
    </row>
    <row r="155" spans="1:40" ht="15.75" customHeight="1">
      <c r="A155" s="47" t="s">
        <v>1088</v>
      </c>
      <c r="B155" s="48"/>
      <c r="C155" s="49">
        <f>COUNTA(C159:C167,C171:C179,C183:C191,C195:C203)</f>
        <v>0</v>
      </c>
      <c r="D155" s="2"/>
      <c r="E155" s="2"/>
      <c r="F155" s="2"/>
      <c r="G155" s="2"/>
      <c r="H155" s="2"/>
      <c r="I155" s="2"/>
      <c r="J155" s="2"/>
      <c r="K155" s="2"/>
      <c r="L155" s="2"/>
      <c r="M155" s="2"/>
      <c r="N155" s="2"/>
      <c r="O155" s="56"/>
      <c r="P155" s="56"/>
      <c r="Q155" s="56"/>
      <c r="R155" s="56"/>
      <c r="S155" s="56"/>
      <c r="T155" s="2"/>
      <c r="U155" s="2"/>
      <c r="V155" s="2"/>
      <c r="W155" s="2"/>
      <c r="X155" s="2"/>
      <c r="Y155" s="2"/>
      <c r="Z155" s="2"/>
      <c r="AA155" s="2"/>
      <c r="AB155" s="2"/>
      <c r="AC155" s="2"/>
      <c r="AD155" s="2"/>
      <c r="AE155" s="2"/>
      <c r="AF155" s="2"/>
      <c r="AG155" s="2"/>
      <c r="AH155" s="2"/>
      <c r="AI155" s="2"/>
      <c r="AJ155" s="417"/>
      <c r="AK155" s="2"/>
      <c r="AL155" s="2"/>
      <c r="AM155" s="2"/>
      <c r="AN155" s="2"/>
    </row>
    <row r="156" spans="1:40" ht="15.75" customHeight="1">
      <c r="A156" s="2"/>
      <c r="B156" s="2"/>
      <c r="C156" s="2"/>
      <c r="D156" s="2"/>
      <c r="E156" s="2"/>
      <c r="F156" s="2"/>
      <c r="G156" s="2"/>
      <c r="H156" s="2"/>
      <c r="I156" s="2"/>
      <c r="J156" s="2"/>
      <c r="K156" s="2"/>
      <c r="L156" s="2"/>
      <c r="M156" s="2"/>
      <c r="N156" s="56"/>
      <c r="O156" s="56"/>
      <c r="P156" s="56"/>
      <c r="Q156" s="56"/>
      <c r="R156" s="56"/>
      <c r="S156" s="56"/>
      <c r="T156" s="2"/>
      <c r="U156" s="2"/>
      <c r="V156" s="2"/>
      <c r="W156" s="2"/>
      <c r="X156" s="2"/>
      <c r="Y156" s="2"/>
      <c r="Z156" s="2"/>
      <c r="AA156" s="2"/>
      <c r="AB156" s="2"/>
      <c r="AC156" s="2"/>
      <c r="AD156" s="2"/>
      <c r="AE156" s="2"/>
      <c r="AF156" s="2"/>
      <c r="AG156" s="2"/>
      <c r="AH156" s="2"/>
      <c r="AI156" s="2"/>
      <c r="AJ156" s="417"/>
      <c r="AK156" s="2"/>
      <c r="AL156" s="2"/>
      <c r="AM156" s="2"/>
      <c r="AN156" s="2"/>
    </row>
    <row r="157" spans="1:40" ht="15.75" customHeight="1">
      <c r="A157" s="594" t="s">
        <v>1089</v>
      </c>
      <c r="B157" s="586" t="s">
        <v>12</v>
      </c>
      <c r="C157" s="399" t="s">
        <v>13</v>
      </c>
      <c r="D157" s="586" t="s">
        <v>14</v>
      </c>
      <c r="E157" s="595" t="s">
        <v>15</v>
      </c>
      <c r="F157" s="651" t="s">
        <v>16</v>
      </c>
      <c r="G157" s="585"/>
      <c r="H157" s="586" t="s">
        <v>17</v>
      </c>
      <c r="I157" s="586" t="s">
        <v>18</v>
      </c>
      <c r="J157" s="588" t="s">
        <v>19</v>
      </c>
      <c r="K157" s="2"/>
      <c r="L157" s="2"/>
      <c r="M157" s="588" t="s">
        <v>21</v>
      </c>
      <c r="N157" s="56"/>
      <c r="O157" s="56"/>
      <c r="P157" s="56"/>
      <c r="Q157" s="56"/>
      <c r="R157" s="56"/>
      <c r="S157" s="56"/>
      <c r="T157" s="2"/>
      <c r="U157" s="2"/>
      <c r="V157" s="2"/>
      <c r="W157" s="2"/>
      <c r="X157" s="2"/>
      <c r="Y157" s="2"/>
      <c r="Z157" s="2"/>
      <c r="AA157" s="2"/>
      <c r="AB157" s="2"/>
      <c r="AC157" s="2"/>
      <c r="AD157" s="2"/>
      <c r="AE157" s="2"/>
      <c r="AF157" s="2"/>
      <c r="AG157" s="2"/>
      <c r="AH157" s="2"/>
      <c r="AI157" s="2"/>
      <c r="AJ157" s="417"/>
      <c r="AK157" s="2"/>
      <c r="AL157" s="2"/>
      <c r="AM157" s="2"/>
      <c r="AN157" s="2"/>
    </row>
    <row r="158" spans="1:40" ht="15.75" customHeight="1">
      <c r="A158" s="587"/>
      <c r="B158" s="587"/>
      <c r="C158" s="358"/>
      <c r="D158" s="587"/>
      <c r="E158" s="587"/>
      <c r="F158" s="51" t="s">
        <v>44</v>
      </c>
      <c r="G158" s="51" t="s">
        <v>45</v>
      </c>
      <c r="H158" s="587"/>
      <c r="I158" s="587"/>
      <c r="J158" s="587"/>
      <c r="K158" s="52" t="s">
        <v>46</v>
      </c>
      <c r="L158" s="52" t="s">
        <v>47</v>
      </c>
      <c r="M158" s="587"/>
      <c r="N158" s="2"/>
      <c r="O158" s="56"/>
      <c r="P158" s="56"/>
      <c r="Q158" s="56"/>
      <c r="R158" s="56"/>
      <c r="S158" s="56"/>
      <c r="T158" s="2"/>
      <c r="U158" s="2"/>
      <c r="V158" s="2"/>
      <c r="W158" s="2"/>
      <c r="X158" s="2"/>
      <c r="Y158" s="2"/>
      <c r="Z158" s="2"/>
      <c r="AA158" s="2"/>
      <c r="AB158" s="2"/>
      <c r="AC158" s="2"/>
      <c r="AD158" s="2"/>
      <c r="AE158" s="2"/>
      <c r="AF158" s="2"/>
      <c r="AG158" s="2"/>
      <c r="AH158" s="2"/>
      <c r="AI158" s="2"/>
      <c r="AJ158" s="417"/>
      <c r="AK158" s="2"/>
      <c r="AL158" s="2"/>
      <c r="AM158" s="2"/>
      <c r="AN158" s="2"/>
    </row>
    <row r="159" spans="1:40" ht="15.75" customHeight="1">
      <c r="A159" s="53"/>
      <c r="B159" s="53"/>
      <c r="C159" s="53"/>
      <c r="D159" s="53"/>
      <c r="E159" s="53"/>
      <c r="F159" s="53"/>
      <c r="G159" s="53"/>
      <c r="H159" s="53"/>
      <c r="I159" s="53"/>
      <c r="J159" s="54"/>
      <c r="K159" s="54"/>
      <c r="L159" s="54"/>
      <c r="M159" s="54"/>
      <c r="N159" s="2"/>
      <c r="O159" s="56"/>
      <c r="P159" s="56"/>
      <c r="Q159" s="56"/>
      <c r="R159" s="56"/>
      <c r="S159" s="56"/>
      <c r="T159" s="2"/>
      <c r="U159" s="2"/>
      <c r="V159" s="2"/>
      <c r="W159" s="2"/>
      <c r="X159" s="2"/>
      <c r="Y159" s="2"/>
      <c r="Z159" s="2"/>
      <c r="AA159" s="2"/>
      <c r="AB159" s="2"/>
      <c r="AC159" s="2"/>
      <c r="AD159" s="2"/>
      <c r="AE159" s="2"/>
      <c r="AF159" s="2"/>
      <c r="AG159" s="2"/>
      <c r="AH159" s="2"/>
      <c r="AI159" s="2"/>
      <c r="AJ159" s="417"/>
      <c r="AK159" s="2"/>
      <c r="AL159" s="2"/>
      <c r="AM159" s="2"/>
      <c r="AN159" s="2"/>
    </row>
    <row r="160" spans="1:40" ht="15.75" customHeight="1">
      <c r="A160" s="53"/>
      <c r="B160" s="53"/>
      <c r="C160" s="53"/>
      <c r="D160" s="53"/>
      <c r="E160" s="53"/>
      <c r="F160" s="53"/>
      <c r="G160" s="53"/>
      <c r="H160" s="53"/>
      <c r="I160" s="53"/>
      <c r="J160" s="53"/>
      <c r="K160" s="53"/>
      <c r="L160" s="53"/>
      <c r="M160" s="53"/>
      <c r="N160" s="2"/>
      <c r="O160" s="56"/>
      <c r="P160" s="56"/>
      <c r="Q160" s="56"/>
      <c r="R160" s="56"/>
      <c r="S160" s="56"/>
      <c r="T160" s="2"/>
      <c r="U160" s="2"/>
      <c r="V160" s="2"/>
      <c r="W160" s="2"/>
      <c r="X160" s="2"/>
      <c r="Y160" s="2"/>
      <c r="Z160" s="2"/>
      <c r="AA160" s="2"/>
      <c r="AB160" s="2"/>
      <c r="AC160" s="2"/>
      <c r="AD160" s="2"/>
      <c r="AE160" s="2"/>
      <c r="AF160" s="2"/>
      <c r="AG160" s="2"/>
      <c r="AH160" s="2"/>
      <c r="AI160" s="2"/>
      <c r="AJ160" s="417"/>
      <c r="AK160" s="2"/>
      <c r="AL160" s="2"/>
      <c r="AM160" s="2"/>
      <c r="AN160" s="2"/>
    </row>
    <row r="161" spans="1:40" ht="15.75" customHeight="1">
      <c r="A161" s="53"/>
      <c r="B161" s="53"/>
      <c r="C161" s="53"/>
      <c r="D161" s="53"/>
      <c r="E161" s="53"/>
      <c r="F161" s="53"/>
      <c r="G161" s="53"/>
      <c r="H161" s="53"/>
      <c r="I161" s="53"/>
      <c r="J161" s="53"/>
      <c r="K161" s="53"/>
      <c r="L161" s="53"/>
      <c r="M161" s="53"/>
      <c r="N161" s="2"/>
      <c r="O161" s="56"/>
      <c r="P161" s="56"/>
      <c r="Q161" s="56"/>
      <c r="R161" s="56"/>
      <c r="S161" s="56"/>
      <c r="T161" s="2"/>
      <c r="U161" s="2"/>
      <c r="V161" s="2"/>
      <c r="W161" s="2"/>
      <c r="X161" s="2"/>
      <c r="Y161" s="2"/>
      <c r="Z161" s="2"/>
      <c r="AA161" s="2"/>
      <c r="AB161" s="2"/>
      <c r="AC161" s="2"/>
      <c r="AD161" s="2"/>
      <c r="AE161" s="2"/>
      <c r="AF161" s="2"/>
      <c r="AG161" s="2"/>
      <c r="AH161" s="2"/>
      <c r="AI161" s="2"/>
      <c r="AJ161" s="417"/>
      <c r="AK161" s="2"/>
      <c r="AL161" s="2"/>
      <c r="AM161" s="2"/>
      <c r="AN161" s="2"/>
    </row>
    <row r="162" spans="1:40" ht="15.75" customHeight="1">
      <c r="A162" s="53"/>
      <c r="B162" s="53"/>
      <c r="C162" s="53"/>
      <c r="D162" s="53"/>
      <c r="E162" s="53"/>
      <c r="F162" s="53"/>
      <c r="G162" s="53"/>
      <c r="H162" s="53"/>
      <c r="I162" s="53"/>
      <c r="J162" s="53"/>
      <c r="K162" s="53"/>
      <c r="L162" s="53"/>
      <c r="M162" s="53"/>
      <c r="N162" s="2"/>
      <c r="O162" s="56"/>
      <c r="P162" s="56"/>
      <c r="Q162" s="56"/>
      <c r="R162" s="56"/>
      <c r="S162" s="56"/>
      <c r="T162" s="2"/>
      <c r="U162" s="2"/>
      <c r="V162" s="2"/>
      <c r="W162" s="2"/>
      <c r="X162" s="2"/>
      <c r="Y162" s="2"/>
      <c r="Z162" s="2"/>
      <c r="AA162" s="2"/>
      <c r="AB162" s="2"/>
      <c r="AC162" s="2"/>
      <c r="AD162" s="2"/>
      <c r="AE162" s="2"/>
      <c r="AF162" s="2"/>
      <c r="AG162" s="2"/>
      <c r="AH162" s="2"/>
      <c r="AI162" s="2"/>
      <c r="AJ162" s="417"/>
      <c r="AK162" s="2"/>
      <c r="AL162" s="2"/>
      <c r="AM162" s="2"/>
      <c r="AN162" s="2"/>
    </row>
    <row r="163" spans="1:40" ht="15.75" customHeight="1">
      <c r="A163" s="53"/>
      <c r="B163" s="53"/>
      <c r="C163" s="53"/>
      <c r="D163" s="53"/>
      <c r="E163" s="53"/>
      <c r="F163" s="53"/>
      <c r="G163" s="53"/>
      <c r="H163" s="53"/>
      <c r="I163" s="53"/>
      <c r="J163" s="53"/>
      <c r="K163" s="53"/>
      <c r="L163" s="53"/>
      <c r="M163" s="53"/>
      <c r="N163" s="2"/>
      <c r="O163" s="56"/>
      <c r="P163" s="56"/>
      <c r="Q163" s="56"/>
      <c r="R163" s="56"/>
      <c r="S163" s="56"/>
      <c r="T163" s="2"/>
      <c r="U163" s="2"/>
      <c r="V163" s="2"/>
      <c r="W163" s="2"/>
      <c r="X163" s="2"/>
      <c r="Y163" s="2"/>
      <c r="Z163" s="2"/>
      <c r="AA163" s="2"/>
      <c r="AB163" s="2"/>
      <c r="AC163" s="2"/>
      <c r="AD163" s="2"/>
      <c r="AE163" s="2"/>
      <c r="AF163" s="2"/>
      <c r="AG163" s="2"/>
      <c r="AH163" s="2"/>
      <c r="AI163" s="2"/>
      <c r="AJ163" s="417"/>
      <c r="AK163" s="2"/>
      <c r="AL163" s="2"/>
      <c r="AM163" s="2"/>
      <c r="AN163" s="2"/>
    </row>
    <row r="164" spans="1:40" ht="15.75" customHeight="1">
      <c r="A164" s="53"/>
      <c r="B164" s="53"/>
      <c r="C164" s="53"/>
      <c r="D164" s="53"/>
      <c r="E164" s="53"/>
      <c r="F164" s="53"/>
      <c r="G164" s="53"/>
      <c r="H164" s="53"/>
      <c r="I164" s="53"/>
      <c r="J164" s="53"/>
      <c r="K164" s="53"/>
      <c r="L164" s="53"/>
      <c r="M164" s="53"/>
      <c r="N164" s="2"/>
      <c r="O164" s="56"/>
      <c r="P164" s="56"/>
      <c r="Q164" s="56"/>
      <c r="R164" s="56"/>
      <c r="S164" s="56"/>
      <c r="T164" s="2"/>
      <c r="U164" s="2"/>
      <c r="V164" s="2"/>
      <c r="W164" s="2"/>
      <c r="X164" s="2"/>
      <c r="Y164" s="2"/>
      <c r="Z164" s="2"/>
      <c r="AA164" s="2"/>
      <c r="AB164" s="2"/>
      <c r="AC164" s="2"/>
      <c r="AD164" s="2"/>
      <c r="AE164" s="2"/>
      <c r="AF164" s="2"/>
      <c r="AG164" s="2"/>
      <c r="AH164" s="2"/>
      <c r="AI164" s="2"/>
      <c r="AJ164" s="417"/>
      <c r="AK164" s="2"/>
      <c r="AL164" s="2"/>
      <c r="AM164" s="2"/>
      <c r="AN164" s="2"/>
    </row>
    <row r="165" spans="1:40" ht="15.75" customHeight="1">
      <c r="A165" s="53"/>
      <c r="B165" s="53"/>
      <c r="C165" s="53"/>
      <c r="D165" s="53"/>
      <c r="E165" s="53"/>
      <c r="F165" s="53"/>
      <c r="G165" s="53"/>
      <c r="H165" s="53"/>
      <c r="I165" s="53"/>
      <c r="J165" s="53"/>
      <c r="K165" s="53"/>
      <c r="L165" s="53"/>
      <c r="M165" s="53"/>
      <c r="N165" s="2"/>
      <c r="O165" s="56"/>
      <c r="P165" s="56"/>
      <c r="Q165" s="56"/>
      <c r="R165" s="56"/>
      <c r="S165" s="56"/>
      <c r="T165" s="2"/>
      <c r="U165" s="2"/>
      <c r="V165" s="2"/>
      <c r="W165" s="2"/>
      <c r="X165" s="2"/>
      <c r="Y165" s="2"/>
      <c r="Z165" s="2"/>
      <c r="AA165" s="2"/>
      <c r="AB165" s="2"/>
      <c r="AC165" s="2"/>
      <c r="AD165" s="2"/>
      <c r="AE165" s="2"/>
      <c r="AF165" s="2"/>
      <c r="AG165" s="2"/>
      <c r="AH165" s="2"/>
      <c r="AI165" s="2"/>
      <c r="AJ165" s="417"/>
      <c r="AK165" s="2"/>
      <c r="AL165" s="2"/>
      <c r="AM165" s="2"/>
      <c r="AN165" s="2"/>
    </row>
    <row r="166" spans="1:40" ht="15.75" customHeight="1">
      <c r="A166" s="53"/>
      <c r="B166" s="53"/>
      <c r="C166" s="53"/>
      <c r="D166" s="53"/>
      <c r="E166" s="53"/>
      <c r="F166" s="53"/>
      <c r="G166" s="53"/>
      <c r="H166" s="53"/>
      <c r="I166" s="53"/>
      <c r="J166" s="53"/>
      <c r="K166" s="53"/>
      <c r="L166" s="53"/>
      <c r="M166" s="53"/>
      <c r="N166" s="2"/>
      <c r="O166" s="56"/>
      <c r="P166" s="56"/>
      <c r="Q166" s="56"/>
      <c r="R166" s="56"/>
      <c r="S166" s="56"/>
      <c r="T166" s="2"/>
      <c r="U166" s="2"/>
      <c r="V166" s="2"/>
      <c r="W166" s="2"/>
      <c r="X166" s="2"/>
      <c r="Y166" s="2"/>
      <c r="Z166" s="2"/>
      <c r="AA166" s="2"/>
      <c r="AB166" s="2"/>
      <c r="AC166" s="2"/>
      <c r="AD166" s="2"/>
      <c r="AE166" s="2"/>
      <c r="AF166" s="2"/>
      <c r="AG166" s="2"/>
      <c r="AH166" s="2"/>
      <c r="AI166" s="2"/>
      <c r="AJ166" s="417"/>
      <c r="AK166" s="2"/>
      <c r="AL166" s="2"/>
      <c r="AM166" s="2"/>
      <c r="AN166" s="2"/>
    </row>
    <row r="167" spans="1:40" ht="15.75" customHeight="1">
      <c r="A167" s="53"/>
      <c r="B167" s="53"/>
      <c r="C167" s="53"/>
      <c r="D167" s="53"/>
      <c r="E167" s="53"/>
      <c r="F167" s="53"/>
      <c r="G167" s="53"/>
      <c r="H167" s="53"/>
      <c r="I167" s="53"/>
      <c r="J167" s="53"/>
      <c r="K167" s="53"/>
      <c r="L167" s="53"/>
      <c r="M167" s="53"/>
      <c r="N167" s="2"/>
      <c r="O167" s="56"/>
      <c r="P167" s="56"/>
      <c r="Q167" s="56"/>
      <c r="R167" s="56"/>
      <c r="S167" s="56"/>
      <c r="T167" s="2"/>
      <c r="U167" s="2"/>
      <c r="V167" s="2"/>
      <c r="W167" s="2"/>
      <c r="X167" s="2"/>
      <c r="Y167" s="2"/>
      <c r="Z167" s="2"/>
      <c r="AA167" s="2"/>
      <c r="AB167" s="2"/>
      <c r="AC167" s="2"/>
      <c r="AD167" s="2"/>
      <c r="AE167" s="2"/>
      <c r="AF167" s="2"/>
      <c r="AG167" s="2"/>
      <c r="AH167" s="2"/>
      <c r="AI167" s="2"/>
      <c r="AJ167" s="417"/>
      <c r="AK167" s="2"/>
      <c r="AL167" s="2"/>
      <c r="AM167" s="2"/>
      <c r="AN167" s="2"/>
    </row>
    <row r="168" spans="1:40" ht="15.75" customHeight="1">
      <c r="A168" s="2"/>
      <c r="B168" s="2"/>
      <c r="C168" s="2"/>
      <c r="D168" s="2"/>
      <c r="E168" s="2"/>
      <c r="F168" s="2"/>
      <c r="G168" s="2"/>
      <c r="H168" s="2"/>
      <c r="I168" s="2"/>
      <c r="J168" s="2"/>
      <c r="K168" s="2"/>
      <c r="L168" s="2"/>
      <c r="M168" s="2"/>
      <c r="N168" s="56"/>
      <c r="O168" s="56"/>
      <c r="P168" s="56"/>
      <c r="Q168" s="56"/>
      <c r="R168" s="56"/>
      <c r="S168" s="56"/>
      <c r="T168" s="2"/>
      <c r="U168" s="2"/>
      <c r="V168" s="2"/>
      <c r="W168" s="2"/>
      <c r="X168" s="2"/>
      <c r="Y168" s="2"/>
      <c r="Z168" s="2"/>
      <c r="AA168" s="2"/>
      <c r="AB168" s="2"/>
      <c r="AC168" s="2"/>
      <c r="AD168" s="2"/>
      <c r="AE168" s="2"/>
      <c r="AF168" s="2"/>
      <c r="AG168" s="2"/>
      <c r="AH168" s="2"/>
      <c r="AI168" s="2"/>
      <c r="AJ168" s="417"/>
      <c r="AK168" s="2"/>
      <c r="AL168" s="2"/>
      <c r="AM168" s="2"/>
      <c r="AN168" s="2"/>
    </row>
    <row r="169" spans="1:40" ht="15.75" customHeight="1">
      <c r="A169" s="594" t="s">
        <v>1089</v>
      </c>
      <c r="B169" s="586" t="s">
        <v>12</v>
      </c>
      <c r="C169" s="399" t="s">
        <v>13</v>
      </c>
      <c r="D169" s="586" t="s">
        <v>14</v>
      </c>
      <c r="E169" s="595" t="s">
        <v>15</v>
      </c>
      <c r="F169" s="584" t="s">
        <v>16</v>
      </c>
      <c r="G169" s="585"/>
      <c r="H169" s="586" t="s">
        <v>17</v>
      </c>
      <c r="I169" s="586" t="s">
        <v>18</v>
      </c>
      <c r="J169" s="586" t="s">
        <v>19</v>
      </c>
      <c r="K169" s="589" t="s">
        <v>20</v>
      </c>
      <c r="L169" s="585"/>
      <c r="M169" s="586" t="s">
        <v>21</v>
      </c>
      <c r="N169" s="50"/>
      <c r="O169" s="56"/>
      <c r="P169" s="56"/>
      <c r="Q169" s="56"/>
      <c r="R169" s="56"/>
      <c r="S169" s="56"/>
      <c r="T169" s="2"/>
      <c r="U169" s="2"/>
      <c r="V169" s="2"/>
      <c r="W169" s="2"/>
      <c r="X169" s="2"/>
      <c r="Y169" s="2"/>
      <c r="Z169" s="2"/>
      <c r="AA169" s="2"/>
      <c r="AB169" s="2"/>
      <c r="AC169" s="2"/>
      <c r="AD169" s="2"/>
      <c r="AE169" s="2"/>
      <c r="AF169" s="2"/>
      <c r="AG169" s="2"/>
      <c r="AH169" s="2"/>
      <c r="AI169" s="2"/>
      <c r="AJ169" s="417"/>
      <c r="AK169" s="2"/>
      <c r="AL169" s="2"/>
      <c r="AM169" s="2"/>
      <c r="AN169" s="2"/>
    </row>
    <row r="170" spans="1:40" ht="15.75" customHeight="1">
      <c r="A170" s="587"/>
      <c r="B170" s="587"/>
      <c r="C170" s="358"/>
      <c r="D170" s="587"/>
      <c r="E170" s="587"/>
      <c r="F170" s="51" t="s">
        <v>44</v>
      </c>
      <c r="G170" s="51" t="s">
        <v>45</v>
      </c>
      <c r="H170" s="587"/>
      <c r="I170" s="587"/>
      <c r="J170" s="587"/>
      <c r="K170" s="52" t="s">
        <v>46</v>
      </c>
      <c r="L170" s="52" t="s">
        <v>47</v>
      </c>
      <c r="M170" s="587"/>
      <c r="N170" s="2"/>
      <c r="O170" s="56"/>
      <c r="P170" s="56"/>
      <c r="Q170" s="56"/>
      <c r="R170" s="56"/>
      <c r="S170" s="56"/>
      <c r="T170" s="2"/>
      <c r="U170" s="2"/>
      <c r="V170" s="2"/>
      <c r="W170" s="2"/>
      <c r="X170" s="2"/>
      <c r="Y170" s="2"/>
      <c r="Z170" s="2"/>
      <c r="AA170" s="2"/>
      <c r="AB170" s="2"/>
      <c r="AC170" s="2"/>
      <c r="AD170" s="2"/>
      <c r="AE170" s="2"/>
      <c r="AF170" s="2"/>
      <c r="AG170" s="2"/>
      <c r="AH170" s="2"/>
      <c r="AI170" s="2"/>
      <c r="AJ170" s="417"/>
      <c r="AK170" s="2"/>
      <c r="AL170" s="2"/>
      <c r="AM170" s="2"/>
      <c r="AN170" s="2"/>
    </row>
    <row r="171" spans="1:40" ht="15.75" customHeight="1">
      <c r="A171" s="53"/>
      <c r="B171" s="53"/>
      <c r="C171" s="53"/>
      <c r="D171" s="53"/>
      <c r="E171" s="53"/>
      <c r="F171" s="53"/>
      <c r="G171" s="53"/>
      <c r="H171" s="53"/>
      <c r="I171" s="53"/>
      <c r="J171" s="54"/>
      <c r="K171" s="54"/>
      <c r="L171" s="54"/>
      <c r="M171" s="54"/>
      <c r="N171" s="2"/>
      <c r="O171" s="56"/>
      <c r="P171" s="56"/>
      <c r="Q171" s="56"/>
      <c r="R171" s="56"/>
      <c r="S171" s="56"/>
      <c r="T171" s="2"/>
      <c r="U171" s="2"/>
      <c r="V171" s="2"/>
      <c r="W171" s="2"/>
      <c r="X171" s="2"/>
      <c r="Y171" s="2"/>
      <c r="Z171" s="2"/>
      <c r="AA171" s="2"/>
      <c r="AB171" s="2"/>
      <c r="AC171" s="2"/>
      <c r="AD171" s="2"/>
      <c r="AE171" s="2"/>
      <c r="AF171" s="2"/>
      <c r="AG171" s="2"/>
      <c r="AH171" s="2"/>
      <c r="AI171" s="2"/>
      <c r="AJ171" s="417"/>
      <c r="AK171" s="2"/>
      <c r="AL171" s="2"/>
      <c r="AM171" s="2"/>
      <c r="AN171" s="2"/>
    </row>
    <row r="172" spans="1:40" ht="15.75" customHeight="1">
      <c r="A172" s="53"/>
      <c r="B172" s="53"/>
      <c r="C172" s="53"/>
      <c r="D172" s="53"/>
      <c r="E172" s="53"/>
      <c r="F172" s="53"/>
      <c r="G172" s="53"/>
      <c r="H172" s="53"/>
      <c r="I172" s="53"/>
      <c r="J172" s="53"/>
      <c r="K172" s="53"/>
      <c r="L172" s="53"/>
      <c r="M172" s="53"/>
      <c r="N172" s="2"/>
      <c r="O172" s="56"/>
      <c r="P172" s="56"/>
      <c r="Q172" s="56"/>
      <c r="R172" s="56"/>
      <c r="S172" s="56"/>
      <c r="T172" s="2"/>
      <c r="U172" s="2"/>
      <c r="V172" s="2"/>
      <c r="W172" s="2"/>
      <c r="X172" s="2"/>
      <c r="Y172" s="2"/>
      <c r="Z172" s="2"/>
      <c r="AA172" s="2"/>
      <c r="AB172" s="2"/>
      <c r="AC172" s="2"/>
      <c r="AD172" s="2"/>
      <c r="AE172" s="2"/>
      <c r="AF172" s="2"/>
      <c r="AG172" s="2"/>
      <c r="AH172" s="2"/>
      <c r="AI172" s="2"/>
      <c r="AJ172" s="417"/>
      <c r="AK172" s="2"/>
      <c r="AL172" s="2"/>
      <c r="AM172" s="2"/>
      <c r="AN172" s="2"/>
    </row>
    <row r="173" spans="1:40" ht="15.75" customHeight="1">
      <c r="A173" s="53"/>
      <c r="B173" s="53"/>
      <c r="C173" s="53"/>
      <c r="D173" s="53"/>
      <c r="E173" s="53"/>
      <c r="F173" s="53"/>
      <c r="G173" s="53"/>
      <c r="H173" s="53"/>
      <c r="I173" s="53"/>
      <c r="J173" s="53"/>
      <c r="K173" s="53"/>
      <c r="L173" s="53"/>
      <c r="M173" s="53"/>
      <c r="N173" s="2"/>
      <c r="O173" s="56"/>
      <c r="P173" s="56"/>
      <c r="Q173" s="56"/>
      <c r="R173" s="56"/>
      <c r="S173" s="56"/>
      <c r="T173" s="2"/>
      <c r="U173" s="2"/>
      <c r="V173" s="2"/>
      <c r="W173" s="2"/>
      <c r="X173" s="2"/>
      <c r="Y173" s="2"/>
      <c r="Z173" s="2"/>
      <c r="AA173" s="2"/>
      <c r="AB173" s="2"/>
      <c r="AC173" s="2"/>
      <c r="AD173" s="2"/>
      <c r="AE173" s="2"/>
      <c r="AF173" s="2"/>
      <c r="AG173" s="2"/>
      <c r="AH173" s="2"/>
      <c r="AI173" s="2"/>
      <c r="AJ173" s="417"/>
      <c r="AK173" s="2"/>
      <c r="AL173" s="2"/>
      <c r="AM173" s="2"/>
      <c r="AN173" s="2"/>
    </row>
    <row r="174" spans="1:40" ht="15.75" customHeight="1">
      <c r="A174" s="53"/>
      <c r="B174" s="53"/>
      <c r="C174" s="53"/>
      <c r="D174" s="53"/>
      <c r="E174" s="53"/>
      <c r="F174" s="53"/>
      <c r="G174" s="53"/>
      <c r="H174" s="53"/>
      <c r="I174" s="53"/>
      <c r="J174" s="53"/>
      <c r="K174" s="53"/>
      <c r="L174" s="53"/>
      <c r="M174" s="53"/>
      <c r="N174" s="2"/>
      <c r="O174" s="56"/>
      <c r="P174" s="56"/>
      <c r="Q174" s="56"/>
      <c r="R174" s="56"/>
      <c r="S174" s="56"/>
      <c r="T174" s="2"/>
      <c r="U174" s="2"/>
      <c r="V174" s="2"/>
      <c r="W174" s="2"/>
      <c r="X174" s="2"/>
      <c r="Y174" s="2"/>
      <c r="Z174" s="2"/>
      <c r="AA174" s="2"/>
      <c r="AB174" s="2"/>
      <c r="AC174" s="2"/>
      <c r="AD174" s="2"/>
      <c r="AE174" s="2"/>
      <c r="AF174" s="2"/>
      <c r="AG174" s="2"/>
      <c r="AH174" s="2"/>
      <c r="AI174" s="2"/>
      <c r="AJ174" s="417"/>
      <c r="AK174" s="2"/>
      <c r="AL174" s="2"/>
      <c r="AM174" s="2"/>
      <c r="AN174" s="2"/>
    </row>
    <row r="175" spans="1:40" ht="15.75" customHeight="1">
      <c r="A175" s="53"/>
      <c r="B175" s="53"/>
      <c r="C175" s="53"/>
      <c r="D175" s="53"/>
      <c r="E175" s="53"/>
      <c r="F175" s="53"/>
      <c r="G175" s="53"/>
      <c r="H175" s="53"/>
      <c r="I175" s="53"/>
      <c r="J175" s="53"/>
      <c r="K175" s="53"/>
      <c r="L175" s="53"/>
      <c r="M175" s="53"/>
      <c r="N175" s="2"/>
      <c r="O175" s="56"/>
      <c r="P175" s="56"/>
      <c r="Q175" s="56"/>
      <c r="R175" s="56"/>
      <c r="S175" s="56"/>
      <c r="T175" s="2"/>
      <c r="U175" s="2"/>
      <c r="V175" s="2"/>
      <c r="W175" s="2"/>
      <c r="X175" s="2"/>
      <c r="Y175" s="2"/>
      <c r="Z175" s="2"/>
      <c r="AA175" s="2"/>
      <c r="AB175" s="2"/>
      <c r="AC175" s="2"/>
      <c r="AD175" s="2"/>
      <c r="AE175" s="2"/>
      <c r="AF175" s="2"/>
      <c r="AG175" s="2"/>
      <c r="AH175" s="2"/>
      <c r="AI175" s="2"/>
      <c r="AJ175" s="417"/>
      <c r="AK175" s="2"/>
      <c r="AL175" s="2"/>
      <c r="AM175" s="2"/>
      <c r="AN175" s="2"/>
    </row>
    <row r="176" spans="1:40" ht="15.75" customHeight="1">
      <c r="A176" s="53"/>
      <c r="B176" s="53"/>
      <c r="C176" s="53"/>
      <c r="D176" s="53"/>
      <c r="E176" s="53"/>
      <c r="F176" s="53"/>
      <c r="G176" s="53"/>
      <c r="H176" s="53"/>
      <c r="I176" s="53"/>
      <c r="J176" s="53"/>
      <c r="K176" s="53"/>
      <c r="L176" s="53"/>
      <c r="M176" s="53"/>
      <c r="N176" s="2"/>
      <c r="O176" s="56"/>
      <c r="P176" s="56"/>
      <c r="Q176" s="56"/>
      <c r="R176" s="56"/>
      <c r="S176" s="56"/>
      <c r="T176" s="2"/>
      <c r="U176" s="2"/>
      <c r="V176" s="2"/>
      <c r="W176" s="2"/>
      <c r="X176" s="2"/>
      <c r="Y176" s="2"/>
      <c r="Z176" s="2"/>
      <c r="AA176" s="2"/>
      <c r="AB176" s="2"/>
      <c r="AC176" s="2"/>
      <c r="AD176" s="2"/>
      <c r="AE176" s="2"/>
      <c r="AF176" s="2"/>
      <c r="AG176" s="2"/>
      <c r="AH176" s="2"/>
      <c r="AI176" s="2"/>
      <c r="AJ176" s="417"/>
      <c r="AK176" s="2"/>
      <c r="AL176" s="2"/>
      <c r="AM176" s="2"/>
      <c r="AN176" s="2"/>
    </row>
    <row r="177" spans="1:40" ht="15.75" customHeight="1">
      <c r="A177" s="53"/>
      <c r="B177" s="53"/>
      <c r="C177" s="53"/>
      <c r="D177" s="53"/>
      <c r="E177" s="53"/>
      <c r="F177" s="53"/>
      <c r="G177" s="53"/>
      <c r="H177" s="53"/>
      <c r="I177" s="53"/>
      <c r="J177" s="53"/>
      <c r="K177" s="53"/>
      <c r="L177" s="53"/>
      <c r="M177" s="53"/>
      <c r="N177" s="2"/>
      <c r="O177" s="56"/>
      <c r="P177" s="56"/>
      <c r="Q177" s="56"/>
      <c r="R177" s="56"/>
      <c r="S177" s="56"/>
      <c r="T177" s="2"/>
      <c r="U177" s="2"/>
      <c r="V177" s="2"/>
      <c r="W177" s="2"/>
      <c r="X177" s="2"/>
      <c r="Y177" s="2"/>
      <c r="Z177" s="2"/>
      <c r="AA177" s="2"/>
      <c r="AB177" s="2"/>
      <c r="AC177" s="2"/>
      <c r="AD177" s="2"/>
      <c r="AE177" s="2"/>
      <c r="AF177" s="2"/>
      <c r="AG177" s="2"/>
      <c r="AH177" s="2"/>
      <c r="AI177" s="2"/>
      <c r="AJ177" s="417"/>
      <c r="AK177" s="2"/>
      <c r="AL177" s="2"/>
      <c r="AM177" s="2"/>
      <c r="AN177" s="2"/>
    </row>
    <row r="178" spans="1:40" ht="15.75" customHeight="1">
      <c r="A178" s="53"/>
      <c r="B178" s="53"/>
      <c r="C178" s="53"/>
      <c r="D178" s="53"/>
      <c r="E178" s="53"/>
      <c r="F178" s="53"/>
      <c r="G178" s="53"/>
      <c r="H178" s="53"/>
      <c r="I178" s="53"/>
      <c r="J178" s="53"/>
      <c r="K178" s="53"/>
      <c r="L178" s="53"/>
      <c r="M178" s="53"/>
      <c r="N178" s="2"/>
      <c r="O178" s="56"/>
      <c r="P178" s="56"/>
      <c r="Q178" s="56"/>
      <c r="R178" s="56"/>
      <c r="S178" s="56"/>
      <c r="T178" s="2"/>
      <c r="U178" s="2"/>
      <c r="V178" s="2"/>
      <c r="W178" s="2"/>
      <c r="X178" s="2"/>
      <c r="Y178" s="2"/>
      <c r="Z178" s="2"/>
      <c r="AA178" s="2"/>
      <c r="AB178" s="2"/>
      <c r="AC178" s="2"/>
      <c r="AD178" s="2"/>
      <c r="AE178" s="2"/>
      <c r="AF178" s="2"/>
      <c r="AG178" s="2"/>
      <c r="AH178" s="2"/>
      <c r="AI178" s="2"/>
      <c r="AJ178" s="417"/>
      <c r="AK178" s="2"/>
      <c r="AL178" s="2"/>
      <c r="AM178" s="2"/>
      <c r="AN178" s="2"/>
    </row>
    <row r="179" spans="1:40" ht="15.75" customHeight="1">
      <c r="A179" s="53"/>
      <c r="B179" s="53"/>
      <c r="C179" s="53"/>
      <c r="D179" s="53"/>
      <c r="E179" s="53"/>
      <c r="F179" s="53"/>
      <c r="G179" s="53"/>
      <c r="H179" s="53"/>
      <c r="I179" s="53"/>
      <c r="J179" s="53"/>
      <c r="K179" s="53"/>
      <c r="L179" s="53"/>
      <c r="M179" s="53"/>
      <c r="N179" s="2"/>
      <c r="O179" s="56"/>
      <c r="P179" s="56"/>
      <c r="Q179" s="56"/>
      <c r="R179" s="56"/>
      <c r="S179" s="56"/>
      <c r="T179" s="2"/>
      <c r="U179" s="2"/>
      <c r="V179" s="2"/>
      <c r="W179" s="2"/>
      <c r="X179" s="2"/>
      <c r="Y179" s="2"/>
      <c r="Z179" s="2"/>
      <c r="AA179" s="2"/>
      <c r="AB179" s="2"/>
      <c r="AC179" s="2"/>
      <c r="AD179" s="2"/>
      <c r="AE179" s="2"/>
      <c r="AF179" s="2"/>
      <c r="AG179" s="2"/>
      <c r="AH179" s="2"/>
      <c r="AI179" s="2"/>
      <c r="AJ179" s="417"/>
      <c r="AK179" s="2"/>
      <c r="AL179" s="2"/>
      <c r="AM179" s="2"/>
      <c r="AN179" s="2"/>
    </row>
    <row r="180" spans="1:40" ht="15.75" customHeight="1">
      <c r="A180" s="2"/>
      <c r="B180" s="2"/>
      <c r="C180" s="2"/>
      <c r="D180" s="2"/>
      <c r="E180" s="2"/>
      <c r="F180" s="2"/>
      <c r="G180" s="2"/>
      <c r="H180" s="2"/>
      <c r="I180" s="2"/>
      <c r="J180" s="2"/>
      <c r="K180" s="2"/>
      <c r="L180" s="2"/>
      <c r="M180" s="2"/>
      <c r="N180" s="56"/>
      <c r="O180" s="56"/>
      <c r="P180" s="56"/>
      <c r="Q180" s="56"/>
      <c r="R180" s="56"/>
      <c r="S180" s="56"/>
      <c r="T180" s="2"/>
      <c r="U180" s="2"/>
      <c r="V180" s="2"/>
      <c r="W180" s="2"/>
      <c r="X180" s="2"/>
      <c r="Y180" s="2"/>
      <c r="Z180" s="2"/>
      <c r="AA180" s="2"/>
      <c r="AB180" s="2"/>
      <c r="AC180" s="2"/>
      <c r="AD180" s="2"/>
      <c r="AE180" s="2"/>
      <c r="AF180" s="2"/>
      <c r="AG180" s="2"/>
      <c r="AH180" s="2"/>
      <c r="AI180" s="2"/>
      <c r="AJ180" s="417"/>
      <c r="AK180" s="2"/>
      <c r="AL180" s="2"/>
      <c r="AM180" s="2"/>
      <c r="AN180" s="2"/>
    </row>
    <row r="181" spans="1:40" ht="15.75" customHeight="1">
      <c r="A181" s="594" t="s">
        <v>1089</v>
      </c>
      <c r="B181" s="586" t="s">
        <v>12</v>
      </c>
      <c r="C181" s="399" t="s">
        <v>13</v>
      </c>
      <c r="D181" s="586" t="s">
        <v>14</v>
      </c>
      <c r="E181" s="595" t="s">
        <v>15</v>
      </c>
      <c r="F181" s="584" t="s">
        <v>16</v>
      </c>
      <c r="G181" s="585"/>
      <c r="H181" s="586" t="s">
        <v>17</v>
      </c>
      <c r="I181" s="586" t="s">
        <v>18</v>
      </c>
      <c r="J181" s="586" t="s">
        <v>19</v>
      </c>
      <c r="K181" s="589" t="s">
        <v>20</v>
      </c>
      <c r="L181" s="585"/>
      <c r="M181" s="586" t="s">
        <v>21</v>
      </c>
      <c r="N181" s="50"/>
      <c r="O181" s="56"/>
      <c r="P181" s="56"/>
      <c r="Q181" s="56"/>
      <c r="R181" s="56"/>
      <c r="S181" s="56"/>
      <c r="T181" s="2"/>
      <c r="U181" s="2"/>
      <c r="V181" s="2"/>
      <c r="W181" s="2"/>
      <c r="X181" s="2"/>
      <c r="Y181" s="2"/>
      <c r="Z181" s="2"/>
      <c r="AA181" s="2"/>
      <c r="AB181" s="2"/>
      <c r="AC181" s="2"/>
      <c r="AD181" s="2"/>
      <c r="AE181" s="2"/>
      <c r="AF181" s="2"/>
      <c r="AG181" s="2"/>
      <c r="AH181" s="2"/>
      <c r="AI181" s="2"/>
      <c r="AJ181" s="417"/>
      <c r="AK181" s="2"/>
      <c r="AL181" s="2"/>
      <c r="AM181" s="2"/>
      <c r="AN181" s="2"/>
    </row>
    <row r="182" spans="1:40" ht="15.75" customHeight="1">
      <c r="A182" s="587"/>
      <c r="B182" s="587"/>
      <c r="C182" s="358"/>
      <c r="D182" s="587"/>
      <c r="E182" s="587"/>
      <c r="F182" s="51" t="s">
        <v>44</v>
      </c>
      <c r="G182" s="51" t="s">
        <v>45</v>
      </c>
      <c r="H182" s="587"/>
      <c r="I182" s="587"/>
      <c r="J182" s="587"/>
      <c r="K182" s="52" t="s">
        <v>46</v>
      </c>
      <c r="L182" s="52" t="s">
        <v>47</v>
      </c>
      <c r="M182" s="587"/>
      <c r="N182" s="2"/>
      <c r="O182" s="56"/>
      <c r="P182" s="56"/>
      <c r="Q182" s="56"/>
      <c r="R182" s="56"/>
      <c r="S182" s="56"/>
      <c r="T182" s="2"/>
      <c r="U182" s="2"/>
      <c r="V182" s="2"/>
      <c r="W182" s="2"/>
      <c r="X182" s="2"/>
      <c r="Y182" s="2"/>
      <c r="Z182" s="2"/>
      <c r="AA182" s="2"/>
      <c r="AB182" s="2"/>
      <c r="AC182" s="2"/>
      <c r="AD182" s="2"/>
      <c r="AE182" s="2"/>
      <c r="AF182" s="2"/>
      <c r="AG182" s="2"/>
      <c r="AH182" s="2"/>
      <c r="AI182" s="2"/>
      <c r="AJ182" s="417"/>
      <c r="AK182" s="2"/>
      <c r="AL182" s="2"/>
      <c r="AM182" s="2"/>
      <c r="AN182" s="2"/>
    </row>
    <row r="183" spans="1:40" ht="15.75" customHeight="1">
      <c r="A183" s="53"/>
      <c r="B183" s="53"/>
      <c r="C183" s="53"/>
      <c r="D183" s="53"/>
      <c r="E183" s="53"/>
      <c r="F183" s="53"/>
      <c r="G183" s="53"/>
      <c r="H183" s="53"/>
      <c r="I183" s="53"/>
      <c r="J183" s="54"/>
      <c r="K183" s="54"/>
      <c r="L183" s="54"/>
      <c r="M183" s="54"/>
      <c r="N183" s="2"/>
      <c r="O183" s="56"/>
      <c r="P183" s="56"/>
      <c r="Q183" s="56"/>
      <c r="R183" s="56"/>
      <c r="S183" s="56"/>
      <c r="T183" s="2"/>
      <c r="U183" s="2"/>
      <c r="V183" s="2"/>
      <c r="W183" s="2"/>
      <c r="X183" s="2"/>
      <c r="Y183" s="2"/>
      <c r="Z183" s="2"/>
      <c r="AA183" s="2"/>
      <c r="AB183" s="2"/>
      <c r="AC183" s="2"/>
      <c r="AD183" s="2"/>
      <c r="AE183" s="2"/>
      <c r="AF183" s="2"/>
      <c r="AG183" s="2"/>
      <c r="AH183" s="2"/>
      <c r="AI183" s="2"/>
      <c r="AJ183" s="417"/>
      <c r="AK183" s="2"/>
      <c r="AL183" s="2"/>
      <c r="AM183" s="2"/>
      <c r="AN183" s="2"/>
    </row>
    <row r="184" spans="1:40" ht="15.75" customHeight="1">
      <c r="A184" s="53"/>
      <c r="B184" s="53"/>
      <c r="C184" s="53"/>
      <c r="D184" s="53"/>
      <c r="E184" s="53"/>
      <c r="F184" s="53"/>
      <c r="G184" s="53"/>
      <c r="H184" s="53"/>
      <c r="I184" s="53"/>
      <c r="J184" s="53"/>
      <c r="K184" s="53"/>
      <c r="L184" s="53"/>
      <c r="M184" s="53"/>
      <c r="N184" s="2"/>
      <c r="O184" s="56"/>
      <c r="P184" s="56"/>
      <c r="Q184" s="56"/>
      <c r="R184" s="56"/>
      <c r="S184" s="56"/>
      <c r="T184" s="2"/>
      <c r="U184" s="2"/>
      <c r="V184" s="2"/>
      <c r="W184" s="2"/>
      <c r="X184" s="2"/>
      <c r="Y184" s="2"/>
      <c r="Z184" s="2"/>
      <c r="AA184" s="2"/>
      <c r="AB184" s="2"/>
      <c r="AC184" s="2"/>
      <c r="AD184" s="2"/>
      <c r="AE184" s="2"/>
      <c r="AF184" s="2"/>
      <c r="AG184" s="2"/>
      <c r="AH184" s="2"/>
      <c r="AI184" s="2"/>
      <c r="AJ184" s="417"/>
      <c r="AK184" s="2"/>
      <c r="AL184" s="2"/>
      <c r="AM184" s="2"/>
      <c r="AN184" s="2"/>
    </row>
    <row r="185" spans="1:40" ht="15.75" customHeight="1">
      <c r="A185" s="53"/>
      <c r="B185" s="53"/>
      <c r="C185" s="53"/>
      <c r="D185" s="53"/>
      <c r="E185" s="53"/>
      <c r="F185" s="53"/>
      <c r="G185" s="53"/>
      <c r="H185" s="53"/>
      <c r="I185" s="53"/>
      <c r="J185" s="53"/>
      <c r="K185" s="53"/>
      <c r="L185" s="53"/>
      <c r="M185" s="53"/>
      <c r="N185" s="2"/>
      <c r="O185" s="56"/>
      <c r="P185" s="56"/>
      <c r="Q185" s="56"/>
      <c r="R185" s="56"/>
      <c r="S185" s="56"/>
      <c r="T185" s="2"/>
      <c r="U185" s="2"/>
      <c r="V185" s="2"/>
      <c r="W185" s="2"/>
      <c r="X185" s="2"/>
      <c r="Y185" s="2"/>
      <c r="Z185" s="2"/>
      <c r="AA185" s="2"/>
      <c r="AB185" s="2"/>
      <c r="AC185" s="2"/>
      <c r="AD185" s="2"/>
      <c r="AE185" s="2"/>
      <c r="AF185" s="2"/>
      <c r="AG185" s="2"/>
      <c r="AH185" s="2"/>
      <c r="AI185" s="2"/>
      <c r="AJ185" s="417"/>
      <c r="AK185" s="2"/>
      <c r="AL185" s="2"/>
      <c r="AM185" s="2"/>
      <c r="AN185" s="2"/>
    </row>
    <row r="186" spans="1:40" ht="15.75" customHeight="1">
      <c r="A186" s="53"/>
      <c r="B186" s="53"/>
      <c r="C186" s="53"/>
      <c r="D186" s="53"/>
      <c r="E186" s="53"/>
      <c r="F186" s="53"/>
      <c r="G186" s="53"/>
      <c r="H186" s="53"/>
      <c r="I186" s="53"/>
      <c r="J186" s="53"/>
      <c r="K186" s="53"/>
      <c r="L186" s="53"/>
      <c r="M186" s="53"/>
      <c r="N186" s="2"/>
      <c r="O186" s="56"/>
      <c r="P186" s="56"/>
      <c r="Q186" s="56"/>
      <c r="R186" s="56"/>
      <c r="S186" s="56"/>
      <c r="T186" s="2"/>
      <c r="U186" s="2"/>
      <c r="V186" s="2"/>
      <c r="W186" s="2"/>
      <c r="X186" s="2"/>
      <c r="Y186" s="2"/>
      <c r="Z186" s="2"/>
      <c r="AA186" s="2"/>
      <c r="AB186" s="2"/>
      <c r="AC186" s="2"/>
      <c r="AD186" s="2"/>
      <c r="AE186" s="2"/>
      <c r="AF186" s="2"/>
      <c r="AG186" s="2"/>
      <c r="AH186" s="2"/>
      <c r="AI186" s="2"/>
      <c r="AJ186" s="417"/>
      <c r="AK186" s="2"/>
      <c r="AL186" s="2"/>
      <c r="AM186" s="2"/>
      <c r="AN186" s="2"/>
    </row>
    <row r="187" spans="1:40" ht="15.75" customHeight="1">
      <c r="A187" s="53"/>
      <c r="B187" s="53"/>
      <c r="C187" s="53"/>
      <c r="D187" s="53"/>
      <c r="E187" s="53"/>
      <c r="F187" s="53"/>
      <c r="G187" s="53"/>
      <c r="H187" s="53"/>
      <c r="I187" s="53"/>
      <c r="J187" s="53"/>
      <c r="K187" s="53"/>
      <c r="L187" s="53"/>
      <c r="M187" s="53"/>
      <c r="N187" s="2"/>
      <c r="O187" s="56"/>
      <c r="P187" s="56"/>
      <c r="Q187" s="56"/>
      <c r="R187" s="56"/>
      <c r="S187" s="56"/>
      <c r="T187" s="2"/>
      <c r="U187" s="2"/>
      <c r="V187" s="2"/>
      <c r="W187" s="2"/>
      <c r="X187" s="2"/>
      <c r="Y187" s="2"/>
      <c r="Z187" s="2"/>
      <c r="AA187" s="2"/>
      <c r="AB187" s="2"/>
      <c r="AC187" s="2"/>
      <c r="AD187" s="2"/>
      <c r="AE187" s="2"/>
      <c r="AF187" s="2"/>
      <c r="AG187" s="2"/>
      <c r="AH187" s="2"/>
      <c r="AI187" s="2"/>
      <c r="AJ187" s="417"/>
      <c r="AK187" s="2"/>
      <c r="AL187" s="2"/>
      <c r="AM187" s="2"/>
      <c r="AN187" s="2"/>
    </row>
    <row r="188" spans="1:40" ht="15.75" customHeight="1">
      <c r="A188" s="53"/>
      <c r="B188" s="53"/>
      <c r="C188" s="53"/>
      <c r="D188" s="53"/>
      <c r="E188" s="53"/>
      <c r="F188" s="53"/>
      <c r="G188" s="53"/>
      <c r="H188" s="53"/>
      <c r="I188" s="53"/>
      <c r="J188" s="53"/>
      <c r="K188" s="53"/>
      <c r="L188" s="53"/>
      <c r="M188" s="53"/>
      <c r="N188" s="2"/>
      <c r="O188" s="56"/>
      <c r="P188" s="56"/>
      <c r="Q188" s="56"/>
      <c r="R188" s="56"/>
      <c r="S188" s="56"/>
      <c r="T188" s="2"/>
      <c r="U188" s="2"/>
      <c r="V188" s="2"/>
      <c r="W188" s="2"/>
      <c r="X188" s="2"/>
      <c r="Y188" s="2"/>
      <c r="Z188" s="2"/>
      <c r="AA188" s="2"/>
      <c r="AB188" s="2"/>
      <c r="AC188" s="2"/>
      <c r="AD188" s="2"/>
      <c r="AE188" s="2"/>
      <c r="AF188" s="2"/>
      <c r="AG188" s="2"/>
      <c r="AH188" s="2"/>
      <c r="AI188" s="2"/>
      <c r="AJ188" s="417"/>
      <c r="AK188" s="2"/>
      <c r="AL188" s="2"/>
      <c r="AM188" s="2"/>
      <c r="AN188" s="2"/>
    </row>
    <row r="189" spans="1:40" ht="15.75" customHeight="1">
      <c r="A189" s="53"/>
      <c r="B189" s="53"/>
      <c r="C189" s="53"/>
      <c r="D189" s="53"/>
      <c r="E189" s="53"/>
      <c r="F189" s="53"/>
      <c r="G189" s="53"/>
      <c r="H189" s="53"/>
      <c r="I189" s="53"/>
      <c r="J189" s="53"/>
      <c r="K189" s="53"/>
      <c r="L189" s="53"/>
      <c r="M189" s="53"/>
      <c r="N189" s="2"/>
      <c r="O189" s="56"/>
      <c r="P189" s="56"/>
      <c r="Q189" s="56"/>
      <c r="R189" s="56"/>
      <c r="S189" s="56"/>
      <c r="T189" s="2"/>
      <c r="U189" s="2"/>
      <c r="V189" s="2"/>
      <c r="W189" s="2"/>
      <c r="X189" s="2"/>
      <c r="Y189" s="2"/>
      <c r="Z189" s="2"/>
      <c r="AA189" s="2"/>
      <c r="AB189" s="2"/>
      <c r="AC189" s="2"/>
      <c r="AD189" s="2"/>
      <c r="AE189" s="2"/>
      <c r="AF189" s="2"/>
      <c r="AG189" s="2"/>
      <c r="AH189" s="2"/>
      <c r="AI189" s="2"/>
      <c r="AJ189" s="417"/>
      <c r="AK189" s="2"/>
      <c r="AL189" s="2"/>
      <c r="AM189" s="2"/>
      <c r="AN189" s="2"/>
    </row>
    <row r="190" spans="1:40" ht="15.75" customHeight="1">
      <c r="A190" s="53"/>
      <c r="B190" s="53"/>
      <c r="C190" s="53"/>
      <c r="D190" s="53"/>
      <c r="E190" s="53"/>
      <c r="F190" s="53"/>
      <c r="G190" s="53"/>
      <c r="H190" s="53"/>
      <c r="I190" s="53"/>
      <c r="J190" s="53"/>
      <c r="K190" s="53"/>
      <c r="L190" s="53"/>
      <c r="M190" s="53"/>
      <c r="N190" s="2"/>
      <c r="O190" s="56"/>
      <c r="P190" s="56"/>
      <c r="Q190" s="56"/>
      <c r="R190" s="56"/>
      <c r="S190" s="56"/>
      <c r="T190" s="2"/>
      <c r="U190" s="2"/>
      <c r="V190" s="2"/>
      <c r="W190" s="2"/>
      <c r="X190" s="2"/>
      <c r="Y190" s="2"/>
      <c r="Z190" s="2"/>
      <c r="AA190" s="2"/>
      <c r="AB190" s="2"/>
      <c r="AC190" s="2"/>
      <c r="AD190" s="2"/>
      <c r="AE190" s="2"/>
      <c r="AF190" s="2"/>
      <c r="AG190" s="2"/>
      <c r="AH190" s="2"/>
      <c r="AI190" s="2"/>
      <c r="AJ190" s="417"/>
      <c r="AK190" s="2"/>
      <c r="AL190" s="2"/>
      <c r="AM190" s="2"/>
      <c r="AN190" s="2"/>
    </row>
    <row r="191" spans="1:40" ht="15.75" customHeight="1">
      <c r="A191" s="53"/>
      <c r="B191" s="53"/>
      <c r="C191" s="53"/>
      <c r="D191" s="53"/>
      <c r="E191" s="53"/>
      <c r="F191" s="53"/>
      <c r="G191" s="53"/>
      <c r="H191" s="53"/>
      <c r="I191" s="53"/>
      <c r="J191" s="53"/>
      <c r="K191" s="53"/>
      <c r="L191" s="53"/>
      <c r="M191" s="53"/>
      <c r="N191" s="2"/>
      <c r="O191" s="56"/>
      <c r="P191" s="56"/>
      <c r="Q191" s="56"/>
      <c r="R191" s="56"/>
      <c r="S191" s="56"/>
      <c r="T191" s="2"/>
      <c r="U191" s="2"/>
      <c r="V191" s="2"/>
      <c r="W191" s="2"/>
      <c r="X191" s="2"/>
      <c r="Y191" s="2"/>
      <c r="Z191" s="2"/>
      <c r="AA191" s="2"/>
      <c r="AB191" s="2"/>
      <c r="AC191" s="2"/>
      <c r="AD191" s="2"/>
      <c r="AE191" s="2"/>
      <c r="AF191" s="2"/>
      <c r="AG191" s="2"/>
      <c r="AH191" s="2"/>
      <c r="AI191" s="2"/>
      <c r="AJ191" s="417"/>
      <c r="AK191" s="2"/>
      <c r="AL191" s="2"/>
      <c r="AM191" s="2"/>
      <c r="AN191" s="2"/>
    </row>
    <row r="192" spans="1:40" ht="15.75" customHeight="1">
      <c r="A192" s="2"/>
      <c r="B192" s="2"/>
      <c r="C192" s="2"/>
      <c r="D192" s="2"/>
      <c r="E192" s="2"/>
      <c r="F192" s="2"/>
      <c r="G192" s="2"/>
      <c r="H192" s="2"/>
      <c r="I192" s="2"/>
      <c r="J192" s="2"/>
      <c r="K192" s="2"/>
      <c r="L192" s="2"/>
      <c r="M192" s="2"/>
      <c r="N192" s="56"/>
      <c r="O192" s="56"/>
      <c r="P192" s="56"/>
      <c r="Q192" s="56"/>
      <c r="R192" s="56"/>
      <c r="S192" s="56"/>
      <c r="T192" s="2"/>
      <c r="U192" s="2"/>
      <c r="V192" s="2"/>
      <c r="W192" s="2"/>
      <c r="X192" s="2"/>
      <c r="Y192" s="2"/>
      <c r="Z192" s="2"/>
      <c r="AA192" s="2"/>
      <c r="AB192" s="2"/>
      <c r="AC192" s="2"/>
      <c r="AD192" s="2"/>
      <c r="AE192" s="2"/>
      <c r="AF192" s="2"/>
      <c r="AG192" s="2"/>
      <c r="AH192" s="2"/>
      <c r="AI192" s="2"/>
      <c r="AJ192" s="417"/>
      <c r="AK192" s="2"/>
      <c r="AL192" s="2"/>
      <c r="AM192" s="2"/>
      <c r="AN192" s="2"/>
    </row>
    <row r="193" spans="1:40" ht="15.75" customHeight="1">
      <c r="A193" s="594" t="s">
        <v>1090</v>
      </c>
      <c r="B193" s="586" t="s">
        <v>12</v>
      </c>
      <c r="C193" s="399" t="s">
        <v>13</v>
      </c>
      <c r="D193" s="586" t="s">
        <v>14</v>
      </c>
      <c r="E193" s="595" t="s">
        <v>15</v>
      </c>
      <c r="F193" s="584" t="s">
        <v>16</v>
      </c>
      <c r="G193" s="585"/>
      <c r="H193" s="586" t="s">
        <v>17</v>
      </c>
      <c r="I193" s="586" t="s">
        <v>18</v>
      </c>
      <c r="J193" s="586" t="s">
        <v>19</v>
      </c>
      <c r="K193" s="589" t="s">
        <v>20</v>
      </c>
      <c r="L193" s="585"/>
      <c r="M193" s="586" t="s">
        <v>21</v>
      </c>
      <c r="N193" s="50"/>
      <c r="O193" s="56"/>
      <c r="P193" s="56"/>
      <c r="Q193" s="56"/>
      <c r="R193" s="56"/>
      <c r="S193" s="56"/>
      <c r="T193" s="2"/>
      <c r="U193" s="2"/>
      <c r="V193" s="2"/>
      <c r="W193" s="2"/>
      <c r="X193" s="2"/>
      <c r="Y193" s="2"/>
      <c r="Z193" s="2"/>
      <c r="AA193" s="2"/>
      <c r="AB193" s="2"/>
      <c r="AC193" s="2"/>
      <c r="AD193" s="2"/>
      <c r="AE193" s="2"/>
      <c r="AF193" s="2"/>
      <c r="AG193" s="2"/>
      <c r="AH193" s="2"/>
      <c r="AI193" s="2"/>
      <c r="AJ193" s="417"/>
      <c r="AK193" s="2"/>
      <c r="AL193" s="2"/>
      <c r="AM193" s="2"/>
      <c r="AN193" s="2"/>
    </row>
    <row r="194" spans="1:40" ht="15.75" customHeight="1">
      <c r="A194" s="587"/>
      <c r="B194" s="587"/>
      <c r="C194" s="358"/>
      <c r="D194" s="587"/>
      <c r="E194" s="587"/>
      <c r="F194" s="51" t="s">
        <v>44</v>
      </c>
      <c r="G194" s="51" t="s">
        <v>45</v>
      </c>
      <c r="H194" s="587"/>
      <c r="I194" s="587"/>
      <c r="J194" s="587"/>
      <c r="K194" s="52" t="s">
        <v>46</v>
      </c>
      <c r="L194" s="52" t="s">
        <v>47</v>
      </c>
      <c r="M194" s="587"/>
      <c r="N194" s="2"/>
      <c r="O194" s="56"/>
      <c r="P194" s="56"/>
      <c r="Q194" s="56"/>
      <c r="R194" s="56"/>
      <c r="S194" s="56"/>
      <c r="T194" s="2"/>
      <c r="U194" s="2"/>
      <c r="V194" s="2"/>
      <c r="W194" s="2"/>
      <c r="X194" s="2"/>
      <c r="Y194" s="2"/>
      <c r="Z194" s="2"/>
      <c r="AA194" s="2"/>
      <c r="AB194" s="2"/>
      <c r="AC194" s="2"/>
      <c r="AD194" s="2"/>
      <c r="AE194" s="2"/>
      <c r="AF194" s="2"/>
      <c r="AG194" s="2"/>
      <c r="AH194" s="2"/>
      <c r="AI194" s="2"/>
      <c r="AJ194" s="417"/>
      <c r="AK194" s="2"/>
      <c r="AL194" s="2"/>
      <c r="AM194" s="2"/>
      <c r="AN194" s="2"/>
    </row>
    <row r="195" spans="1:40" ht="15.75" customHeight="1">
      <c r="A195" s="53"/>
      <c r="B195" s="53"/>
      <c r="C195" s="53"/>
      <c r="D195" s="53"/>
      <c r="E195" s="53"/>
      <c r="F195" s="53"/>
      <c r="G195" s="53"/>
      <c r="H195" s="53"/>
      <c r="I195" s="53"/>
      <c r="J195" s="54"/>
      <c r="K195" s="54"/>
      <c r="L195" s="54"/>
      <c r="M195" s="54"/>
      <c r="N195" s="2"/>
      <c r="O195" s="56"/>
      <c r="P195" s="56"/>
      <c r="Q195" s="56"/>
      <c r="R195" s="56"/>
      <c r="S195" s="56"/>
      <c r="T195" s="2"/>
      <c r="U195" s="2"/>
      <c r="V195" s="2"/>
      <c r="W195" s="2"/>
      <c r="X195" s="2"/>
      <c r="Y195" s="2"/>
      <c r="Z195" s="2"/>
      <c r="AA195" s="2"/>
      <c r="AB195" s="2"/>
      <c r="AC195" s="2"/>
      <c r="AD195" s="2"/>
      <c r="AE195" s="2"/>
      <c r="AF195" s="2"/>
      <c r="AG195" s="2"/>
      <c r="AH195" s="2"/>
      <c r="AI195" s="2"/>
      <c r="AJ195" s="417"/>
      <c r="AK195" s="2"/>
      <c r="AL195" s="2"/>
      <c r="AM195" s="2"/>
      <c r="AN195" s="2"/>
    </row>
    <row r="196" spans="1:40" ht="15.75" customHeight="1">
      <c r="A196" s="53"/>
      <c r="B196" s="53"/>
      <c r="C196" s="53"/>
      <c r="D196" s="53"/>
      <c r="E196" s="53"/>
      <c r="F196" s="53"/>
      <c r="G196" s="53"/>
      <c r="H196" s="53"/>
      <c r="I196" s="53"/>
      <c r="J196" s="53"/>
      <c r="K196" s="53"/>
      <c r="L196" s="53"/>
      <c r="M196" s="53"/>
      <c r="N196" s="2"/>
      <c r="O196" s="56"/>
      <c r="P196" s="56"/>
      <c r="Q196" s="56"/>
      <c r="R196" s="56"/>
      <c r="S196" s="56"/>
      <c r="T196" s="2"/>
      <c r="U196" s="2"/>
      <c r="V196" s="2"/>
      <c r="W196" s="2"/>
      <c r="X196" s="2"/>
      <c r="Y196" s="2"/>
      <c r="Z196" s="2"/>
      <c r="AA196" s="2"/>
      <c r="AB196" s="2"/>
      <c r="AC196" s="2"/>
      <c r="AD196" s="2"/>
      <c r="AE196" s="2"/>
      <c r="AF196" s="2"/>
      <c r="AG196" s="2"/>
      <c r="AH196" s="2"/>
      <c r="AI196" s="2"/>
      <c r="AJ196" s="417"/>
      <c r="AK196" s="2"/>
      <c r="AL196" s="2"/>
      <c r="AM196" s="2"/>
      <c r="AN196" s="2"/>
    </row>
    <row r="197" spans="1:40" ht="15.75" customHeight="1">
      <c r="A197" s="53"/>
      <c r="B197" s="53"/>
      <c r="C197" s="53"/>
      <c r="D197" s="53"/>
      <c r="E197" s="53"/>
      <c r="F197" s="53"/>
      <c r="G197" s="53"/>
      <c r="H197" s="53"/>
      <c r="I197" s="53"/>
      <c r="J197" s="53"/>
      <c r="K197" s="53"/>
      <c r="L197" s="53"/>
      <c r="M197" s="53"/>
      <c r="N197" s="2"/>
      <c r="O197" s="56"/>
      <c r="P197" s="56"/>
      <c r="Q197" s="56"/>
      <c r="R197" s="56"/>
      <c r="S197" s="56"/>
      <c r="T197" s="2"/>
      <c r="U197" s="2"/>
      <c r="V197" s="2"/>
      <c r="W197" s="2"/>
      <c r="X197" s="2"/>
      <c r="Y197" s="2"/>
      <c r="Z197" s="2"/>
      <c r="AA197" s="2"/>
      <c r="AB197" s="2"/>
      <c r="AC197" s="2"/>
      <c r="AD197" s="2"/>
      <c r="AE197" s="2"/>
      <c r="AF197" s="2"/>
      <c r="AG197" s="2"/>
      <c r="AH197" s="2"/>
      <c r="AI197" s="2"/>
      <c r="AJ197" s="417"/>
      <c r="AK197" s="2"/>
      <c r="AL197" s="2"/>
      <c r="AM197" s="2"/>
      <c r="AN197" s="2"/>
    </row>
    <row r="198" spans="1:40" ht="15.75" customHeight="1">
      <c r="A198" s="53"/>
      <c r="B198" s="53"/>
      <c r="C198" s="53"/>
      <c r="D198" s="53"/>
      <c r="E198" s="53"/>
      <c r="F198" s="53"/>
      <c r="G198" s="53"/>
      <c r="H198" s="53"/>
      <c r="I198" s="53"/>
      <c r="J198" s="53"/>
      <c r="K198" s="53"/>
      <c r="L198" s="53"/>
      <c r="M198" s="53"/>
      <c r="N198" s="2"/>
      <c r="O198" s="56"/>
      <c r="P198" s="56"/>
      <c r="Q198" s="56"/>
      <c r="R198" s="56"/>
      <c r="S198" s="56"/>
      <c r="T198" s="2"/>
      <c r="U198" s="2"/>
      <c r="V198" s="2"/>
      <c r="W198" s="2"/>
      <c r="X198" s="2"/>
      <c r="Y198" s="2"/>
      <c r="Z198" s="2"/>
      <c r="AA198" s="2"/>
      <c r="AB198" s="2"/>
      <c r="AC198" s="2"/>
      <c r="AD198" s="2"/>
      <c r="AE198" s="2"/>
      <c r="AF198" s="2"/>
      <c r="AG198" s="2"/>
      <c r="AH198" s="2"/>
      <c r="AI198" s="2"/>
      <c r="AJ198" s="417"/>
      <c r="AK198" s="2"/>
      <c r="AL198" s="2"/>
      <c r="AM198" s="2"/>
      <c r="AN198" s="2"/>
    </row>
    <row r="199" spans="1:40" ht="15.75" customHeight="1">
      <c r="A199" s="53"/>
      <c r="B199" s="53"/>
      <c r="C199" s="53"/>
      <c r="D199" s="53"/>
      <c r="E199" s="53"/>
      <c r="F199" s="53"/>
      <c r="G199" s="53"/>
      <c r="H199" s="53"/>
      <c r="I199" s="53"/>
      <c r="J199" s="53"/>
      <c r="K199" s="53"/>
      <c r="L199" s="53"/>
      <c r="M199" s="53"/>
      <c r="N199" s="2"/>
      <c r="O199" s="56"/>
      <c r="P199" s="56"/>
      <c r="Q199" s="56"/>
      <c r="R199" s="56"/>
      <c r="S199" s="56"/>
      <c r="T199" s="2"/>
      <c r="U199" s="2"/>
      <c r="V199" s="2"/>
      <c r="W199" s="2"/>
      <c r="X199" s="2"/>
      <c r="Y199" s="2"/>
      <c r="Z199" s="2"/>
      <c r="AA199" s="2"/>
      <c r="AB199" s="2"/>
      <c r="AC199" s="2"/>
      <c r="AD199" s="2"/>
      <c r="AE199" s="2"/>
      <c r="AF199" s="2"/>
      <c r="AG199" s="2"/>
      <c r="AH199" s="2"/>
      <c r="AI199" s="2"/>
      <c r="AJ199" s="417"/>
      <c r="AK199" s="2"/>
      <c r="AL199" s="2"/>
      <c r="AM199" s="2"/>
      <c r="AN199" s="2"/>
    </row>
    <row r="200" spans="1:40" ht="15.75" customHeight="1">
      <c r="A200" s="53"/>
      <c r="B200" s="53"/>
      <c r="C200" s="53"/>
      <c r="D200" s="53"/>
      <c r="E200" s="53"/>
      <c r="F200" s="53"/>
      <c r="G200" s="53"/>
      <c r="H200" s="53"/>
      <c r="I200" s="53"/>
      <c r="J200" s="53"/>
      <c r="K200" s="53"/>
      <c r="L200" s="53"/>
      <c r="M200" s="53"/>
      <c r="N200" s="2"/>
      <c r="O200" s="56"/>
      <c r="P200" s="56"/>
      <c r="Q200" s="56"/>
      <c r="R200" s="56"/>
      <c r="S200" s="56"/>
      <c r="T200" s="2"/>
      <c r="U200" s="2"/>
      <c r="V200" s="2"/>
      <c r="W200" s="2"/>
      <c r="X200" s="2"/>
      <c r="Y200" s="2"/>
      <c r="Z200" s="2"/>
      <c r="AA200" s="2"/>
      <c r="AB200" s="2"/>
      <c r="AC200" s="2"/>
      <c r="AD200" s="2"/>
      <c r="AE200" s="2"/>
      <c r="AF200" s="2"/>
      <c r="AG200" s="2"/>
      <c r="AH200" s="2"/>
      <c r="AI200" s="2"/>
      <c r="AJ200" s="417"/>
      <c r="AK200" s="2"/>
      <c r="AL200" s="2"/>
      <c r="AM200" s="2"/>
      <c r="AN200" s="2"/>
    </row>
    <row r="201" spans="1:40" ht="15.75" customHeight="1">
      <c r="A201" s="53"/>
      <c r="B201" s="53"/>
      <c r="C201" s="53"/>
      <c r="D201" s="53"/>
      <c r="E201" s="53"/>
      <c r="F201" s="53"/>
      <c r="G201" s="53"/>
      <c r="H201" s="53"/>
      <c r="I201" s="53"/>
      <c r="J201" s="53"/>
      <c r="K201" s="53"/>
      <c r="L201" s="53"/>
      <c r="M201" s="53"/>
      <c r="N201" s="2"/>
      <c r="O201" s="56"/>
      <c r="P201" s="56"/>
      <c r="Q201" s="56"/>
      <c r="R201" s="56"/>
      <c r="S201" s="56"/>
      <c r="T201" s="2"/>
      <c r="U201" s="2"/>
      <c r="V201" s="2"/>
      <c r="W201" s="2"/>
      <c r="X201" s="2"/>
      <c r="Y201" s="2"/>
      <c r="Z201" s="2"/>
      <c r="AA201" s="2"/>
      <c r="AB201" s="2"/>
      <c r="AC201" s="2"/>
      <c r="AD201" s="2"/>
      <c r="AE201" s="2"/>
      <c r="AF201" s="2"/>
      <c r="AG201" s="2"/>
      <c r="AH201" s="2"/>
      <c r="AI201" s="2"/>
      <c r="AJ201" s="417"/>
      <c r="AK201" s="2"/>
      <c r="AL201" s="2"/>
      <c r="AM201" s="2"/>
      <c r="AN201" s="2"/>
    </row>
    <row r="202" spans="1:40" ht="15.75" customHeight="1">
      <c r="A202" s="53"/>
      <c r="B202" s="53"/>
      <c r="C202" s="53"/>
      <c r="D202" s="53"/>
      <c r="E202" s="53"/>
      <c r="F202" s="53"/>
      <c r="G202" s="53"/>
      <c r="H202" s="53"/>
      <c r="I202" s="53"/>
      <c r="J202" s="53"/>
      <c r="K202" s="53"/>
      <c r="L202" s="53"/>
      <c r="M202" s="53"/>
      <c r="N202" s="2"/>
      <c r="O202" s="56"/>
      <c r="P202" s="56"/>
      <c r="Q202" s="56"/>
      <c r="R202" s="56"/>
      <c r="S202" s="56"/>
      <c r="T202" s="2"/>
      <c r="U202" s="2"/>
      <c r="V202" s="2"/>
      <c r="W202" s="2"/>
      <c r="X202" s="2"/>
      <c r="Y202" s="2"/>
      <c r="Z202" s="2"/>
      <c r="AA202" s="2"/>
      <c r="AB202" s="2"/>
      <c r="AC202" s="2"/>
      <c r="AD202" s="2"/>
      <c r="AE202" s="2"/>
      <c r="AF202" s="2"/>
      <c r="AG202" s="2"/>
      <c r="AH202" s="2"/>
      <c r="AI202" s="2"/>
      <c r="AJ202" s="417"/>
      <c r="AK202" s="2"/>
      <c r="AL202" s="2"/>
      <c r="AM202" s="2"/>
      <c r="AN202" s="2"/>
    </row>
    <row r="203" spans="1:40" ht="15.75" customHeight="1">
      <c r="A203" s="53"/>
      <c r="B203" s="53"/>
      <c r="C203" s="53"/>
      <c r="D203" s="53"/>
      <c r="E203" s="53"/>
      <c r="F203" s="53"/>
      <c r="G203" s="53"/>
      <c r="H203" s="53"/>
      <c r="I203" s="53"/>
      <c r="J203" s="53"/>
      <c r="K203" s="53"/>
      <c r="L203" s="53"/>
      <c r="M203" s="53"/>
      <c r="N203" s="2"/>
      <c r="O203" s="56"/>
      <c r="P203" s="56"/>
      <c r="Q203" s="56"/>
      <c r="R203" s="56"/>
      <c r="S203" s="56"/>
      <c r="T203" s="2"/>
      <c r="U203" s="2"/>
      <c r="V203" s="2"/>
      <c r="W203" s="2"/>
      <c r="X203" s="2"/>
      <c r="Y203" s="2"/>
      <c r="Z203" s="2"/>
      <c r="AA203" s="2"/>
      <c r="AB203" s="2"/>
      <c r="AC203" s="2"/>
      <c r="AD203" s="2"/>
      <c r="AE203" s="2"/>
      <c r="AF203" s="2"/>
      <c r="AG203" s="2"/>
      <c r="AH203" s="2"/>
      <c r="AI203" s="2"/>
      <c r="AJ203" s="417"/>
      <c r="AK203" s="2"/>
      <c r="AL203" s="2"/>
      <c r="AM203" s="2"/>
      <c r="AN203" s="2"/>
    </row>
    <row r="204" spans="1:40" ht="15.75" customHeight="1">
      <c r="A204" s="417"/>
      <c r="B204" s="417"/>
      <c r="C204" s="417"/>
      <c r="D204" s="417"/>
      <c r="E204" s="417"/>
      <c r="F204" s="417"/>
      <c r="G204" s="417"/>
      <c r="H204" s="417"/>
      <c r="I204" s="417"/>
      <c r="J204" s="417"/>
      <c r="K204" s="417"/>
      <c r="L204" s="417"/>
      <c r="M204" s="417"/>
      <c r="N204" s="518"/>
      <c r="O204" s="518"/>
      <c r="P204" s="518"/>
      <c r="Q204" s="518"/>
      <c r="R204" s="518"/>
      <c r="S204" s="518"/>
      <c r="T204" s="518"/>
      <c r="U204" s="518"/>
      <c r="V204" s="518"/>
      <c r="W204" s="518"/>
      <c r="X204" s="518"/>
      <c r="Y204" s="518"/>
      <c r="Z204" s="518"/>
      <c r="AA204" s="518"/>
      <c r="AB204" s="518"/>
      <c r="AC204" s="518"/>
      <c r="AD204" s="518"/>
      <c r="AE204" s="518"/>
      <c r="AF204" s="518"/>
      <c r="AG204" s="518"/>
      <c r="AH204" s="518"/>
      <c r="AI204" s="518"/>
      <c r="AJ204" s="417"/>
      <c r="AK204" s="2"/>
      <c r="AL204" s="2"/>
      <c r="AM204" s="2"/>
      <c r="AN204" s="2"/>
    </row>
    <row r="205" spans="1:40" ht="15.75" customHeight="1">
      <c r="A205" s="417"/>
      <c r="B205" s="417"/>
      <c r="C205" s="417"/>
      <c r="D205" s="417"/>
      <c r="E205" s="417"/>
      <c r="F205" s="417"/>
      <c r="G205" s="417"/>
      <c r="H205" s="417"/>
      <c r="I205" s="417"/>
      <c r="J205" s="417"/>
      <c r="K205" s="417"/>
      <c r="L205" s="417"/>
      <c r="M205" s="417"/>
      <c r="N205" s="518"/>
      <c r="O205" s="518"/>
      <c r="P205" s="518"/>
      <c r="Q205" s="518"/>
      <c r="R205" s="518"/>
      <c r="S205" s="518"/>
      <c r="T205" s="518"/>
      <c r="U205" s="518"/>
      <c r="V205" s="518"/>
      <c r="W205" s="518"/>
      <c r="X205" s="518"/>
      <c r="Y205" s="518"/>
      <c r="Z205" s="518"/>
      <c r="AA205" s="518"/>
      <c r="AB205" s="518"/>
      <c r="AC205" s="518"/>
      <c r="AD205" s="518"/>
      <c r="AE205" s="518"/>
      <c r="AF205" s="518"/>
      <c r="AG205" s="518"/>
      <c r="AH205" s="518"/>
      <c r="AI205" s="518"/>
      <c r="AJ205" s="417"/>
      <c r="AK205" s="2"/>
      <c r="AL205" s="2"/>
      <c r="AM205" s="2"/>
      <c r="AN205" s="2"/>
    </row>
    <row r="206" spans="1:40" ht="15.75" customHeight="1">
      <c r="A206" s="2"/>
      <c r="B206" s="2"/>
      <c r="C206" s="2"/>
      <c r="D206" s="2"/>
      <c r="E206" s="2"/>
      <c r="F206" s="2"/>
      <c r="G206" s="2"/>
      <c r="H206" s="2"/>
      <c r="I206" s="2"/>
      <c r="J206" s="2"/>
      <c r="K206" s="2"/>
      <c r="L206" s="2"/>
      <c r="M206" s="2"/>
      <c r="N206" s="56"/>
      <c r="O206" s="56"/>
      <c r="P206" s="56"/>
      <c r="Q206" s="56"/>
      <c r="R206" s="56"/>
      <c r="S206" s="56"/>
      <c r="T206" s="2"/>
      <c r="U206" s="2"/>
      <c r="V206" s="2"/>
      <c r="W206" s="2"/>
      <c r="X206" s="2"/>
      <c r="Y206" s="2"/>
      <c r="Z206" s="2"/>
      <c r="AA206" s="2"/>
      <c r="AB206" s="2"/>
      <c r="AC206" s="2"/>
      <c r="AD206" s="2"/>
      <c r="AE206" s="2"/>
      <c r="AF206" s="2"/>
      <c r="AG206" s="2"/>
      <c r="AH206" s="2"/>
      <c r="AI206" s="2"/>
      <c r="AJ206" s="2"/>
      <c r="AK206" s="2"/>
      <c r="AL206" s="2"/>
      <c r="AM206" s="2"/>
      <c r="AN206" s="2"/>
    </row>
    <row r="207" spans="1:40"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row>
    <row r="208" spans="1:40"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row>
    <row r="209" spans="1:40"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row>
    <row r="210" spans="1:4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row>
    <row r="211" spans="1:40"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row>
    <row r="212" spans="1:40"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row>
    <row r="213" spans="1:40"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row>
    <row r="214" spans="1:40"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row>
    <row r="215" spans="1:40"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row>
    <row r="216" spans="1:40"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row>
    <row r="217" spans="1:40"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row>
    <row r="218" spans="1:40"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row>
    <row r="219" spans="1:40"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row>
    <row r="220" spans="1:4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row>
    <row r="221" spans="1:40"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row>
    <row r="222" spans="1:40"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row>
    <row r="223" spans="1:40"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row>
    <row r="224" spans="1:40"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row>
    <row r="225" spans="1:40"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row>
    <row r="226" spans="1:40"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row>
    <row r="227" spans="1:40"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row>
    <row r="228" spans="1:40"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row>
    <row r="229" spans="1:40"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row>
    <row r="230" spans="1:4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row>
    <row r="231" spans="1:40"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row>
    <row r="232" spans="1:40"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row>
    <row r="233" spans="1:40"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row>
    <row r="234" spans="1:40"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row>
    <row r="235" spans="1:40"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row>
    <row r="236" spans="1:40"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row>
    <row r="237" spans="1:40"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row>
    <row r="238" spans="1:40"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row>
    <row r="239" spans="1:40"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row>
    <row r="240" spans="1: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row>
    <row r="241" spans="1:40"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row>
    <row r="242" spans="1:40"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row>
    <row r="243" spans="1:40"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row>
    <row r="244" spans="1:40"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row>
    <row r="245" spans="1:40"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row>
    <row r="246" spans="1:40"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row>
    <row r="247" spans="1:40"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row>
    <row r="248" spans="1:40"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row>
    <row r="249" spans="1:40"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row>
    <row r="250" spans="1:4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row>
    <row r="251" spans="1:40"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row>
    <row r="252" spans="1:40"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row>
    <row r="253" spans="1:40"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row>
    <row r="254" spans="1:40"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row>
    <row r="255" spans="1:40"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row>
    <row r="256" spans="1:40"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row>
    <row r="257" spans="1:40"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row>
    <row r="258" spans="1:40"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row>
    <row r="259" spans="1:40"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row>
    <row r="260" spans="1:4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row>
    <row r="261" spans="1:40"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row>
    <row r="262" spans="1:40"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row>
    <row r="263" spans="1:40"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row>
    <row r="264" spans="1:40"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row>
    <row r="265" spans="1:40"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row>
    <row r="266" spans="1:40"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row>
    <row r="267" spans="1:40"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row>
    <row r="268" spans="1:40"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row>
    <row r="269" spans="1:40"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row>
    <row r="270" spans="1:4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row>
    <row r="271" spans="1:40"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row>
    <row r="272" spans="1:40"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row>
    <row r="273" spans="1:40"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row>
    <row r="274" spans="1:40"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row>
    <row r="275" spans="1:40"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row>
    <row r="276" spans="1:40"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row>
    <row r="277" spans="1:40"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row>
    <row r="278" spans="1:40"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row>
    <row r="279" spans="1:40"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row>
    <row r="280" spans="1:4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row>
    <row r="281" spans="1:40"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row>
    <row r="282" spans="1:40"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row>
    <row r="283" spans="1:40"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row>
    <row r="284" spans="1:40"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row>
    <row r="285" spans="1:40"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row>
    <row r="286" spans="1:40"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row>
    <row r="287" spans="1:40"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row>
    <row r="288" spans="1:40"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row>
    <row r="289" spans="1:40"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row>
    <row r="290" spans="1:4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row>
    <row r="291" spans="1:40"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row>
    <row r="292" spans="1:40"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row>
    <row r="293" spans="1:40"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row>
    <row r="294" spans="1:40"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row>
    <row r="295" spans="1:40"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row>
    <row r="296" spans="1:40"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row>
    <row r="297" spans="1:40"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row>
    <row r="298" spans="1:40"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row>
    <row r="299" spans="1:40"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row>
    <row r="300" spans="1:4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row>
    <row r="301" spans="1:40"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row>
    <row r="302" spans="1:40"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row>
    <row r="303" spans="1:40"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row>
    <row r="304" spans="1:40"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row>
    <row r="305" spans="1:40"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row>
    <row r="306" spans="1:40"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row>
    <row r="307" spans="1:40"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row>
    <row r="308" spans="1:40"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row>
    <row r="309" spans="1:40"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row>
    <row r="310" spans="1:4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row>
    <row r="311" spans="1:40"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row>
    <row r="312" spans="1:40"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row>
    <row r="313" spans="1:40"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row>
    <row r="314" spans="1:40"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row>
    <row r="315" spans="1:40"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row>
    <row r="316" spans="1:40"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row>
    <row r="317" spans="1:40"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row>
    <row r="318" spans="1:40"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row>
    <row r="319" spans="1:40"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row>
    <row r="320" spans="1:4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row>
    <row r="321" spans="1:40"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row>
    <row r="322" spans="1:40"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row>
    <row r="323" spans="1:40"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row>
    <row r="324" spans="1:40"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row>
    <row r="325" spans="1:40"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row>
    <row r="326" spans="1:40"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row>
    <row r="327" spans="1:40"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row>
    <row r="328" spans="1:40"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row>
    <row r="329" spans="1:40"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row>
    <row r="330" spans="1:4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row>
    <row r="331" spans="1:40"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row>
    <row r="332" spans="1:40"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row>
    <row r="333" spans="1:40"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row>
    <row r="334" spans="1:40"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row>
    <row r="335" spans="1:40"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row>
    <row r="336" spans="1:40"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row>
    <row r="337" spans="1:40"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row>
    <row r="338" spans="1:40"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row>
    <row r="339" spans="1:40"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row>
    <row r="340" spans="1: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row>
    <row r="341" spans="1:40"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row>
    <row r="342" spans="1:40"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row>
    <row r="343" spans="1:40"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row>
    <row r="344" spans="1:40"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row>
    <row r="345" spans="1:40"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row>
    <row r="346" spans="1:40"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row>
    <row r="347" spans="1:40"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row>
    <row r="348" spans="1:40"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row>
    <row r="349" spans="1:40"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row>
    <row r="350" spans="1:4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row>
    <row r="351" spans="1:40"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row>
    <row r="352" spans="1:40"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row>
    <row r="353" spans="1:40"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row>
    <row r="354" spans="1:40"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row>
    <row r="355" spans="1:40"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row>
    <row r="356" spans="1:40"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row>
    <row r="357" spans="1:40"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row>
    <row r="358" spans="1:40"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row>
    <row r="359" spans="1:40"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row>
    <row r="360" spans="1:4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row>
    <row r="361" spans="1:40"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row>
    <row r="362" spans="1:40"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row>
    <row r="363" spans="1:40"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row>
    <row r="364" spans="1:40"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row>
    <row r="365" spans="1:40"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row>
    <row r="366" spans="1:40"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row>
    <row r="367" spans="1:40"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row>
    <row r="368" spans="1:40"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row>
    <row r="369" spans="1:40"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row>
    <row r="370" spans="1:4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row>
    <row r="371" spans="1:40"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row>
    <row r="372" spans="1:40"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row>
    <row r="373" spans="1:40"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row>
    <row r="374" spans="1:40"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row>
    <row r="375" spans="1:40"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row>
    <row r="376" spans="1:40"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row>
    <row r="377" spans="1:40"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row>
    <row r="378" spans="1:40"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row>
    <row r="379" spans="1:40"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row>
    <row r="380" spans="1:4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row>
    <row r="381" spans="1:40"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row>
    <row r="382" spans="1:40"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row>
    <row r="383" spans="1:40"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row>
    <row r="384" spans="1:40"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row>
    <row r="385" spans="1:40"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row>
    <row r="386" spans="1:40"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row>
    <row r="387" spans="1:40"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row>
    <row r="388" spans="1:40"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row>
    <row r="389" spans="1:40"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row>
    <row r="390" spans="1:4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row>
    <row r="391" spans="1:40"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row>
    <row r="392" spans="1:40"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row>
    <row r="393" spans="1:40"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row>
    <row r="394" spans="1:40"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row>
    <row r="395" spans="1:40"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row>
    <row r="396" spans="1:40"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row>
    <row r="397" spans="1:40"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row>
    <row r="398" spans="1:40"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row>
    <row r="399" spans="1:40"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row>
    <row r="400" spans="1:4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row>
    <row r="401" spans="1:40"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row>
    <row r="402" spans="1:40"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row>
    <row r="403" spans="1:40"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row>
    <row r="404" spans="1:40"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row>
    <row r="405" spans="1:40"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row>
    <row r="406" spans="1:40"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row>
    <row r="407" spans="1:40"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row>
    <row r="408" spans="1:40"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row>
    <row r="409" spans="1:40"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row>
    <row r="410" spans="1:4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row>
    <row r="411" spans="1:40"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row>
    <row r="412" spans="1:40"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row>
    <row r="413" spans="1:40"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row>
    <row r="414" spans="1:40"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row>
    <row r="415" spans="1:40"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row>
    <row r="416" spans="1:40"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row>
    <row r="417" spans="1:40"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row>
    <row r="418" spans="1:40"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row>
    <row r="419" spans="1:40"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row>
    <row r="420" spans="1:4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row>
    <row r="421" spans="1:40"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row>
    <row r="422" spans="1:40"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row>
    <row r="423" spans="1:40"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row>
    <row r="424" spans="1:40"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row>
    <row r="425" spans="1:40"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row>
    <row r="426" spans="1:40"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row>
    <row r="427" spans="1:40"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row>
    <row r="428" spans="1:40"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row>
    <row r="429" spans="1:40"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row>
    <row r="430" spans="1:4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row>
    <row r="431" spans="1:40"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row>
    <row r="432" spans="1:40"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row>
    <row r="433" spans="1:40"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row>
    <row r="434" spans="1:40"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row>
    <row r="435" spans="1:40"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row>
    <row r="436" spans="1:40"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row>
    <row r="437" spans="1:40"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row>
    <row r="438" spans="1:40"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row>
    <row r="439" spans="1:40"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row>
    <row r="440" spans="1: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row>
    <row r="441" spans="1:40"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row>
    <row r="442" spans="1:40"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row>
    <row r="443" spans="1:40"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row>
    <row r="444" spans="1:40"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row>
    <row r="445" spans="1:40"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row>
    <row r="446" spans="1:40"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row>
    <row r="447" spans="1:40"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row>
    <row r="448" spans="1:40"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row>
    <row r="449" spans="1:40"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row>
    <row r="450" spans="1:4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row>
    <row r="451" spans="1:40"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row>
    <row r="452" spans="1:40"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row>
    <row r="453" spans="1:40"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row>
    <row r="454" spans="1:40"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row>
    <row r="455" spans="1:40"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row>
    <row r="456" spans="1:40"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row>
    <row r="457" spans="1:40"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row>
    <row r="458" spans="1:40"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row>
    <row r="459" spans="1:40"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row>
    <row r="460" spans="1:4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row>
    <row r="461" spans="1:40"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row>
    <row r="462" spans="1:40"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row>
    <row r="463" spans="1:40"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row>
    <row r="464" spans="1:40"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row>
    <row r="465" spans="1:40"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row>
    <row r="466" spans="1:40"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row>
    <row r="467" spans="1:40"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row>
    <row r="468" spans="1:40"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row>
    <row r="469" spans="1:40"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row>
    <row r="470" spans="1:4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row>
    <row r="471" spans="1:40"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row>
    <row r="472" spans="1:40"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row>
    <row r="473" spans="1:40"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row>
    <row r="474" spans="1:40"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row>
    <row r="475" spans="1:40"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row>
    <row r="476" spans="1:40"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row>
    <row r="477" spans="1:40"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row>
    <row r="478" spans="1:40"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row>
    <row r="479" spans="1:40"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row>
    <row r="480" spans="1:4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row>
    <row r="481" spans="1:40"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row>
    <row r="482" spans="1:40"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row>
    <row r="483" spans="1:40"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row>
    <row r="484" spans="1:40"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row>
    <row r="485" spans="1:40"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row>
    <row r="486" spans="1:40"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row>
    <row r="487" spans="1:40"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row>
    <row r="488" spans="1:40"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row>
    <row r="489" spans="1:40"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row>
    <row r="490" spans="1:4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row>
    <row r="491" spans="1:40"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row>
    <row r="492" spans="1:40"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row>
    <row r="493" spans="1:40"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row>
    <row r="494" spans="1:40"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row>
    <row r="495" spans="1:40"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row>
    <row r="496" spans="1:40"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row>
    <row r="497" spans="1:40"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row>
    <row r="498" spans="1:40"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row>
    <row r="499" spans="1:40"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row>
    <row r="500" spans="1:4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row>
    <row r="501" spans="1:40"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row>
    <row r="502" spans="1:40"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row>
    <row r="503" spans="1:40"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row>
    <row r="504" spans="1:40"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row>
    <row r="505" spans="1:40"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row>
    <row r="506" spans="1:40"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row>
    <row r="507" spans="1:40"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row>
    <row r="508" spans="1:40"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row>
    <row r="509" spans="1:40"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row>
    <row r="510" spans="1:4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row>
    <row r="511" spans="1:40"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row>
    <row r="512" spans="1:40"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row>
    <row r="513" spans="1:40"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row>
    <row r="514" spans="1:40"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row>
    <row r="515" spans="1:40"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row>
    <row r="516" spans="1:40"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row>
    <row r="517" spans="1:40"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row>
    <row r="518" spans="1:40"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row>
    <row r="519" spans="1:40"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row>
    <row r="520" spans="1:4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row>
    <row r="521" spans="1:40"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row>
    <row r="522" spans="1:40"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row>
    <row r="523" spans="1:40"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row>
    <row r="524" spans="1:40"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row>
    <row r="525" spans="1:40"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row>
    <row r="526" spans="1:40"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row>
    <row r="527" spans="1:40"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row>
    <row r="528" spans="1:40"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row>
    <row r="529" spans="1:40"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row>
    <row r="530" spans="1:4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row>
    <row r="531" spans="1:40"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row>
    <row r="532" spans="1:40"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row>
    <row r="533" spans="1:40"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row>
    <row r="534" spans="1:40"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row>
    <row r="535" spans="1:40"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row>
    <row r="536" spans="1:40"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row>
    <row r="537" spans="1:40"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row>
    <row r="538" spans="1:40"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row>
    <row r="539" spans="1:40"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row>
    <row r="540" spans="1: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row>
    <row r="541" spans="1:40"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row>
    <row r="542" spans="1:40"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row>
    <row r="543" spans="1:40"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row>
    <row r="544" spans="1:40"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row>
    <row r="545" spans="1:40"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row>
    <row r="546" spans="1:40"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row>
    <row r="547" spans="1:40"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row>
    <row r="548" spans="1:40"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row>
    <row r="549" spans="1:40"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row>
    <row r="550" spans="1:4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row>
    <row r="551" spans="1:40"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row>
    <row r="552" spans="1:40"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row>
    <row r="553" spans="1:40"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row>
    <row r="554" spans="1:40"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row>
    <row r="555" spans="1:40"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row>
    <row r="556" spans="1:40"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row>
    <row r="557" spans="1:40"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row>
    <row r="558" spans="1:40"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row>
    <row r="559" spans="1:40"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row>
    <row r="560" spans="1:4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row>
    <row r="561" spans="1:40"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row>
    <row r="562" spans="1:40"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row>
    <row r="563" spans="1:40"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row>
    <row r="564" spans="1:40"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row>
    <row r="565" spans="1:40"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row>
    <row r="566" spans="1:40"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row>
    <row r="567" spans="1:40"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row>
    <row r="568" spans="1:40"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row>
    <row r="569" spans="1:40"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row>
    <row r="570" spans="1:4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row>
    <row r="571" spans="1:40"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row>
    <row r="572" spans="1:40"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row>
    <row r="573" spans="1:40"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row>
    <row r="574" spans="1:40"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row>
    <row r="575" spans="1:40"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row>
    <row r="576" spans="1:40"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row>
    <row r="577" spans="1:40"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row>
    <row r="578" spans="1:40"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row>
    <row r="579" spans="1:40"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row>
    <row r="580" spans="1:4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row>
    <row r="581" spans="1:40"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row>
    <row r="582" spans="1:40"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row>
    <row r="583" spans="1:40"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row>
    <row r="584" spans="1:40"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row>
    <row r="585" spans="1:40"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row>
    <row r="586" spans="1:40"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row>
    <row r="587" spans="1:40"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row>
    <row r="588" spans="1:40"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row>
    <row r="589" spans="1:40"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row>
    <row r="590" spans="1:4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row>
    <row r="591" spans="1:40"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row>
    <row r="592" spans="1:40"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row>
    <row r="593" spans="1:40"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row>
    <row r="594" spans="1:40"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row>
    <row r="595" spans="1:40"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row>
    <row r="596" spans="1:40"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row>
    <row r="597" spans="1:40"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row>
    <row r="598" spans="1:40"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row>
    <row r="599" spans="1:40"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row>
    <row r="600" spans="1:4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row>
    <row r="601" spans="1:40"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row>
    <row r="602" spans="1:40"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row>
    <row r="603" spans="1:40"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row>
    <row r="604" spans="1:40"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row>
    <row r="605" spans="1:40"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row>
    <row r="606" spans="1:40"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row>
    <row r="607" spans="1:40"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row>
    <row r="608" spans="1:40"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row>
    <row r="609" spans="1:40"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row>
    <row r="610" spans="1:4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row>
    <row r="611" spans="1:40"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row>
    <row r="612" spans="1:40"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row>
    <row r="613" spans="1:40"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row>
    <row r="614" spans="1:40"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row>
    <row r="615" spans="1:40"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row>
    <row r="616" spans="1:40"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row>
    <row r="617" spans="1:40"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row>
    <row r="618" spans="1:40"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row>
    <row r="619" spans="1:40"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row>
    <row r="620" spans="1:4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row>
    <row r="621" spans="1:40"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row>
    <row r="622" spans="1:40"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row>
    <row r="623" spans="1:40"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row>
    <row r="624" spans="1:40"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row>
    <row r="625" spans="1:40"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row>
    <row r="626" spans="1:40"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row>
    <row r="627" spans="1:40"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row>
    <row r="628" spans="1:40"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row>
    <row r="629" spans="1:40"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row>
    <row r="630" spans="1:4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row>
    <row r="631" spans="1:40"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row>
    <row r="632" spans="1:40"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row>
    <row r="633" spans="1:40"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row>
    <row r="634" spans="1:40"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row>
    <row r="635" spans="1:40"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row>
    <row r="636" spans="1:40"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row>
    <row r="637" spans="1:40"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row>
    <row r="638" spans="1:40"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row>
    <row r="639" spans="1:40"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row>
    <row r="640" spans="1: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row>
    <row r="641" spans="1:40"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row>
    <row r="642" spans="1:40"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row>
    <row r="643" spans="1:40"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row>
    <row r="644" spans="1:40"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row>
    <row r="645" spans="1:40"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row>
    <row r="646" spans="1:40"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row>
    <row r="647" spans="1:40"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row>
    <row r="648" spans="1:40"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row>
    <row r="649" spans="1:40"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row>
    <row r="650" spans="1:4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row>
    <row r="651" spans="1:40"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row>
    <row r="652" spans="1:40"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row>
    <row r="653" spans="1:40"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row>
    <row r="654" spans="1:40"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row>
    <row r="655" spans="1:40"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row>
    <row r="656" spans="1:40"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row>
    <row r="657" spans="1:40"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row>
    <row r="658" spans="1:40"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row>
    <row r="659" spans="1:40"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row>
    <row r="660" spans="1:4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row>
    <row r="661" spans="1:40"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row>
    <row r="662" spans="1:40"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row>
    <row r="663" spans="1:40"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row>
    <row r="664" spans="1:40"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row>
    <row r="665" spans="1:40"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row>
    <row r="666" spans="1:40"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row>
    <row r="667" spans="1:40"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row>
    <row r="668" spans="1:40"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row>
    <row r="669" spans="1:40"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row>
    <row r="670" spans="1:4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row>
    <row r="671" spans="1:40"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row>
    <row r="672" spans="1:40"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row>
    <row r="673" spans="1:40"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row>
    <row r="674" spans="1:40"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row>
    <row r="675" spans="1:40"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row>
    <row r="676" spans="1:40"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row>
    <row r="677" spans="1:40"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row>
    <row r="678" spans="1:40"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row>
    <row r="679" spans="1:40"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row>
    <row r="680" spans="1:4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row>
    <row r="681" spans="1:40"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row>
    <row r="682" spans="1:40"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row>
    <row r="683" spans="1:40"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row>
    <row r="684" spans="1:40"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row>
    <row r="685" spans="1:40"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row>
    <row r="686" spans="1:40"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row>
    <row r="687" spans="1:40"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row>
    <row r="688" spans="1:40"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row>
    <row r="689" spans="1:40"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row>
    <row r="690" spans="1:4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row>
    <row r="691" spans="1:40"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row>
    <row r="692" spans="1:40"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row>
    <row r="693" spans="1:40"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row>
    <row r="694" spans="1:40"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row>
    <row r="695" spans="1:40"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row>
    <row r="696" spans="1:40"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row>
    <row r="697" spans="1:40"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row>
    <row r="698" spans="1:40"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row>
    <row r="699" spans="1:40"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row>
    <row r="700" spans="1:4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row>
    <row r="701" spans="1:40"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row>
    <row r="702" spans="1:40"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row>
    <row r="703" spans="1:40"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row>
    <row r="704" spans="1:40"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row>
    <row r="705" spans="1:40"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row>
    <row r="706" spans="1:40"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row>
    <row r="707" spans="1:40"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row>
    <row r="708" spans="1:40"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row>
    <row r="709" spans="1:40"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row>
    <row r="710" spans="1:4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row>
    <row r="711" spans="1:40"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row>
    <row r="712" spans="1:40"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row>
    <row r="713" spans="1:40"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row>
    <row r="714" spans="1:40"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row>
    <row r="715" spans="1:40"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row>
    <row r="716" spans="1:40"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row>
    <row r="717" spans="1:40"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row>
    <row r="718" spans="1:40"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row>
    <row r="719" spans="1:40"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row>
    <row r="720" spans="1:4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row>
    <row r="721" spans="1:40"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row>
    <row r="722" spans="1:40"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row>
    <row r="723" spans="1:40"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row>
    <row r="724" spans="1:40"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row>
    <row r="725" spans="1:40"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row>
    <row r="726" spans="1:40"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row>
    <row r="727" spans="1:40"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row>
    <row r="728" spans="1:40"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row>
    <row r="729" spans="1:40"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row>
    <row r="730" spans="1:4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row>
    <row r="731" spans="1:40"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row>
    <row r="732" spans="1:40"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row>
    <row r="733" spans="1:40"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row>
    <row r="734" spans="1:40"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row>
    <row r="735" spans="1:40"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row>
    <row r="736" spans="1:40"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row>
    <row r="737" spans="1:40"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row>
    <row r="738" spans="1:40"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row>
    <row r="739" spans="1:40"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row>
    <row r="740" spans="1: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row>
    <row r="741" spans="1:40"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row>
    <row r="742" spans="1:40"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row>
    <row r="743" spans="1:40"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row>
    <row r="744" spans="1:40"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row>
    <row r="745" spans="1:40"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row>
    <row r="746" spans="1:40"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row>
    <row r="747" spans="1:40"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row>
    <row r="748" spans="1:40"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row>
    <row r="749" spans="1:40"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row>
    <row r="750" spans="1:4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row>
    <row r="751" spans="1:40"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row>
    <row r="752" spans="1:40"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row>
    <row r="753" spans="1:40"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row>
    <row r="754" spans="1:40"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row>
    <row r="755" spans="1:40"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row>
    <row r="756" spans="1:40"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row>
    <row r="757" spans="1:40"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row>
    <row r="758" spans="1:40"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row>
    <row r="759" spans="1:40"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row>
    <row r="760" spans="1:4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row>
    <row r="761" spans="1:40"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row>
    <row r="762" spans="1:40"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row>
    <row r="763" spans="1:40"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row>
    <row r="764" spans="1:40"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row>
    <row r="765" spans="1:40"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row>
    <row r="766" spans="1:40"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row>
    <row r="767" spans="1:40"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row>
    <row r="768" spans="1:40"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row>
    <row r="769" spans="1:40"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row>
    <row r="770" spans="1:4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row>
    <row r="771" spans="1:40"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row>
    <row r="772" spans="1:40"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row>
    <row r="773" spans="1:40"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row>
    <row r="774" spans="1:40"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row>
    <row r="775" spans="1:40"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row>
    <row r="776" spans="1:40"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row>
    <row r="777" spans="1:40"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row>
    <row r="778" spans="1:40"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row>
    <row r="779" spans="1:40"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row>
    <row r="780" spans="1:4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row>
    <row r="781" spans="1:40"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row>
    <row r="782" spans="1:40"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row>
    <row r="783" spans="1:40"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row>
    <row r="784" spans="1:40"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row>
    <row r="785" spans="1:40"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row>
    <row r="786" spans="1:40"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row>
    <row r="787" spans="1:40"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row>
    <row r="788" spans="1:40"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row>
    <row r="789" spans="1:40"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row>
    <row r="790" spans="1:4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row>
    <row r="791" spans="1:40"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row>
    <row r="792" spans="1:40"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row>
    <row r="793" spans="1:40"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row>
    <row r="794" spans="1:40"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row>
    <row r="795" spans="1:40"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row>
    <row r="796" spans="1:40"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row>
    <row r="797" spans="1:40"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row>
    <row r="798" spans="1:40"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row>
    <row r="799" spans="1:40"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row>
    <row r="800" spans="1:4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row>
    <row r="801" spans="1:40"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row>
    <row r="802" spans="1:40"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row>
    <row r="803" spans="1:40"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row>
    <row r="804" spans="1:40"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row>
    <row r="805" spans="1:40"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row>
    <row r="806" spans="1:40"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row>
    <row r="807" spans="1:40"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row>
    <row r="808" spans="1:40"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row>
    <row r="809" spans="1:40"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row>
    <row r="810" spans="1:4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row>
    <row r="811" spans="1:40"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row>
    <row r="812" spans="1:40"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row>
    <row r="813" spans="1:40"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row>
    <row r="814" spans="1:40"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row>
    <row r="815" spans="1:40"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row>
    <row r="816" spans="1:40"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row>
    <row r="817" spans="1:40"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row>
    <row r="818" spans="1:40"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row>
    <row r="819" spans="1:40"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row>
    <row r="820" spans="1:4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row>
    <row r="821" spans="1:40"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row>
    <row r="822" spans="1:40"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row>
    <row r="823" spans="1:40"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row>
    <row r="824" spans="1:40"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row>
    <row r="825" spans="1:40"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row>
    <row r="826" spans="1:40"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row>
    <row r="827" spans="1:40"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row>
    <row r="828" spans="1:40"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row>
    <row r="829" spans="1:40"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row>
    <row r="830" spans="1:4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row>
    <row r="831" spans="1:40"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row>
    <row r="832" spans="1:40"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row>
    <row r="833" spans="1:40"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row>
    <row r="834" spans="1:40"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row>
    <row r="835" spans="1:40"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row>
    <row r="836" spans="1:40"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row>
    <row r="837" spans="1:40"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row>
    <row r="838" spans="1:40"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row>
    <row r="839" spans="1:40"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row>
    <row r="840" spans="1: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row>
    <row r="841" spans="1:40"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row>
    <row r="842" spans="1:40"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row>
    <row r="843" spans="1:40"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row>
    <row r="844" spans="1:40"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row>
    <row r="845" spans="1:40"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row>
    <row r="846" spans="1:40"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row>
    <row r="847" spans="1:40"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row>
    <row r="848" spans="1:40"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row>
    <row r="849" spans="1:40"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row>
    <row r="850" spans="1:4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row>
    <row r="851" spans="1:40"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row>
    <row r="852" spans="1:40"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row>
    <row r="853" spans="1:40"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row>
    <row r="854" spans="1:40"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row>
    <row r="855" spans="1:40"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row>
    <row r="856" spans="1:40"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row>
    <row r="857" spans="1:40"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row>
    <row r="858" spans="1:40"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row>
    <row r="859" spans="1:40"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row>
    <row r="860" spans="1:4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row>
    <row r="861" spans="1:40"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row>
    <row r="862" spans="1:40"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row>
    <row r="863" spans="1:40"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row>
    <row r="864" spans="1:40"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row>
    <row r="865" spans="1:40"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row>
    <row r="866" spans="1:40"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row>
    <row r="867" spans="1:40"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row>
    <row r="868" spans="1:40"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row>
    <row r="869" spans="1:40"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row>
    <row r="870" spans="1:4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row>
    <row r="871" spans="1:40"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row>
    <row r="872" spans="1:40"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row>
    <row r="873" spans="1:40"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row>
    <row r="874" spans="1:40"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row>
    <row r="875" spans="1:40"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row>
    <row r="876" spans="1:40"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row>
    <row r="877" spans="1:40"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row>
    <row r="878" spans="1:40"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row>
    <row r="879" spans="1:40"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row>
    <row r="880" spans="1:4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row>
    <row r="881" spans="1:40"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row>
    <row r="882" spans="1:40"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row>
    <row r="883" spans="1:40"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row>
    <row r="884" spans="1:40"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row>
    <row r="885" spans="1:40"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row>
    <row r="886" spans="1:40"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row>
    <row r="887" spans="1:40"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row>
    <row r="888" spans="1:40"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row>
    <row r="889" spans="1:40"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row>
    <row r="890" spans="1:4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row>
    <row r="891" spans="1:40"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row>
    <row r="892" spans="1:40"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row>
    <row r="893" spans="1:40"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row>
    <row r="894" spans="1:40"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row>
    <row r="895" spans="1:40"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row>
    <row r="896" spans="1:40"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row>
    <row r="897" spans="1:40"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row>
    <row r="898" spans="1:40"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row>
    <row r="899" spans="1:40"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row>
    <row r="900" spans="1:4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row>
    <row r="901" spans="1:40"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row>
    <row r="902" spans="1:40"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row>
    <row r="903" spans="1:40"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row>
    <row r="904" spans="1:40"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row>
    <row r="905" spans="1:40"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row>
    <row r="906" spans="1:40"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row>
    <row r="907" spans="1:40"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row>
    <row r="908" spans="1:40"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row>
    <row r="909" spans="1:40"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row>
    <row r="910" spans="1:4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row>
    <row r="911" spans="1:40"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row>
    <row r="912" spans="1:40"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row>
    <row r="913" spans="1:40"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row>
    <row r="914" spans="1:40"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row>
    <row r="915" spans="1:40"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row>
    <row r="916" spans="1:40"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row>
    <row r="917" spans="1:40"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row>
    <row r="918" spans="1:40"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row>
    <row r="919" spans="1:40"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row>
    <row r="920" spans="1:4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row>
    <row r="921" spans="1:40"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row>
    <row r="922" spans="1:40"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row>
    <row r="923" spans="1:40"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row>
    <row r="924" spans="1:40"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row>
    <row r="925" spans="1:40"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row>
    <row r="926" spans="1:40"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row>
    <row r="927" spans="1:40"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row>
    <row r="928" spans="1:40"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row>
    <row r="929" spans="1:40"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row>
    <row r="930" spans="1:4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row>
    <row r="931" spans="1:40"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row>
    <row r="932" spans="1:40"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row>
    <row r="933" spans="1:40"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row>
    <row r="934" spans="1:40"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row>
    <row r="935" spans="1:40"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row>
    <row r="936" spans="1:40"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row>
    <row r="937" spans="1:40"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row>
    <row r="938" spans="1:40"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row>
    <row r="939" spans="1:40"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row>
    <row r="940" spans="1: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row>
    <row r="941" spans="1:40"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row>
    <row r="942" spans="1:40"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row>
    <row r="943" spans="1:40"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row>
    <row r="944" spans="1:40"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row>
    <row r="945" spans="1:40"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row>
    <row r="946" spans="1:40"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row>
    <row r="947" spans="1:40"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row>
    <row r="948" spans="1:40"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row>
    <row r="949" spans="1:40"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row>
    <row r="950" spans="1:4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row>
    <row r="951" spans="1:40"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row>
    <row r="952" spans="1:40"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row>
    <row r="953" spans="1:40"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row>
    <row r="954" spans="1:40"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row>
    <row r="955" spans="1:40"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row>
    <row r="956" spans="1:40"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row>
    <row r="957" spans="1:40"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row>
    <row r="958" spans="1:40"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row>
    <row r="959" spans="1:40"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row>
    <row r="960" spans="1:4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row>
    <row r="961" spans="1:40"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row>
    <row r="962" spans="1:40"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row>
    <row r="963" spans="1:40"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row>
    <row r="964" spans="1:40"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row>
    <row r="965" spans="1:40"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row>
    <row r="966" spans="1:40"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row>
    <row r="967" spans="1:40"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row>
    <row r="968" spans="1:40"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row>
    <row r="969" spans="1:40"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row>
    <row r="970" spans="1:4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row>
    <row r="971" spans="1:40"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row>
    <row r="972" spans="1:40"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row>
    <row r="973" spans="1:40"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row>
    <row r="974" spans="1:40"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row>
    <row r="975" spans="1:40"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row>
    <row r="976" spans="1:40"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row>
    <row r="977" spans="1:40"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row>
    <row r="978" spans="1:40"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row>
    <row r="979" spans="1:40"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row>
    <row r="980" spans="1:4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row>
    <row r="981" spans="1:40"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row>
    <row r="982" spans="1:40"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row>
    <row r="983" spans="1:40"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row>
    <row r="984" spans="1:40"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row>
    <row r="985" spans="1:40"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row>
    <row r="986" spans="1:40"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row>
    <row r="987" spans="1:40"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row>
    <row r="988" spans="1:40"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row>
    <row r="989" spans="1:40"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row>
    <row r="990" spans="1:4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row>
    <row r="991" spans="1:40"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row>
    <row r="992" spans="1:40"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row>
    <row r="993" spans="1:40"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row>
    <row r="994" spans="1:40"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row>
    <row r="995" spans="1:40"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row>
    <row r="996" spans="1:40"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row>
    <row r="997" spans="1:40"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row>
    <row r="998" spans="1:40"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row>
    <row r="999" spans="1:40"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row>
    <row r="1000" spans="1:4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row>
  </sheetData>
  <autoFilter ref="C1:C206" xr:uid="{00000000-0009-0000-0000-000006000000}"/>
  <mergeCells count="85">
    <mergeCell ref="B4:D4"/>
    <mergeCell ref="A65:A94"/>
    <mergeCell ref="A95:A101"/>
    <mergeCell ref="H9:H10"/>
    <mergeCell ref="I9:I10"/>
    <mergeCell ref="A11:A28"/>
    <mergeCell ref="A29:A43"/>
    <mergeCell ref="A44:A64"/>
    <mergeCell ref="A141:A151"/>
    <mergeCell ref="A157:A158"/>
    <mergeCell ref="J193:J194"/>
    <mergeCell ref="K193:L193"/>
    <mergeCell ref="M193:M194"/>
    <mergeCell ref="A193:A194"/>
    <mergeCell ref="B193:B194"/>
    <mergeCell ref="D193:D194"/>
    <mergeCell ref="E193:E194"/>
    <mergeCell ref="F193:G193"/>
    <mergeCell ref="H193:H194"/>
    <mergeCell ref="I193:I194"/>
    <mergeCell ref="A181:A182"/>
    <mergeCell ref="B181:B182"/>
    <mergeCell ref="D181:D182"/>
    <mergeCell ref="E181:E182"/>
    <mergeCell ref="A102:A107"/>
    <mergeCell ref="A108:A117"/>
    <mergeCell ref="A118:A122"/>
    <mergeCell ref="A123:A129"/>
    <mergeCell ref="A130:A140"/>
    <mergeCell ref="M181:M182"/>
    <mergeCell ref="H181:H182"/>
    <mergeCell ref="I181:I182"/>
    <mergeCell ref="A169:A170"/>
    <mergeCell ref="B169:B170"/>
    <mergeCell ref="D169:D170"/>
    <mergeCell ref="E169:E170"/>
    <mergeCell ref="F169:G169"/>
    <mergeCell ref="F181:G181"/>
    <mergeCell ref="H169:H170"/>
    <mergeCell ref="I169:I170"/>
    <mergeCell ref="J181:J182"/>
    <mergeCell ref="K181:L181"/>
    <mergeCell ref="I157:I158"/>
    <mergeCell ref="J157:J158"/>
    <mergeCell ref="M157:M158"/>
    <mergeCell ref="J169:J170"/>
    <mergeCell ref="K169:L169"/>
    <mergeCell ref="M169:M170"/>
    <mergeCell ref="B157:B158"/>
    <mergeCell ref="D157:D158"/>
    <mergeCell ref="E157:E158"/>
    <mergeCell ref="F157:G157"/>
    <mergeCell ref="H157:H158"/>
    <mergeCell ref="AG9:AG10"/>
    <mergeCell ref="AH9:AH10"/>
    <mergeCell ref="N8:X8"/>
    <mergeCell ref="Y8:AI8"/>
    <mergeCell ref="A9:A10"/>
    <mergeCell ref="B9:B10"/>
    <mergeCell ref="D9:D10"/>
    <mergeCell ref="E9:E10"/>
    <mergeCell ref="F9:G9"/>
    <mergeCell ref="AI9:AI10"/>
    <mergeCell ref="M9:M10"/>
    <mergeCell ref="N9:N10"/>
    <mergeCell ref="O9:O10"/>
    <mergeCell ref="P9:P10"/>
    <mergeCell ref="Q9:Q10"/>
    <mergeCell ref="R9:R10"/>
    <mergeCell ref="AB9:AB10"/>
    <mergeCell ref="AC9:AC10"/>
    <mergeCell ref="AD9:AD10"/>
    <mergeCell ref="AE9:AE10"/>
    <mergeCell ref="AF9:AF10"/>
    <mergeCell ref="J9:J10"/>
    <mergeCell ref="K9:L9"/>
    <mergeCell ref="Y9:Y10"/>
    <mergeCell ref="Z9:Z10"/>
    <mergeCell ref="AA9:AA10"/>
    <mergeCell ref="S9:S10"/>
    <mergeCell ref="T9:T10"/>
    <mergeCell ref="U9:U10"/>
    <mergeCell ref="V9:V10"/>
    <mergeCell ref="W9:W10"/>
    <mergeCell ref="X9:X10"/>
  </mergeCells>
  <conditionalFormatting sqref="AN6:AN7">
    <cfRule type="cellIs" dxfId="13" priority="1" stopIfTrue="1" operator="equal">
      <formula>$AN$6</formula>
    </cfRule>
  </conditionalFormatting>
  <conditionalFormatting sqref="N11:N152">
    <cfRule type="cellIs" dxfId="12" priority="2" stopIfTrue="1" operator="equal">
      <formula>"x"</formula>
    </cfRule>
  </conditionalFormatting>
  <conditionalFormatting sqref="O11:O152">
    <cfRule type="cellIs" dxfId="11" priority="3" operator="equal">
      <formula>"x"</formula>
    </cfRule>
  </conditionalFormatting>
  <conditionalFormatting sqref="P11:P152">
    <cfRule type="cellIs" dxfId="10" priority="4" operator="equal">
      <formula>"x"</formula>
    </cfRule>
  </conditionalFormatting>
  <conditionalFormatting sqref="Q11:Q152">
    <cfRule type="cellIs" dxfId="9" priority="5" stopIfTrue="1" operator="equal">
      <formula>"x"</formula>
    </cfRule>
  </conditionalFormatting>
  <conditionalFormatting sqref="R11:R152">
    <cfRule type="cellIs" dxfId="8" priority="6" operator="equal">
      <formula>"x"</formula>
    </cfRule>
  </conditionalFormatting>
  <conditionalFormatting sqref="S11:S151">
    <cfRule type="cellIs" dxfId="7" priority="7" stopIfTrue="1" operator="equal">
      <formula>$AN$7</formula>
    </cfRule>
  </conditionalFormatting>
  <conditionalFormatting sqref="S11:S151">
    <cfRule type="cellIs" dxfId="6" priority="8" stopIfTrue="1" operator="equal">
      <formula>$AN$6</formula>
    </cfRule>
  </conditionalFormatting>
  <dataValidations count="1">
    <dataValidation type="list" allowBlank="1" showErrorMessage="1" sqref="S11:S152" xr:uid="{00000000-0002-0000-0600-000000000000}">
      <formula1>$AN$6:$AN$7</formula1>
    </dataValidation>
  </dataValidations>
  <pageMargins left="0.511811024" right="0.511811024" top="0.78740157499999996" bottom="0.78740157499999996"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C1000"/>
  <sheetViews>
    <sheetView showGridLines="0" topLeftCell="A16" workbookViewId="0">
      <selection activeCell="D7" sqref="D7:M7"/>
    </sheetView>
  </sheetViews>
  <sheetFormatPr defaultColWidth="14.42578125" defaultRowHeight="15" customHeight="1"/>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7109375" customWidth="1"/>
    <col min="24" max="24" width="2.85546875" customWidth="1"/>
    <col min="25" max="25" width="8.7109375" customWidth="1"/>
    <col min="26" max="26" width="8.7109375" hidden="1" customWidth="1"/>
    <col min="27" max="28" width="4.140625" hidden="1" customWidth="1"/>
    <col min="29" max="29" width="4.140625" customWidth="1"/>
  </cols>
  <sheetData>
    <row r="1" spans="1:29">
      <c r="A1" s="419"/>
      <c r="B1" s="636" t="s">
        <v>0</v>
      </c>
      <c r="C1" s="597"/>
      <c r="D1" s="597"/>
      <c r="E1" s="597"/>
      <c r="F1" s="597"/>
      <c r="G1" s="597"/>
      <c r="H1" s="597"/>
      <c r="I1" s="597"/>
      <c r="J1" s="597"/>
      <c r="K1" s="597"/>
      <c r="L1" s="597"/>
      <c r="M1" s="597"/>
      <c r="N1" s="597"/>
      <c r="O1" s="597"/>
      <c r="P1" s="597"/>
      <c r="Q1" s="597"/>
      <c r="R1" s="597"/>
      <c r="S1" s="597"/>
      <c r="T1" s="597"/>
      <c r="U1" s="597"/>
      <c r="V1" s="597"/>
      <c r="W1" s="597"/>
      <c r="X1" s="419"/>
    </row>
    <row r="2" spans="1:29" ht="21" customHeight="1">
      <c r="A2" s="420"/>
      <c r="B2" s="597"/>
      <c r="C2" s="597"/>
      <c r="D2" s="597"/>
      <c r="E2" s="597"/>
      <c r="F2" s="597"/>
      <c r="G2" s="597"/>
      <c r="H2" s="597"/>
      <c r="I2" s="597"/>
      <c r="J2" s="597"/>
      <c r="K2" s="597"/>
      <c r="L2" s="597"/>
      <c r="M2" s="597"/>
      <c r="N2" s="597"/>
      <c r="O2" s="597"/>
      <c r="P2" s="597"/>
      <c r="Q2" s="597"/>
      <c r="R2" s="597"/>
      <c r="S2" s="597"/>
      <c r="T2" s="597"/>
      <c r="U2" s="597"/>
      <c r="V2" s="597"/>
      <c r="W2" s="597"/>
      <c r="X2" s="420"/>
      <c r="Y2" s="58"/>
      <c r="Z2" s="58"/>
      <c r="AA2" s="58"/>
      <c r="AB2" s="58"/>
      <c r="AC2" s="58"/>
    </row>
    <row r="3" spans="1:29" ht="33.75" customHeight="1">
      <c r="A3" s="419"/>
      <c r="B3" s="637" t="str">
        <f>'Monitoria Anual - 4'!A2</f>
        <v>"Plano de Ação Nacional para a Conservação das Espécies Ameaçadas e de Importância Socioeconômica do Ecossistema Manguezal - PAN Manguezal"</v>
      </c>
      <c r="C3" s="638"/>
      <c r="D3" s="638"/>
      <c r="E3" s="638"/>
      <c r="F3" s="638"/>
      <c r="G3" s="638"/>
      <c r="H3" s="638"/>
      <c r="I3" s="638"/>
      <c r="J3" s="638"/>
      <c r="K3" s="638"/>
      <c r="L3" s="638"/>
      <c r="M3" s="638"/>
      <c r="N3" s="638"/>
      <c r="O3" s="638"/>
      <c r="P3" s="638"/>
      <c r="Q3" s="638"/>
      <c r="R3" s="638"/>
      <c r="S3" s="638"/>
      <c r="T3" s="638"/>
      <c r="U3" s="638"/>
      <c r="V3" s="638"/>
      <c r="W3" s="638"/>
      <c r="X3" s="419"/>
    </row>
    <row r="4" spans="1:29">
      <c r="A4" s="419"/>
      <c r="J4" s="59"/>
      <c r="K4" s="59"/>
      <c r="L4" s="59"/>
      <c r="M4" s="59"/>
      <c r="N4" s="59"/>
      <c r="O4" s="59"/>
      <c r="X4" s="419"/>
    </row>
    <row r="5" spans="1:29" ht="36.75" customHeight="1">
      <c r="A5" s="401"/>
      <c r="B5" s="639" t="s">
        <v>1091</v>
      </c>
      <c r="C5" s="597"/>
      <c r="D5" s="699" t="str">
        <f>'Monitoria Anual - 4'!B4</f>
        <v>Conservar os manguezais brasileiros, reduzindo a degradação e protegendo as espécies focais do PAN, mantendo suas áreas e usos tradicionais, a partir da integração entre as diferentes instâncias do poder público e da sociedade, incorporando os saberes acadêmicos e tradicionais.</v>
      </c>
      <c r="E5" s="601"/>
      <c r="F5" s="601"/>
      <c r="G5" s="601"/>
      <c r="H5" s="601"/>
      <c r="I5" s="601"/>
      <c r="J5" s="601"/>
      <c r="K5" s="601"/>
      <c r="L5" s="601"/>
      <c r="M5" s="601"/>
      <c r="N5" s="601"/>
      <c r="O5" s="601"/>
      <c r="P5" s="601"/>
      <c r="Q5" s="601"/>
      <c r="R5" s="601"/>
      <c r="S5" s="585"/>
      <c r="T5" s="1"/>
      <c r="U5" s="1"/>
      <c r="V5" s="1"/>
      <c r="W5" s="1"/>
      <c r="X5" s="401"/>
      <c r="Y5" s="1"/>
      <c r="Z5" s="1"/>
      <c r="AA5" s="1"/>
      <c r="AB5" s="1"/>
      <c r="AC5" s="1"/>
    </row>
    <row r="6" spans="1:29" ht="4.5" customHeight="1">
      <c r="A6" s="419"/>
      <c r="J6" s="59"/>
      <c r="K6" s="59"/>
      <c r="L6" s="59"/>
      <c r="M6" s="59"/>
      <c r="N6" s="59"/>
      <c r="O6" s="59"/>
      <c r="X6" s="419"/>
    </row>
    <row r="7" spans="1:29" ht="17.25" customHeight="1">
      <c r="A7" s="419"/>
      <c r="B7" s="639" t="s">
        <v>4</v>
      </c>
      <c r="C7" s="597"/>
      <c r="D7" s="700">
        <f>'Monitoria Anual - 4'!B6</f>
        <v>0</v>
      </c>
      <c r="E7" s="642"/>
      <c r="F7" s="642"/>
      <c r="G7" s="642"/>
      <c r="H7" s="642"/>
      <c r="I7" s="642"/>
      <c r="J7" s="642"/>
      <c r="K7" s="642"/>
      <c r="L7" s="642"/>
      <c r="M7" s="642"/>
      <c r="N7" s="59"/>
      <c r="O7" s="59"/>
      <c r="X7" s="419"/>
    </row>
    <row r="8" spans="1:29">
      <c r="A8" s="419"/>
      <c r="X8" s="419"/>
    </row>
    <row r="9" spans="1:29" ht="31.5" customHeight="1">
      <c r="A9" s="419"/>
      <c r="B9" s="636" t="s">
        <v>1092</v>
      </c>
      <c r="C9" s="597"/>
      <c r="D9" s="597"/>
      <c r="E9" s="597"/>
      <c r="F9" s="597"/>
      <c r="G9" s="597"/>
      <c r="H9" s="597"/>
      <c r="I9" s="597"/>
      <c r="J9" s="597"/>
      <c r="K9" s="597"/>
      <c r="L9" s="597"/>
      <c r="M9" s="597"/>
      <c r="N9" s="597"/>
      <c r="O9" s="597"/>
      <c r="P9" s="597"/>
      <c r="Q9" s="597"/>
      <c r="R9" s="597"/>
      <c r="S9" s="597"/>
      <c r="T9" s="597"/>
      <c r="U9" s="597"/>
      <c r="V9" s="597"/>
      <c r="W9" s="597"/>
      <c r="X9" s="419"/>
    </row>
    <row r="10" spans="1:29">
      <c r="A10" s="419"/>
      <c r="G10" s="61"/>
      <c r="H10" s="61"/>
      <c r="I10" s="61"/>
      <c r="X10" s="419"/>
    </row>
    <row r="11" spans="1:29" ht="15.75">
      <c r="A11" s="419"/>
      <c r="B11" s="635" t="s">
        <v>1093</v>
      </c>
      <c r="C11" s="634"/>
      <c r="D11" s="62"/>
      <c r="E11" s="62"/>
      <c r="F11" s="62"/>
      <c r="G11" s="62"/>
      <c r="H11" s="62"/>
      <c r="I11" s="62"/>
      <c r="J11" s="62"/>
      <c r="K11" s="62"/>
      <c r="L11" s="62"/>
      <c r="M11" s="62"/>
      <c r="N11" s="62"/>
      <c r="O11" s="62"/>
      <c r="P11" s="62"/>
      <c r="Q11" s="62"/>
      <c r="R11" s="62"/>
      <c r="S11" s="62"/>
      <c r="T11" s="62"/>
      <c r="U11" s="62"/>
      <c r="V11" s="62"/>
      <c r="W11" s="62"/>
      <c r="X11" s="419"/>
    </row>
    <row r="12" spans="1:29">
      <c r="A12" s="419"/>
      <c r="F12" s="641"/>
      <c r="G12" s="642"/>
      <c r="H12" s="63"/>
      <c r="X12" s="419"/>
    </row>
    <row r="13" spans="1:29" ht="33.75" customHeight="1">
      <c r="A13" s="419"/>
      <c r="C13" s="643" t="s">
        <v>1094</v>
      </c>
      <c r="D13" s="604"/>
      <c r="E13" s="604"/>
      <c r="F13" s="604"/>
      <c r="G13" s="605"/>
      <c r="H13" s="64"/>
      <c r="X13" s="419"/>
    </row>
    <row r="14" spans="1:29" ht="34.5" customHeight="1">
      <c r="A14" s="401"/>
      <c r="B14" s="1"/>
      <c r="C14" s="65" t="s">
        <v>1095</v>
      </c>
      <c r="D14" s="66" t="s">
        <v>1096</v>
      </c>
      <c r="E14" s="67" t="s">
        <v>1097</v>
      </c>
      <c r="F14" s="66" t="s">
        <v>1098</v>
      </c>
      <c r="G14" s="68" t="s">
        <v>1097</v>
      </c>
      <c r="H14" s="69"/>
      <c r="I14" s="1"/>
      <c r="J14" s="1"/>
      <c r="K14" s="1"/>
      <c r="L14" s="1"/>
      <c r="M14" s="1"/>
      <c r="N14" s="1"/>
      <c r="O14" s="1"/>
      <c r="P14" s="1"/>
      <c r="Q14" s="1"/>
      <c r="R14" s="1"/>
      <c r="S14" s="1"/>
      <c r="T14" s="1"/>
      <c r="U14" s="1"/>
      <c r="V14" s="1"/>
      <c r="W14" s="1"/>
      <c r="X14" s="401"/>
      <c r="Y14" s="1"/>
      <c r="Z14" s="1"/>
      <c r="AA14" s="1"/>
      <c r="AB14" s="1"/>
      <c r="AC14" s="1"/>
    </row>
    <row r="15" spans="1:29" ht="15.75">
      <c r="A15" s="419"/>
      <c r="C15" s="70" t="s">
        <v>1099</v>
      </c>
      <c r="D15" s="71"/>
      <c r="E15" s="72"/>
      <c r="F15" s="73">
        <f>COUNTA('Monitoria Anual - 4'!S11:S151)</f>
        <v>75</v>
      </c>
      <c r="G15" s="422" t="e">
        <f t="shared" ref="G15:G21" si="0">F15/$F$22</f>
        <v>#DIV/0!</v>
      </c>
      <c r="H15" s="74"/>
      <c r="X15" s="419"/>
    </row>
    <row r="16" spans="1:29" ht="15.75">
      <c r="A16" s="419"/>
      <c r="C16" s="75" t="s">
        <v>1100</v>
      </c>
      <c r="D16" s="76">
        <f>COUNTA('Monitoria Anual - 4'!N11:N151)</f>
        <v>0</v>
      </c>
      <c r="E16" s="77" t="e">
        <f t="shared" ref="E16:E20" si="1">D16/$D$22</f>
        <v>#DIV/0!</v>
      </c>
      <c r="F16" s="423">
        <f t="shared" ref="F16:F20" si="2">D16-AB16</f>
        <v>0</v>
      </c>
      <c r="G16" s="77" t="e">
        <f t="shared" si="0"/>
        <v>#DIV/0!</v>
      </c>
      <c r="H16" s="74"/>
      <c r="X16" s="419"/>
      <c r="Z16" s="117">
        <f>COUNTIFS('Monitoria Anual - 4'!N11:N151,"x",'Monitoria Anual - 4'!S11:S151,"Excluída")</f>
        <v>0</v>
      </c>
      <c r="AA16" s="117">
        <f>COUNTIFS('Monitoria Anual - 4'!N11:N151,"x",'Monitoria Anual - 4'!S11:S151,"Agrupada")</f>
        <v>0</v>
      </c>
      <c r="AB16" s="117">
        <f t="shared" ref="AB16:AB20" si="3">Z16+AA16</f>
        <v>0</v>
      </c>
    </row>
    <row r="17" spans="1:28" ht="15.75">
      <c r="A17" s="419"/>
      <c r="C17" s="78" t="s">
        <v>1101</v>
      </c>
      <c r="D17" s="76">
        <f>COUNTA('Monitoria Anual - 4'!O11:O151)</f>
        <v>0</v>
      </c>
      <c r="E17" s="77" t="e">
        <f t="shared" si="1"/>
        <v>#DIV/0!</v>
      </c>
      <c r="F17" s="423">
        <f t="shared" si="2"/>
        <v>0</v>
      </c>
      <c r="G17" s="77" t="e">
        <f t="shared" si="0"/>
        <v>#DIV/0!</v>
      </c>
      <c r="H17" s="74"/>
      <c r="X17" s="419"/>
      <c r="Z17" s="117">
        <f>COUNTIFS('Monitoria Anual - 4'!O11:O151,"x",'Monitoria Anual - 4'!S11:S151,"Excluída")</f>
        <v>0</v>
      </c>
      <c r="AA17" s="117">
        <f>COUNTIFS('Monitoria Anual - 4'!O11:O151,"x",'Monitoria Anual - 4'!S11:S151,"Agrupada")</f>
        <v>0</v>
      </c>
      <c r="AB17" s="117">
        <f t="shared" si="3"/>
        <v>0</v>
      </c>
    </row>
    <row r="18" spans="1:28" ht="15.75">
      <c r="A18" s="419"/>
      <c r="C18" s="79" t="s">
        <v>1102</v>
      </c>
      <c r="D18" s="76">
        <f>COUNTA('Monitoria Anual - 4'!P11:P151)</f>
        <v>0</v>
      </c>
      <c r="E18" s="77" t="e">
        <f t="shared" si="1"/>
        <v>#DIV/0!</v>
      </c>
      <c r="F18" s="423">
        <f t="shared" si="2"/>
        <v>0</v>
      </c>
      <c r="G18" s="77" t="e">
        <f t="shared" si="0"/>
        <v>#DIV/0!</v>
      </c>
      <c r="H18" s="74"/>
      <c r="X18" s="419"/>
      <c r="Z18" s="117">
        <f>COUNTIFS('Monitoria Anual - 4'!P11:P151,"x",'Monitoria Anual - 4'!S11:S151,"Excluída")</f>
        <v>0</v>
      </c>
      <c r="AA18" s="117">
        <f>COUNTIFS('Monitoria Anual - 4'!P11:P151,"x",'Monitoria Anual - 4'!S11:S151,"Agrupada")</f>
        <v>0</v>
      </c>
      <c r="AB18" s="117">
        <f t="shared" si="3"/>
        <v>0</v>
      </c>
    </row>
    <row r="19" spans="1:28" ht="15.75">
      <c r="A19" s="419"/>
      <c r="C19" s="80" t="s">
        <v>1103</v>
      </c>
      <c r="D19" s="76">
        <f>COUNTA('Monitoria Anual - 4'!Q11:Q151)</f>
        <v>0</v>
      </c>
      <c r="E19" s="77" t="e">
        <f t="shared" si="1"/>
        <v>#DIV/0!</v>
      </c>
      <c r="F19" s="423">
        <f t="shared" si="2"/>
        <v>0</v>
      </c>
      <c r="G19" s="77" t="e">
        <f t="shared" si="0"/>
        <v>#DIV/0!</v>
      </c>
      <c r="H19" s="74"/>
      <c r="X19" s="419"/>
      <c r="Z19">
        <f>COUNTIFS('Monitoria Anual - 4'!Q11:Q151,"x",'Monitoria Anual - 4'!S11:S151,"Excluída")</f>
        <v>0</v>
      </c>
      <c r="AA19" s="117">
        <f>COUNTIFS('Monitoria Anual - 4'!Q11:Q151,"x",'Monitoria Anual - 4'!S11:S151,"Agrupada")</f>
        <v>0</v>
      </c>
      <c r="AB19" s="117">
        <f t="shared" si="3"/>
        <v>0</v>
      </c>
    </row>
    <row r="20" spans="1:28" ht="15.75">
      <c r="A20" s="419"/>
      <c r="C20" s="81" t="s">
        <v>1104</v>
      </c>
      <c r="D20" s="76">
        <f>COUNTA('Monitoria Anual - 4'!R11:R151)</f>
        <v>0</v>
      </c>
      <c r="E20" s="77" t="e">
        <f t="shared" si="1"/>
        <v>#DIV/0!</v>
      </c>
      <c r="F20" s="423">
        <f t="shared" si="2"/>
        <v>0</v>
      </c>
      <c r="G20" s="77" t="e">
        <f t="shared" si="0"/>
        <v>#DIV/0!</v>
      </c>
      <c r="H20" s="74"/>
      <c r="X20" s="419"/>
      <c r="Z20" s="117">
        <f>COUNTIFS('Monitoria Anual - 4'!R11:R151,"x",'Monitoria Anual - 4'!S11:S151,"Excluída")</f>
        <v>0</v>
      </c>
      <c r="AA20" s="117">
        <f>COUNTIFS('Monitoria Anual - 4'!R11:R151,"x",'Monitoria Anual - 4'!S11:S151,"Agrupada")</f>
        <v>0</v>
      </c>
      <c r="AB20" s="117">
        <f t="shared" si="3"/>
        <v>0</v>
      </c>
    </row>
    <row r="21" spans="1:28" ht="15.75" customHeight="1">
      <c r="A21" s="419"/>
      <c r="C21" s="82" t="s">
        <v>1105</v>
      </c>
      <c r="D21" s="83"/>
      <c r="E21" s="84"/>
      <c r="F21" s="85">
        <f>'Monitoria Anual - 4'!C155</f>
        <v>0</v>
      </c>
      <c r="G21" s="86" t="e">
        <f t="shared" si="0"/>
        <v>#DIV/0!</v>
      </c>
      <c r="H21" s="74"/>
      <c r="X21" s="419"/>
    </row>
    <row r="22" spans="1:28" ht="15.75" customHeight="1">
      <c r="A22" s="419"/>
      <c r="C22" s="87" t="s">
        <v>1106</v>
      </c>
      <c r="D22" s="88">
        <f>SUM(D16:D20)</f>
        <v>0</v>
      </c>
      <c r="E22" s="89" t="e">
        <f>SUM(E15:E21)</f>
        <v>#DIV/0!</v>
      </c>
      <c r="F22" s="90">
        <f t="shared" ref="F22:G22" si="4">SUM(F16:F21)</f>
        <v>0</v>
      </c>
      <c r="G22" s="89" t="e">
        <f t="shared" si="4"/>
        <v>#DIV/0!</v>
      </c>
      <c r="H22" s="74"/>
      <c r="X22" s="419"/>
    </row>
    <row r="23" spans="1:28" ht="15.75" customHeight="1">
      <c r="A23" s="419"/>
      <c r="C23" s="91" t="s">
        <v>1107</v>
      </c>
      <c r="D23" s="644">
        <f>COUNTIF('Monitoria Anual - 4'!S11:S151,"Agrupada")</f>
        <v>38</v>
      </c>
      <c r="E23" s="604"/>
      <c r="F23" s="604"/>
      <c r="G23" s="605"/>
      <c r="H23" s="92"/>
      <c r="X23" s="419"/>
    </row>
    <row r="24" spans="1:28" ht="15.75" customHeight="1">
      <c r="A24" s="419"/>
      <c r="C24" s="93" t="s">
        <v>1108</v>
      </c>
      <c r="D24" s="644">
        <f>COUNTIF('Monitoria Anual - 4'!S11:S151,"Excluída")</f>
        <v>37</v>
      </c>
      <c r="E24" s="604"/>
      <c r="F24" s="604"/>
      <c r="G24" s="605"/>
      <c r="X24" s="419"/>
    </row>
    <row r="25" spans="1:28" ht="15.75" customHeight="1">
      <c r="A25" s="419"/>
      <c r="X25" s="419"/>
    </row>
    <row r="26" spans="1:28" ht="15.75" customHeight="1">
      <c r="A26" s="419"/>
      <c r="X26" s="419"/>
    </row>
    <row r="27" spans="1:28" ht="15.75" customHeight="1">
      <c r="A27" s="419"/>
      <c r="B27" s="635" t="s">
        <v>1109</v>
      </c>
      <c r="C27" s="634"/>
      <c r="D27" s="62"/>
      <c r="E27" s="62"/>
      <c r="F27" s="62"/>
      <c r="G27" s="62"/>
      <c r="X27" s="419"/>
    </row>
    <row r="28" spans="1:28" ht="15.75" customHeight="1">
      <c r="A28" s="419"/>
      <c r="B28" s="62"/>
      <c r="C28" s="94"/>
      <c r="D28" s="94"/>
      <c r="E28" s="94"/>
      <c r="F28" s="94"/>
      <c r="G28" s="94"/>
      <c r="H28" s="62"/>
      <c r="I28" s="62"/>
      <c r="J28" s="62"/>
      <c r="K28" s="62"/>
      <c r="L28" s="62"/>
      <c r="M28" s="62"/>
      <c r="N28" s="62"/>
      <c r="O28" s="62"/>
      <c r="P28" s="62"/>
      <c r="Q28" s="62"/>
      <c r="R28" s="62"/>
      <c r="S28" s="62"/>
      <c r="T28" s="62"/>
      <c r="U28" s="62"/>
      <c r="V28" s="62"/>
      <c r="W28" s="62"/>
      <c r="X28" s="419"/>
    </row>
    <row r="29" spans="1:28" ht="15.75" customHeight="1">
      <c r="A29" s="419"/>
      <c r="B29" s="94"/>
      <c r="C29" s="95" t="s">
        <v>1110</v>
      </c>
      <c r="D29" s="96">
        <f>COUNTA('Monitoria Anual - 4'!A11:A151)</f>
        <v>11</v>
      </c>
      <c r="H29" s="94"/>
      <c r="I29" s="94"/>
      <c r="J29" s="94"/>
      <c r="K29" s="94"/>
      <c r="L29" s="94"/>
      <c r="M29" s="94"/>
      <c r="N29" s="94"/>
      <c r="O29" s="94"/>
      <c r="P29" s="94"/>
      <c r="Q29" s="94"/>
      <c r="R29" s="94"/>
      <c r="S29" s="94"/>
      <c r="T29" s="94"/>
      <c r="U29" s="94"/>
      <c r="V29" s="94"/>
      <c r="W29" s="94"/>
      <c r="X29" s="419"/>
    </row>
    <row r="30" spans="1:28" ht="15.75" customHeight="1">
      <c r="A30" s="419"/>
      <c r="X30" s="419"/>
    </row>
    <row r="31" spans="1:28" ht="15.75" customHeight="1">
      <c r="A31" s="419"/>
      <c r="C31" s="97" t="s">
        <v>1111</v>
      </c>
      <c r="D31" s="97" t="s">
        <v>1112</v>
      </c>
      <c r="E31" s="98"/>
      <c r="F31" s="99"/>
      <c r="G31" s="100"/>
      <c r="H31" s="101"/>
      <c r="I31" s="102"/>
      <c r="J31" s="103"/>
      <c r="W31" s="424"/>
      <c r="X31" s="419"/>
    </row>
    <row r="32" spans="1:28" ht="15.75" customHeight="1">
      <c r="A32" s="419"/>
      <c r="C32" s="104" t="s">
        <v>1113</v>
      </c>
      <c r="D32" s="105">
        <f t="shared" ref="D32:D42" si="5">SUM(F32:J32)</f>
        <v>0</v>
      </c>
      <c r="E32" s="425">
        <f>COUNTA('Monitoria Anual - 4'!S11:S32)</f>
        <v>12</v>
      </c>
      <c r="F32" s="426">
        <f>COUNTA('Monitoria Anual - 4'!N11:N32)</f>
        <v>0</v>
      </c>
      <c r="G32" s="426">
        <f>COUNTA('Monitoria Anual - 4'!O11:O32)</f>
        <v>0</v>
      </c>
      <c r="H32" s="426">
        <f>COUNTA('Monitoria Anual - 4'!P11:P32)</f>
        <v>0</v>
      </c>
      <c r="I32" s="426">
        <f>COUNTA('Monitoria Anual - 4'!Q11:Q32)</f>
        <v>0</v>
      </c>
      <c r="J32" s="106">
        <f>COUNTA('Monitoria Anual - 4'!R11:R32)</f>
        <v>0</v>
      </c>
      <c r="W32" s="424"/>
      <c r="X32" s="419"/>
    </row>
    <row r="33" spans="1:24" ht="15.75" customHeight="1">
      <c r="A33" s="419"/>
      <c r="C33" s="107" t="s">
        <v>1114</v>
      </c>
      <c r="D33" s="104">
        <f t="shared" si="5"/>
        <v>0</v>
      </c>
      <c r="E33" s="108">
        <f>COUNTA('Monitoria Anual - 4'!S33:S54)</f>
        <v>9</v>
      </c>
      <c r="F33" s="109">
        <f>COUNTA('Monitoria Anual - 4'!N33:N54)</f>
        <v>0</v>
      </c>
      <c r="G33" s="109">
        <f>COUNTA('Monitoria Anual - 4'!O33:O54)</f>
        <v>0</v>
      </c>
      <c r="H33" s="109">
        <f>COUNTA('Monitoria Anual - 4'!P33:P54)</f>
        <v>0</v>
      </c>
      <c r="I33" s="109">
        <f>COUNTA('Monitoria Anual - 4'!Q33:Q54)</f>
        <v>0</v>
      </c>
      <c r="J33" s="110">
        <f>COUNTA('Monitoria Anual - 4'!R33:R54)</f>
        <v>0</v>
      </c>
      <c r="W33" s="424"/>
      <c r="X33" s="419"/>
    </row>
    <row r="34" spans="1:24" ht="15.75" customHeight="1">
      <c r="A34" s="419"/>
      <c r="C34" s="107" t="s">
        <v>1115</v>
      </c>
      <c r="D34" s="104">
        <f t="shared" si="5"/>
        <v>0</v>
      </c>
      <c r="E34" s="108">
        <f>COUNTA('Monitoria Anual - 4'!S55:S80)</f>
        <v>14</v>
      </c>
      <c r="F34" s="109">
        <f>COUNTA('Monitoria Anual - 4'!N55:N80)</f>
        <v>0</v>
      </c>
      <c r="G34" s="109">
        <f>COUNTA('Monitoria Anual - 4'!O55:O80)</f>
        <v>0</v>
      </c>
      <c r="H34" s="109">
        <f>COUNTA('Monitoria Anual - 4'!P55:P80)</f>
        <v>0</v>
      </c>
      <c r="I34" s="109">
        <f>COUNTA('Monitoria Anual - 4'!Q55:Q80)</f>
        <v>0</v>
      </c>
      <c r="J34" s="110">
        <f>COUNTA('Monitoria Anual - 4'!R55:R80)</f>
        <v>0</v>
      </c>
      <c r="W34" s="424"/>
      <c r="X34" s="419"/>
    </row>
    <row r="35" spans="1:24" ht="15.75" customHeight="1">
      <c r="A35" s="419"/>
      <c r="C35" s="107" t="s">
        <v>1116</v>
      </c>
      <c r="D35" s="104">
        <f t="shared" si="5"/>
        <v>0</v>
      </c>
      <c r="E35" s="108">
        <f>COUNTA('Monitoria Anual - 4'!S81:S115)</f>
        <v>15</v>
      </c>
      <c r="F35" s="109">
        <f>COUNTA('Monitoria Anual - 4'!N81:N115)</f>
        <v>0</v>
      </c>
      <c r="G35" s="109">
        <f>COUNTA('Monitoria Anual - 4'!O81:O115)</f>
        <v>0</v>
      </c>
      <c r="H35" s="109">
        <f>COUNTA('Monitoria Anual - 4'!P81:P115)</f>
        <v>0</v>
      </c>
      <c r="I35" s="109">
        <f>COUNTA('Monitoria Anual - 4'!Q81:Q115)</f>
        <v>0</v>
      </c>
      <c r="J35" s="110">
        <f>COUNTA('Monitoria Anual - 4'!R81:R115)</f>
        <v>0</v>
      </c>
      <c r="W35" s="424"/>
      <c r="X35" s="419"/>
    </row>
    <row r="36" spans="1:24" ht="15.75" customHeight="1">
      <c r="A36" s="419"/>
      <c r="C36" s="107" t="s">
        <v>1117</v>
      </c>
      <c r="D36" s="104">
        <f t="shared" si="5"/>
        <v>0</v>
      </c>
      <c r="E36" s="108">
        <f>COUNTA('Monitoria Anual - 4'!S116:S122)</f>
        <v>7</v>
      </c>
      <c r="F36" s="109">
        <f>COUNTA('Monitoria Anual - 4'!N116:N122)</f>
        <v>0</v>
      </c>
      <c r="G36" s="109">
        <f>COUNTA('Monitoria Anual - 4'!O116:O122)</f>
        <v>0</v>
      </c>
      <c r="H36" s="109">
        <f>COUNTA('Monitoria Anual - 4'!P116:P122)</f>
        <v>0</v>
      </c>
      <c r="I36" s="109">
        <f>COUNTA('Monitoria Anual - 4'!Q116:Q122)</f>
        <v>0</v>
      </c>
      <c r="J36" s="110">
        <f>COUNTA('Monitoria Anual - 4'!R116:R122)</f>
        <v>0</v>
      </c>
      <c r="W36" s="424"/>
      <c r="X36" s="419"/>
    </row>
    <row r="37" spans="1:24" ht="15.75" customHeight="1">
      <c r="A37" s="419"/>
      <c r="C37" s="107" t="s">
        <v>1118</v>
      </c>
      <c r="D37" s="104">
        <f t="shared" si="5"/>
        <v>0</v>
      </c>
      <c r="E37" s="108">
        <f>COUNTA('Monitoria Anual - 4'!S123:S128)</f>
        <v>2</v>
      </c>
      <c r="F37" s="109">
        <f>COUNTA('Monitoria Anual - 4'!N123:N128)</f>
        <v>0</v>
      </c>
      <c r="G37" s="109">
        <f>COUNTA('Monitoria Anual - 4'!O123:O128)</f>
        <v>0</v>
      </c>
      <c r="H37" s="109">
        <f>COUNTA('Monitoria Anual - 4'!P123:P128)</f>
        <v>0</v>
      </c>
      <c r="I37" s="109">
        <f>COUNTA('Monitoria Anual - 4'!Q123:Q128)</f>
        <v>0</v>
      </c>
      <c r="J37" s="110">
        <f>COUNTA('Monitoria Anual - 4'!R123:R128)</f>
        <v>0</v>
      </c>
      <c r="W37" s="424"/>
      <c r="X37" s="419"/>
    </row>
    <row r="38" spans="1:24" ht="15.75" customHeight="1">
      <c r="A38" s="419"/>
      <c r="C38" s="107" t="s">
        <v>1119</v>
      </c>
      <c r="D38" s="104">
        <f t="shared" si="5"/>
        <v>0</v>
      </c>
      <c r="E38" s="108">
        <f>COUNTA('Monitoria Anual - 4'!S129:S136)</f>
        <v>7</v>
      </c>
      <c r="F38" s="109">
        <f>COUNTA('Monitoria Anual - 4'!N129:N136)</f>
        <v>0</v>
      </c>
      <c r="G38" s="109">
        <f>COUNTA('Monitoria Anual - 4'!O129:O136)</f>
        <v>0</v>
      </c>
      <c r="H38" s="109">
        <f>COUNTA('Monitoria Anual - 4'!P129:P136)</f>
        <v>0</v>
      </c>
      <c r="I38" s="109">
        <f>COUNTA('Monitoria Anual - 4'!Q129:Q136)</f>
        <v>0</v>
      </c>
      <c r="J38" s="110">
        <f>COUNTA('Monitoria Anual - 4'!R129:R136)</f>
        <v>0</v>
      </c>
      <c r="W38" s="424"/>
      <c r="X38" s="419"/>
    </row>
    <row r="39" spans="1:24" ht="15.75" customHeight="1">
      <c r="A39" s="419"/>
      <c r="C39" s="107" t="s">
        <v>1120</v>
      </c>
      <c r="D39" s="104">
        <f t="shared" si="5"/>
        <v>0</v>
      </c>
      <c r="E39" s="108">
        <f>COUNTA('Monitoria Anual - 4'!S137:S141)</f>
        <v>4</v>
      </c>
      <c r="F39" s="109">
        <f>COUNTA('Monitoria Anual - 4'!N137:N141)</f>
        <v>0</v>
      </c>
      <c r="G39" s="109">
        <f>COUNTA('Monitoria Anual - 4'!O137:O141)</f>
        <v>0</v>
      </c>
      <c r="H39" s="109">
        <f>COUNTA('Monitoria Anual - 4'!P137:P141)</f>
        <v>0</v>
      </c>
      <c r="I39" s="109">
        <f>COUNTA('Monitoria Anual - 4'!Q137:Q141)</f>
        <v>0</v>
      </c>
      <c r="J39" s="110">
        <f>COUNTA('Monitoria Anual - 4'!R137:R141)</f>
        <v>0</v>
      </c>
      <c r="W39" s="424"/>
      <c r="X39" s="419"/>
    </row>
    <row r="40" spans="1:24" ht="15.75" customHeight="1">
      <c r="A40" s="419"/>
      <c r="C40" s="107" t="s">
        <v>1121</v>
      </c>
      <c r="D40" s="104">
        <f t="shared" si="5"/>
        <v>0</v>
      </c>
      <c r="E40" s="108">
        <f>COUNTA('Monitoria Anual - 4'!S142:S147)</f>
        <v>4</v>
      </c>
      <c r="F40" s="109">
        <f>COUNTA('Monitoria Anual - 4'!N142:N147)</f>
        <v>0</v>
      </c>
      <c r="G40" s="109">
        <f>COUNTA('Monitoria Anual - 4'!O142:O147)</f>
        <v>0</v>
      </c>
      <c r="H40" s="109">
        <f>COUNTA('Monitoria Anual - 4'!P142:P147)</f>
        <v>0</v>
      </c>
      <c r="I40" s="109">
        <f>COUNTA('Monitoria Anual - 4'!Q142:Q147)</f>
        <v>0</v>
      </c>
      <c r="J40" s="110">
        <f>COUNTA('Monitoria Anual - 4'!R142:R147)</f>
        <v>0</v>
      </c>
      <c r="W40" s="424"/>
      <c r="X40" s="419"/>
    </row>
    <row r="41" spans="1:24" ht="15.75" customHeight="1">
      <c r="A41" s="419"/>
      <c r="C41" s="107" t="s">
        <v>1122</v>
      </c>
      <c r="D41" s="107">
        <f t="shared" si="5"/>
        <v>0</v>
      </c>
      <c r="E41" s="108">
        <f>COUNTA('Monitoria Anual - 4'!S148:S151)</f>
        <v>1</v>
      </c>
      <c r="F41" s="109">
        <f>COUNTA('Monitoria Anual - 4'!N148:N151)</f>
        <v>0</v>
      </c>
      <c r="G41" s="109">
        <f>COUNTA('Monitoria Anual - 4'!O148:O151)</f>
        <v>0</v>
      </c>
      <c r="H41" s="109">
        <f>COUNTA('Monitoria Anual - 4'!P148:P151)</f>
        <v>0</v>
      </c>
      <c r="I41" s="109">
        <f>COUNTA('Monitoria Anual - 4'!Q148:Q151)</f>
        <v>0</v>
      </c>
      <c r="J41" s="110">
        <f>COUNTA('Monitoria Anual - 4'!R148:R151)</f>
        <v>0</v>
      </c>
      <c r="W41" s="424"/>
      <c r="X41" s="419"/>
    </row>
    <row r="42" spans="1:24" ht="15.75" customHeight="1">
      <c r="A42" s="419"/>
      <c r="C42" s="112" t="s">
        <v>1123</v>
      </c>
      <c r="D42" s="112">
        <f t="shared" si="5"/>
        <v>5</v>
      </c>
      <c r="E42" s="205">
        <f>COUNTA('Monitoria Anual - 4'!#REF!)</f>
        <v>1</v>
      </c>
      <c r="F42" s="206">
        <f>COUNTA('Monitoria Anual - 4'!#REF!)</f>
        <v>1</v>
      </c>
      <c r="G42" s="206">
        <f>COUNTA('Monitoria Anual - 4'!#REF!)</f>
        <v>1</v>
      </c>
      <c r="H42" s="206">
        <f>COUNTA('Monitoria Anual - 4'!#REF!)</f>
        <v>1</v>
      </c>
      <c r="I42" s="206">
        <f>COUNTA('Monitoria Anual - 4'!#REF!)</f>
        <v>1</v>
      </c>
      <c r="J42" s="207">
        <f>COUNTA('Monitoria Anual - 4'!#REF!)</f>
        <v>1</v>
      </c>
      <c r="W42" s="424"/>
      <c r="X42" s="419"/>
    </row>
    <row r="43" spans="1:24" ht="15.75" customHeight="1">
      <c r="A43" s="419"/>
      <c r="X43" s="419"/>
    </row>
    <row r="44" spans="1:24" ht="15.75" customHeight="1">
      <c r="A44" s="419"/>
      <c r="B44" s="419"/>
      <c r="C44" s="419"/>
      <c r="D44" s="419"/>
      <c r="E44" s="419"/>
      <c r="F44" s="419"/>
      <c r="G44" s="419"/>
      <c r="H44" s="419"/>
      <c r="I44" s="419"/>
      <c r="J44" s="419"/>
      <c r="K44" s="419"/>
      <c r="L44" s="419"/>
      <c r="M44" s="419"/>
      <c r="N44" s="419"/>
      <c r="O44" s="419"/>
      <c r="P44" s="419"/>
      <c r="Q44" s="419"/>
      <c r="R44" s="419"/>
      <c r="S44" s="419"/>
      <c r="T44" s="419"/>
      <c r="U44" s="419"/>
      <c r="V44" s="419"/>
      <c r="W44" s="419"/>
      <c r="X44" s="419"/>
    </row>
    <row r="45" spans="1:24" ht="15.75" customHeight="1"/>
    <row r="46" spans="1:24" ht="15.75" customHeight="1"/>
    <row r="47" spans="1:24" ht="15.75" customHeight="1"/>
    <row r="48" spans="1:24"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B27:C27"/>
    <mergeCell ref="B1:W2"/>
    <mergeCell ref="B3:W3"/>
    <mergeCell ref="B5:C5"/>
    <mergeCell ref="D5:S5"/>
    <mergeCell ref="B7:C7"/>
    <mergeCell ref="D7:M7"/>
    <mergeCell ref="B9:W9"/>
    <mergeCell ref="B11:C11"/>
    <mergeCell ref="F12:G12"/>
    <mergeCell ref="C13:G13"/>
    <mergeCell ref="D23:G23"/>
    <mergeCell ref="D24:G24"/>
  </mergeCells>
  <conditionalFormatting sqref="E32:F32 F33:F42 G32:J42">
    <cfRule type="cellIs" dxfId="5" priority="1" stopIfTrue="1" operator="equal">
      <formula>0</formula>
    </cfRule>
  </conditionalFormatting>
  <pageMargins left="0.25" right="0.25" top="0.75" bottom="0.75" header="0" footer="0"/>
  <pageSetup paperSize="9"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abSelected="1" zoomScale="60" zoomScaleNormal="60" workbookViewId="0">
      <pane ySplit="9" topLeftCell="A10" activePane="bottomLeft" state="frozen"/>
      <selection pane="bottomLeft" activeCell="F12" sqref="F12"/>
    </sheetView>
  </sheetViews>
  <sheetFormatPr defaultColWidth="14.42578125" defaultRowHeight="15"/>
  <cols>
    <col min="1" max="1" width="39.5703125" customWidth="1"/>
    <col min="2" max="2" width="7.28515625" customWidth="1"/>
    <col min="3" max="3" width="59.85546875" customWidth="1"/>
    <col min="4" max="4" width="22.42578125" customWidth="1"/>
    <col min="5" max="5" width="19.42578125" customWidth="1"/>
    <col min="6" max="6" width="15.140625" customWidth="1"/>
    <col min="7" max="7" width="13" customWidth="1"/>
    <col min="8" max="8" width="20.85546875" customWidth="1"/>
    <col min="9" max="12" width="25.140625" customWidth="1"/>
    <col min="13" max="13" width="27.7109375" customWidth="1"/>
    <col min="14" max="16" width="26.7109375" customWidth="1"/>
    <col min="17" max="17" width="61.7109375" customWidth="1"/>
    <col min="18" max="18" width="47.28515625" customWidth="1"/>
    <col min="19" max="19" width="73.28515625" customWidth="1"/>
    <col min="20" max="20" width="26.7109375" customWidth="1"/>
    <col min="21" max="21" width="36.85546875" customWidth="1"/>
    <col min="22" max="22" width="2.7109375" customWidth="1"/>
    <col min="23" max="25" width="8.85546875" customWidth="1"/>
    <col min="26" max="26" width="8.85546875" hidden="1" customWidth="1"/>
  </cols>
  <sheetData>
    <row r="1" spans="1:26" ht="41.25" customHeight="1">
      <c r="A1" s="519" t="s">
        <v>0</v>
      </c>
      <c r="B1" s="519"/>
      <c r="C1" s="519"/>
      <c r="D1" s="519"/>
      <c r="E1" s="519"/>
      <c r="F1" s="519"/>
      <c r="G1" s="519"/>
      <c r="H1" s="519"/>
      <c r="I1" s="519"/>
      <c r="J1" s="519"/>
      <c r="K1" s="519"/>
      <c r="L1" s="519"/>
      <c r="M1" s="519"/>
      <c r="N1" s="520"/>
      <c r="O1" s="520"/>
      <c r="P1" s="520"/>
      <c r="Q1" s="520"/>
      <c r="R1" s="520"/>
      <c r="S1" s="520"/>
      <c r="T1" s="520"/>
      <c r="U1" s="520"/>
      <c r="V1" s="520"/>
      <c r="W1" s="520"/>
      <c r="X1" s="257"/>
      <c r="Y1" s="257"/>
      <c r="Z1" s="257"/>
    </row>
    <row r="2" spans="1:26" ht="41.25" customHeight="1">
      <c r="A2" s="521" t="str">
        <f>'Monitoria Anual - 1'!A2</f>
        <v>"Plano de Ação Nacional para a Conservação das Espécies Ameaçadas e de Importância Socioeconômica do Ecossistema Manguezal - PAN Manguezal"</v>
      </c>
      <c r="B2" s="522"/>
      <c r="C2" s="522"/>
      <c r="D2" s="522"/>
      <c r="E2" s="522"/>
      <c r="F2" s="522"/>
      <c r="G2" s="522"/>
      <c r="H2" s="522"/>
      <c r="I2" s="522"/>
      <c r="J2" s="522"/>
      <c r="K2" s="522"/>
      <c r="L2" s="522"/>
      <c r="M2" s="522"/>
      <c r="N2" s="523"/>
      <c r="O2" s="523"/>
      <c r="P2" s="523"/>
      <c r="Q2" s="523"/>
      <c r="R2" s="523"/>
      <c r="S2" s="523"/>
      <c r="T2" s="524"/>
      <c r="U2" s="524"/>
      <c r="V2" s="257"/>
      <c r="W2" s="520"/>
      <c r="X2" s="257"/>
      <c r="Y2" s="257"/>
      <c r="Z2" s="257"/>
    </row>
    <row r="3" spans="1:26" ht="9" customHeight="1">
      <c r="A3" s="257"/>
      <c r="B3" s="257"/>
      <c r="C3" s="257"/>
      <c r="D3" s="257"/>
      <c r="E3" s="257"/>
      <c r="F3" s="257"/>
      <c r="G3" s="257"/>
      <c r="H3" s="257"/>
      <c r="I3" s="257"/>
      <c r="J3" s="257"/>
      <c r="K3" s="257"/>
      <c r="L3" s="257"/>
      <c r="M3" s="257"/>
      <c r="N3" s="257"/>
      <c r="O3" s="257"/>
      <c r="P3" s="257"/>
      <c r="Q3" s="257"/>
      <c r="R3" s="257"/>
      <c r="S3" s="257"/>
      <c r="T3" s="257"/>
      <c r="U3" s="257"/>
      <c r="V3" s="257"/>
      <c r="W3" s="520"/>
      <c r="X3" s="257"/>
      <c r="Y3" s="257"/>
      <c r="Z3" s="257"/>
    </row>
    <row r="4" spans="1:26" ht="41.25" customHeight="1">
      <c r="A4" s="525" t="s">
        <v>2</v>
      </c>
      <c r="B4" s="359" t="str">
        <f>'Monitoria Anual - 1'!B4</f>
        <v>Conservar os manguezais brasileiros, reduzindo a degradação e protegendo as espécies focais do PAN, mantendo suas áreas e usos tradicionais, a partir da integração entre as diferentes instâncias do poder público e da sociedade, incorporando os saberes acadêmicos e tradicionais.</v>
      </c>
      <c r="C4" s="360"/>
      <c r="D4" s="360"/>
      <c r="E4" s="360"/>
      <c r="F4" s="360"/>
      <c r="G4" s="361"/>
      <c r="H4" s="5"/>
      <c r="I4" s="5"/>
      <c r="J4" s="5"/>
      <c r="K4" s="5"/>
      <c r="L4" s="5"/>
      <c r="M4" s="5"/>
      <c r="N4" s="5"/>
      <c r="O4" s="5"/>
      <c r="P4" s="5"/>
      <c r="Q4" s="257"/>
      <c r="R4" s="257"/>
      <c r="S4" s="257"/>
      <c r="T4" s="257"/>
      <c r="U4" s="257"/>
      <c r="V4" s="257"/>
      <c r="W4" s="520"/>
      <c r="X4" s="257"/>
      <c r="Y4" s="257"/>
      <c r="Z4" s="257"/>
    </row>
    <row r="5" spans="1:26" ht="5.25" customHeight="1">
      <c r="A5" s="257"/>
      <c r="B5" s="257"/>
      <c r="C5" s="257"/>
      <c r="D5" s="257"/>
      <c r="E5" s="257"/>
      <c r="F5" s="257"/>
      <c r="G5" s="257"/>
      <c r="H5" s="257"/>
      <c r="I5" s="257"/>
      <c r="J5" s="257"/>
      <c r="K5" s="257"/>
      <c r="L5" s="257"/>
      <c r="M5" s="257"/>
      <c r="N5" s="257"/>
      <c r="O5" s="257"/>
      <c r="P5" s="257"/>
      <c r="Q5" s="257"/>
      <c r="R5" s="257"/>
      <c r="S5" s="257"/>
      <c r="T5" s="257"/>
      <c r="U5" s="257"/>
      <c r="V5" s="257"/>
      <c r="W5" s="520"/>
      <c r="X5" s="257"/>
      <c r="Y5" s="257"/>
      <c r="Z5" s="257"/>
    </row>
    <row r="6" spans="1:26" ht="41.25" customHeight="1">
      <c r="A6" s="525" t="s">
        <v>4</v>
      </c>
      <c r="C6" s="706">
        <v>44317</v>
      </c>
      <c r="D6" s="257"/>
      <c r="E6" s="257"/>
      <c r="F6" s="257"/>
      <c r="G6" s="257"/>
      <c r="H6" s="257"/>
      <c r="I6" s="257"/>
      <c r="J6" s="257"/>
      <c r="K6" s="257"/>
      <c r="L6" s="257"/>
      <c r="M6" s="257"/>
      <c r="N6" s="257"/>
      <c r="O6" s="257"/>
      <c r="P6" s="257"/>
      <c r="Q6" s="257"/>
      <c r="R6" s="257"/>
      <c r="S6" s="257"/>
      <c r="T6" s="257"/>
      <c r="U6" s="257"/>
      <c r="V6" s="257"/>
      <c r="W6" s="520"/>
      <c r="X6" s="257"/>
      <c r="Y6" s="257"/>
      <c r="Z6" s="257" t="s">
        <v>6</v>
      </c>
    </row>
    <row r="7" spans="1:26" ht="41.25" customHeight="1">
      <c r="A7" s="257"/>
      <c r="B7" s="257"/>
      <c r="C7" s="257"/>
      <c r="D7" s="257"/>
      <c r="E7" s="257"/>
      <c r="F7" s="257"/>
      <c r="G7" s="257"/>
      <c r="H7" s="257"/>
      <c r="I7" s="257"/>
      <c r="J7" s="257"/>
      <c r="K7" s="257"/>
      <c r="L7" s="257"/>
      <c r="M7" s="257"/>
      <c r="N7" s="257"/>
      <c r="O7" s="257"/>
      <c r="P7" s="257"/>
      <c r="Q7" s="257"/>
      <c r="R7" s="257"/>
      <c r="S7" s="257"/>
      <c r="T7" s="257"/>
      <c r="U7" s="257"/>
      <c r="V7" s="257"/>
      <c r="W7" s="520"/>
      <c r="X7" s="257"/>
      <c r="Y7" s="257"/>
      <c r="Z7" s="362" t="s">
        <v>7</v>
      </c>
    </row>
    <row r="8" spans="1:26" ht="15.75">
      <c r="A8" s="363" t="s">
        <v>8</v>
      </c>
      <c r="B8" s="364"/>
      <c r="C8" s="364"/>
      <c r="D8" s="364"/>
      <c r="E8" s="364"/>
      <c r="F8" s="364"/>
      <c r="G8" s="364"/>
      <c r="H8" s="364"/>
      <c r="I8" s="364"/>
      <c r="J8" s="364"/>
      <c r="K8" s="364"/>
      <c r="L8" s="364"/>
      <c r="M8" s="365"/>
      <c r="N8" s="701" t="s">
        <v>9</v>
      </c>
      <c r="O8" s="604"/>
      <c r="P8" s="604"/>
      <c r="Q8" s="604"/>
      <c r="R8" s="604"/>
      <c r="S8" s="604"/>
      <c r="T8" s="604"/>
      <c r="U8" s="607"/>
      <c r="V8" s="257"/>
      <c r="W8" s="520"/>
      <c r="X8" s="257"/>
      <c r="Y8" s="257"/>
      <c r="Z8" s="257"/>
    </row>
    <row r="9" spans="1:26" ht="31.5">
      <c r="A9" s="366" t="s">
        <v>11</v>
      </c>
      <c r="B9" s="526" t="s">
        <v>12</v>
      </c>
      <c r="C9" s="526" t="s">
        <v>13</v>
      </c>
      <c r="D9" s="526" t="s">
        <v>14</v>
      </c>
      <c r="E9" s="526" t="s">
        <v>15</v>
      </c>
      <c r="F9" s="526" t="s">
        <v>16</v>
      </c>
      <c r="G9" s="526"/>
      <c r="H9" s="526" t="s">
        <v>17</v>
      </c>
      <c r="I9" s="526" t="s">
        <v>18</v>
      </c>
      <c r="J9" s="526" t="s">
        <v>19</v>
      </c>
      <c r="K9" s="367" t="s">
        <v>20</v>
      </c>
      <c r="L9" s="368"/>
      <c r="M9" s="526" t="s">
        <v>21</v>
      </c>
      <c r="N9" s="615" t="s">
        <v>23</v>
      </c>
      <c r="O9" s="702" t="s">
        <v>2405</v>
      </c>
      <c r="P9" s="619" t="s">
        <v>26</v>
      </c>
      <c r="Q9" s="703" t="s">
        <v>28</v>
      </c>
      <c r="R9" s="703" t="s">
        <v>29</v>
      </c>
      <c r="S9" s="703" t="s">
        <v>30</v>
      </c>
      <c r="T9" s="703" t="s">
        <v>31</v>
      </c>
      <c r="U9" s="703" t="s">
        <v>32</v>
      </c>
      <c r="V9" s="257"/>
      <c r="W9" s="520"/>
      <c r="X9" s="257"/>
      <c r="Y9" s="257"/>
      <c r="Z9" s="257"/>
    </row>
    <row r="10" spans="1:26" ht="15.75">
      <c r="A10" s="369"/>
      <c r="B10" s="370"/>
      <c r="C10" s="370"/>
      <c r="D10" s="370"/>
      <c r="E10" s="370"/>
      <c r="F10" s="371" t="s">
        <v>44</v>
      </c>
      <c r="G10" s="371" t="s">
        <v>45</v>
      </c>
      <c r="H10" s="370"/>
      <c r="I10" s="370"/>
      <c r="J10" s="370"/>
      <c r="K10" s="119" t="s">
        <v>46</v>
      </c>
      <c r="L10" s="119" t="s">
        <v>47</v>
      </c>
      <c r="M10" s="370"/>
      <c r="N10" s="616"/>
      <c r="O10" s="616"/>
      <c r="P10" s="616"/>
      <c r="Q10" s="616"/>
      <c r="R10" s="616"/>
      <c r="S10" s="616"/>
      <c r="T10" s="616"/>
      <c r="U10" s="616"/>
      <c r="V10" s="257"/>
      <c r="W10" s="520"/>
      <c r="X10" s="257"/>
      <c r="Y10" s="257"/>
      <c r="Z10" s="257"/>
    </row>
    <row r="11" spans="1:26" ht="45">
      <c r="A11" s="652" t="s">
        <v>48</v>
      </c>
      <c r="B11" s="231" t="s">
        <v>49</v>
      </c>
      <c r="C11" s="327" t="s">
        <v>1783</v>
      </c>
      <c r="D11" s="224" t="s">
        <v>51</v>
      </c>
      <c r="E11" s="231"/>
      <c r="F11" s="223">
        <v>42005</v>
      </c>
      <c r="G11" s="223">
        <v>43617</v>
      </c>
      <c r="H11" s="224" t="s">
        <v>52</v>
      </c>
      <c r="I11" s="225">
        <v>50000</v>
      </c>
      <c r="J11" s="224" t="s">
        <v>53</v>
      </c>
      <c r="K11" s="231"/>
      <c r="L11" s="231"/>
      <c r="M11" s="231"/>
      <c r="N11" s="372"/>
      <c r="O11" s="372"/>
      <c r="P11" s="372"/>
      <c r="Q11" s="254"/>
      <c r="R11" s="254"/>
      <c r="S11" s="531"/>
      <c r="T11" s="531"/>
      <c r="U11" s="372"/>
      <c r="V11" s="257"/>
      <c r="W11" s="520"/>
      <c r="X11" s="257"/>
      <c r="Y11" s="257"/>
      <c r="Z11" s="257"/>
    </row>
    <row r="12" spans="1:26" ht="195">
      <c r="A12" s="591"/>
      <c r="B12" s="231" t="s">
        <v>55</v>
      </c>
      <c r="C12" s="231" t="s">
        <v>1788</v>
      </c>
      <c r="D12" s="224" t="s">
        <v>57</v>
      </c>
      <c r="E12" s="231"/>
      <c r="F12" s="223">
        <v>42005</v>
      </c>
      <c r="G12" s="229">
        <v>43647</v>
      </c>
      <c r="H12" s="224" t="s">
        <v>2262</v>
      </c>
      <c r="I12" s="225">
        <v>50000</v>
      </c>
      <c r="J12" s="224" t="s">
        <v>2263</v>
      </c>
      <c r="K12" s="328" t="s">
        <v>2096</v>
      </c>
      <c r="L12" s="231" t="s">
        <v>1791</v>
      </c>
      <c r="M12" s="231" t="s">
        <v>2264</v>
      </c>
      <c r="N12" s="372"/>
      <c r="O12" s="372" t="s">
        <v>60</v>
      </c>
      <c r="P12" s="372"/>
      <c r="Q12" s="558" t="s">
        <v>2406</v>
      </c>
      <c r="R12" s="567" t="s">
        <v>2652</v>
      </c>
      <c r="S12" s="570" t="s">
        <v>2407</v>
      </c>
      <c r="T12" s="570" t="s">
        <v>2408</v>
      </c>
      <c r="U12" s="568" t="s">
        <v>2653</v>
      </c>
      <c r="V12" s="257"/>
      <c r="W12" s="520"/>
      <c r="X12" s="257"/>
      <c r="Y12" s="257"/>
      <c r="Z12" s="257"/>
    </row>
    <row r="13" spans="1:26" ht="60">
      <c r="A13" s="591"/>
      <c r="B13" s="231" t="s">
        <v>65</v>
      </c>
      <c r="C13" s="327" t="s">
        <v>1793</v>
      </c>
      <c r="D13" s="224" t="s">
        <v>67</v>
      </c>
      <c r="E13" s="231"/>
      <c r="F13" s="223">
        <v>42005</v>
      </c>
      <c r="G13" s="223">
        <v>43101</v>
      </c>
      <c r="H13" s="224" t="s">
        <v>68</v>
      </c>
      <c r="I13" s="225">
        <v>100000</v>
      </c>
      <c r="J13" s="224" t="s">
        <v>69</v>
      </c>
      <c r="K13" s="231"/>
      <c r="L13" s="231"/>
      <c r="M13" s="231"/>
      <c r="N13" s="372"/>
      <c r="O13" s="372"/>
      <c r="P13" s="372"/>
      <c r="Q13" s="254"/>
      <c r="R13" s="254"/>
      <c r="S13" s="569"/>
      <c r="T13" s="372"/>
      <c r="U13" s="254"/>
      <c r="V13" s="257"/>
      <c r="W13" s="520"/>
      <c r="X13" s="257"/>
      <c r="Y13" s="257"/>
      <c r="Z13" s="257"/>
    </row>
    <row r="14" spans="1:26" ht="45">
      <c r="A14" s="591"/>
      <c r="B14" s="231" t="s">
        <v>71</v>
      </c>
      <c r="C14" s="327" t="s">
        <v>1794</v>
      </c>
      <c r="D14" s="224" t="s">
        <v>73</v>
      </c>
      <c r="E14" s="231"/>
      <c r="F14" s="223">
        <v>42217</v>
      </c>
      <c r="G14" s="223">
        <v>42583</v>
      </c>
      <c r="H14" s="224" t="s">
        <v>74</v>
      </c>
      <c r="I14" s="225">
        <v>330000</v>
      </c>
      <c r="J14" s="224" t="s">
        <v>75</v>
      </c>
      <c r="K14" s="231"/>
      <c r="L14" s="231"/>
      <c r="M14" s="231"/>
      <c r="N14" s="372"/>
      <c r="O14" s="372"/>
      <c r="P14" s="372"/>
      <c r="Q14" s="531"/>
      <c r="R14" s="531"/>
      <c r="S14" s="531"/>
      <c r="T14" s="531"/>
      <c r="U14" s="531"/>
      <c r="V14" s="257"/>
      <c r="W14" s="520"/>
      <c r="X14" s="257"/>
      <c r="Y14" s="257"/>
      <c r="Z14" s="257"/>
    </row>
    <row r="15" spans="1:26" ht="315">
      <c r="A15" s="591"/>
      <c r="B15" s="338" t="s">
        <v>79</v>
      </c>
      <c r="C15" s="335" t="s">
        <v>80</v>
      </c>
      <c r="D15" s="335" t="s">
        <v>81</v>
      </c>
      <c r="E15" s="338"/>
      <c r="F15" s="336">
        <v>42036</v>
      </c>
      <c r="G15" s="336">
        <v>43800</v>
      </c>
      <c r="H15" s="335" t="s">
        <v>2265</v>
      </c>
      <c r="I15" s="337">
        <v>300000</v>
      </c>
      <c r="J15" s="335" t="s">
        <v>2266</v>
      </c>
      <c r="K15" s="514" t="s">
        <v>2267</v>
      </c>
      <c r="L15" s="338" t="s">
        <v>1791</v>
      </c>
      <c r="M15" s="338"/>
      <c r="N15" s="372"/>
      <c r="O15" s="372" t="s">
        <v>60</v>
      </c>
      <c r="P15" s="551"/>
      <c r="Q15" s="561" t="s">
        <v>2650</v>
      </c>
      <c r="R15" s="562" t="s">
        <v>2409</v>
      </c>
      <c r="S15" s="563" t="s">
        <v>2651</v>
      </c>
      <c r="T15" s="564" t="s">
        <v>2648</v>
      </c>
      <c r="U15" s="565" t="s">
        <v>2649</v>
      </c>
      <c r="V15" s="257"/>
      <c r="W15" s="520"/>
      <c r="X15" s="257"/>
      <c r="Y15" s="257"/>
      <c r="Z15" s="257"/>
    </row>
    <row r="16" spans="1:26" ht="405">
      <c r="A16" s="591"/>
      <c r="B16" s="231" t="s">
        <v>89</v>
      </c>
      <c r="C16" s="224" t="s">
        <v>1811</v>
      </c>
      <c r="D16" s="231" t="s">
        <v>1808</v>
      </c>
      <c r="E16" s="231"/>
      <c r="F16" s="229">
        <v>42522</v>
      </c>
      <c r="G16" s="229">
        <v>43435</v>
      </c>
      <c r="H16" s="224" t="s">
        <v>2268</v>
      </c>
      <c r="I16" s="225">
        <v>700000</v>
      </c>
      <c r="J16" s="231" t="s">
        <v>2269</v>
      </c>
      <c r="K16" s="231"/>
      <c r="L16" s="224" t="s">
        <v>1481</v>
      </c>
      <c r="M16" s="224" t="s">
        <v>1814</v>
      </c>
      <c r="N16" s="372"/>
      <c r="O16" s="372" t="s">
        <v>60</v>
      </c>
      <c r="P16" s="372"/>
      <c r="Q16" s="571" t="s">
        <v>2410</v>
      </c>
      <c r="R16" s="572" t="s">
        <v>2411</v>
      </c>
      <c r="S16" s="573" t="s">
        <v>2633</v>
      </c>
      <c r="T16" s="574" t="s">
        <v>2412</v>
      </c>
      <c r="U16" s="573"/>
      <c r="V16" s="257"/>
      <c r="W16" s="520"/>
      <c r="X16" s="257"/>
      <c r="Y16" s="257"/>
      <c r="Z16" s="257"/>
    </row>
    <row r="17" spans="1:26" ht="105">
      <c r="A17" s="591"/>
      <c r="B17" s="231" t="s">
        <v>98</v>
      </c>
      <c r="C17" s="327" t="s">
        <v>1815</v>
      </c>
      <c r="D17" s="224" t="s">
        <v>100</v>
      </c>
      <c r="E17" s="231"/>
      <c r="F17" s="231" t="s">
        <v>1148</v>
      </c>
      <c r="G17" s="223">
        <v>42339</v>
      </c>
      <c r="H17" s="224" t="s">
        <v>101</v>
      </c>
      <c r="I17" s="225">
        <v>80000</v>
      </c>
      <c r="J17" s="224" t="s">
        <v>102</v>
      </c>
      <c r="K17" s="231"/>
      <c r="L17" s="231"/>
      <c r="M17" s="231"/>
      <c r="N17" s="372"/>
      <c r="O17" s="372"/>
      <c r="P17" s="372"/>
      <c r="Q17" s="224"/>
      <c r="R17" s="224"/>
      <c r="S17" s="556"/>
      <c r="T17" s="556"/>
      <c r="U17" s="535"/>
      <c r="V17" s="257"/>
      <c r="W17" s="520"/>
      <c r="X17" s="257"/>
      <c r="Y17" s="257"/>
      <c r="Z17" s="257"/>
    </row>
    <row r="18" spans="1:26" ht="409.5">
      <c r="A18" s="591"/>
      <c r="B18" s="231" t="s">
        <v>106</v>
      </c>
      <c r="C18" s="224" t="s">
        <v>107</v>
      </c>
      <c r="D18" s="224" t="s">
        <v>108</v>
      </c>
      <c r="E18" s="231"/>
      <c r="F18" s="223">
        <v>42005</v>
      </c>
      <c r="G18" s="223">
        <v>42736</v>
      </c>
      <c r="H18" s="224" t="s">
        <v>2270</v>
      </c>
      <c r="I18" s="225">
        <v>3000000</v>
      </c>
      <c r="J18" s="224" t="s">
        <v>2271</v>
      </c>
      <c r="K18" s="231"/>
      <c r="L18" s="231" t="s">
        <v>1791</v>
      </c>
      <c r="M18" s="231"/>
      <c r="N18" s="372"/>
      <c r="O18" s="372"/>
      <c r="P18" s="372" t="s">
        <v>60</v>
      </c>
      <c r="Q18" s="374" t="s">
        <v>2413</v>
      </c>
      <c r="R18" s="486" t="s">
        <v>2414</v>
      </c>
      <c r="S18" s="577"/>
      <c r="T18" s="574" t="s">
        <v>2415</v>
      </c>
      <c r="U18" s="533" t="s">
        <v>2634</v>
      </c>
      <c r="V18" s="257"/>
      <c r="W18" s="520"/>
      <c r="X18" s="257"/>
      <c r="Y18" s="257"/>
      <c r="Z18" s="257"/>
    </row>
    <row r="19" spans="1:26" ht="225">
      <c r="A19" s="591"/>
      <c r="B19" s="231" t="s">
        <v>121</v>
      </c>
      <c r="C19" s="224" t="s">
        <v>122</v>
      </c>
      <c r="D19" s="224" t="s">
        <v>123</v>
      </c>
      <c r="E19" s="231"/>
      <c r="F19" s="223">
        <v>42005</v>
      </c>
      <c r="G19" s="223">
        <v>44166</v>
      </c>
      <c r="H19" s="231" t="s">
        <v>1825</v>
      </c>
      <c r="I19" s="225">
        <v>500000</v>
      </c>
      <c r="J19" s="224" t="s">
        <v>1826</v>
      </c>
      <c r="K19" s="231"/>
      <c r="L19" s="231" t="s">
        <v>1791</v>
      </c>
      <c r="M19" s="231"/>
      <c r="N19" s="372"/>
      <c r="O19" s="372"/>
      <c r="P19" s="372" t="s">
        <v>60</v>
      </c>
      <c r="Q19" s="224" t="s">
        <v>2416</v>
      </c>
      <c r="R19" s="486" t="s">
        <v>2417</v>
      </c>
      <c r="S19" s="575"/>
      <c r="T19" s="576" t="s">
        <v>2418</v>
      </c>
      <c r="U19" s="576"/>
      <c r="V19" s="257"/>
      <c r="W19" s="520"/>
      <c r="X19" s="257"/>
      <c r="Y19" s="257"/>
      <c r="Z19" s="257"/>
    </row>
    <row r="20" spans="1:26" ht="240">
      <c r="A20" s="591"/>
      <c r="B20" s="231" t="s">
        <v>128</v>
      </c>
      <c r="C20" s="224" t="s">
        <v>1175</v>
      </c>
      <c r="D20" s="224" t="s">
        <v>130</v>
      </c>
      <c r="E20" s="231"/>
      <c r="F20" s="223">
        <v>42005</v>
      </c>
      <c r="G20" s="229">
        <v>43435</v>
      </c>
      <c r="H20" s="224" t="s">
        <v>1832</v>
      </c>
      <c r="I20" s="225">
        <v>1200000</v>
      </c>
      <c r="J20" s="224" t="s">
        <v>1833</v>
      </c>
      <c r="K20" s="231"/>
      <c r="L20" s="231" t="s">
        <v>1791</v>
      </c>
      <c r="M20" s="231" t="s">
        <v>1829</v>
      </c>
      <c r="N20" s="372"/>
      <c r="O20" s="372" t="s">
        <v>60</v>
      </c>
      <c r="P20" s="372"/>
      <c r="Q20" s="373" t="s">
        <v>2419</v>
      </c>
      <c r="R20" s="224" t="s">
        <v>2420</v>
      </c>
      <c r="S20" s="535" t="s">
        <v>2421</v>
      </c>
      <c r="T20" s="560" t="s">
        <v>2422</v>
      </c>
      <c r="U20" s="535" t="s">
        <v>2423</v>
      </c>
      <c r="V20" s="257"/>
      <c r="W20" s="520"/>
      <c r="X20" s="257"/>
      <c r="Y20" s="257"/>
      <c r="Z20" s="257"/>
    </row>
    <row r="21" spans="1:26" ht="120">
      <c r="A21" s="591"/>
      <c r="B21" s="231" t="s">
        <v>134</v>
      </c>
      <c r="C21" s="332" t="s">
        <v>1834</v>
      </c>
      <c r="D21" s="224" t="s">
        <v>136</v>
      </c>
      <c r="E21" s="231"/>
      <c r="F21" s="223">
        <v>42278</v>
      </c>
      <c r="G21" s="223">
        <v>43800</v>
      </c>
      <c r="H21" s="224" t="s">
        <v>137</v>
      </c>
      <c r="I21" s="225"/>
      <c r="J21" s="224" t="s">
        <v>138</v>
      </c>
      <c r="K21" s="231"/>
      <c r="L21" s="231"/>
      <c r="M21" s="231"/>
      <c r="N21" s="372"/>
      <c r="O21" s="372"/>
      <c r="P21" s="372"/>
      <c r="Q21" s="224"/>
      <c r="R21" s="224"/>
      <c r="S21" s="224"/>
      <c r="T21" s="224"/>
      <c r="U21" s="224"/>
      <c r="V21" s="257"/>
      <c r="W21" s="520"/>
      <c r="X21" s="257"/>
      <c r="Y21" s="257"/>
      <c r="Z21" s="257"/>
    </row>
    <row r="22" spans="1:26" ht="45">
      <c r="A22" s="591"/>
      <c r="B22" s="231" t="s">
        <v>140</v>
      </c>
      <c r="C22" s="332" t="s">
        <v>1835</v>
      </c>
      <c r="D22" s="224" t="s">
        <v>142</v>
      </c>
      <c r="E22" s="231"/>
      <c r="F22" s="223">
        <v>42005</v>
      </c>
      <c r="G22" s="223">
        <v>43313</v>
      </c>
      <c r="H22" s="224" t="s">
        <v>143</v>
      </c>
      <c r="I22" s="225">
        <v>1000000</v>
      </c>
      <c r="J22" s="224" t="s">
        <v>144</v>
      </c>
      <c r="K22" s="231" t="s">
        <v>1184</v>
      </c>
      <c r="L22" s="231"/>
      <c r="M22" s="231"/>
      <c r="N22" s="372"/>
      <c r="O22" s="372"/>
      <c r="P22" s="372"/>
      <c r="Q22" s="224"/>
      <c r="R22" s="224"/>
      <c r="S22" s="534"/>
      <c r="T22" s="224"/>
      <c r="U22" s="224"/>
      <c r="V22" s="257"/>
      <c r="W22" s="520"/>
      <c r="X22" s="257"/>
      <c r="Y22" s="257"/>
      <c r="Z22" s="257"/>
    </row>
    <row r="23" spans="1:26" ht="104.25" customHeight="1">
      <c r="A23" s="591"/>
      <c r="B23" s="231" t="s">
        <v>158</v>
      </c>
      <c r="C23" s="224" t="s">
        <v>159</v>
      </c>
      <c r="D23" s="224" t="s">
        <v>160</v>
      </c>
      <c r="E23" s="231"/>
      <c r="F23" s="223">
        <v>42005</v>
      </c>
      <c r="G23" s="223">
        <v>42522</v>
      </c>
      <c r="H23" s="224" t="s">
        <v>2272</v>
      </c>
      <c r="I23" s="225">
        <v>300000</v>
      </c>
      <c r="J23" s="224" t="s">
        <v>2273</v>
      </c>
      <c r="K23" s="231"/>
      <c r="L23" s="231"/>
      <c r="M23" s="231"/>
      <c r="N23" s="372" t="s">
        <v>60</v>
      </c>
      <c r="O23" s="372"/>
      <c r="P23" s="372"/>
      <c r="Q23" s="527" t="s">
        <v>2424</v>
      </c>
      <c r="R23" s="224" t="s">
        <v>2425</v>
      </c>
      <c r="S23" s="534" t="s">
        <v>2426</v>
      </c>
      <c r="T23" s="530" t="s">
        <v>2427</v>
      </c>
      <c r="U23" s="530"/>
      <c r="V23" s="257"/>
      <c r="W23" s="520"/>
      <c r="X23" s="257"/>
      <c r="Y23" s="257"/>
      <c r="Z23" s="257"/>
    </row>
    <row r="24" spans="1:26" ht="255">
      <c r="A24" s="591"/>
      <c r="B24" s="231" t="s">
        <v>165</v>
      </c>
      <c r="C24" s="224" t="s">
        <v>166</v>
      </c>
      <c r="D24" s="224" t="s">
        <v>167</v>
      </c>
      <c r="E24" s="231"/>
      <c r="F24" s="223">
        <v>42005</v>
      </c>
      <c r="G24" s="223">
        <v>44166</v>
      </c>
      <c r="H24" s="224" t="s">
        <v>2274</v>
      </c>
      <c r="I24" s="242"/>
      <c r="J24" s="224" t="s">
        <v>2275</v>
      </c>
      <c r="K24" s="231"/>
      <c r="L24" s="231" t="s">
        <v>1791</v>
      </c>
      <c r="M24" s="231"/>
      <c r="N24" s="372"/>
      <c r="O24" s="372" t="s">
        <v>60</v>
      </c>
      <c r="P24" s="372"/>
      <c r="Q24" s="224" t="s">
        <v>2428</v>
      </c>
      <c r="R24" s="224" t="s">
        <v>2429</v>
      </c>
      <c r="S24" s="537" t="s">
        <v>2636</v>
      </c>
      <c r="T24" s="538" t="s">
        <v>2635</v>
      </c>
      <c r="U24" s="536" t="s">
        <v>2430</v>
      </c>
      <c r="V24" s="257"/>
      <c r="W24" s="520"/>
      <c r="X24" s="257"/>
      <c r="Y24" s="257"/>
      <c r="Z24" s="257"/>
    </row>
    <row r="25" spans="1:26" ht="45">
      <c r="A25" s="591"/>
      <c r="B25" s="231" t="s">
        <v>173</v>
      </c>
      <c r="C25" s="224" t="s">
        <v>2276</v>
      </c>
      <c r="D25" s="224" t="s">
        <v>175</v>
      </c>
      <c r="E25" s="231"/>
      <c r="F25" s="223">
        <v>42005</v>
      </c>
      <c r="G25" s="229">
        <v>42705</v>
      </c>
      <c r="H25" s="224" t="s">
        <v>176</v>
      </c>
      <c r="I25" s="225">
        <v>50000</v>
      </c>
      <c r="J25" s="224" t="s">
        <v>177</v>
      </c>
      <c r="K25" s="231"/>
      <c r="L25" s="231"/>
      <c r="M25" s="231"/>
      <c r="N25" s="372"/>
      <c r="O25" s="372"/>
      <c r="P25" s="372"/>
      <c r="Q25" s="224"/>
      <c r="R25" s="224"/>
      <c r="S25" s="224"/>
      <c r="T25" s="535"/>
      <c r="U25" s="535"/>
      <c r="V25" s="257"/>
      <c r="W25" s="520"/>
      <c r="X25" s="257"/>
      <c r="Y25" s="257"/>
      <c r="Z25" s="257"/>
    </row>
    <row r="26" spans="1:26" ht="105">
      <c r="A26" s="591"/>
      <c r="B26" s="231" t="s">
        <v>183</v>
      </c>
      <c r="C26" s="332" t="s">
        <v>1845</v>
      </c>
      <c r="D26" s="224" t="s">
        <v>185</v>
      </c>
      <c r="E26" s="231"/>
      <c r="F26" s="223">
        <v>42005</v>
      </c>
      <c r="G26" s="223">
        <v>42522</v>
      </c>
      <c r="H26" s="224" t="s">
        <v>186</v>
      </c>
      <c r="I26" s="225">
        <v>1000000</v>
      </c>
      <c r="J26" s="224" t="s">
        <v>187</v>
      </c>
      <c r="K26" s="231" t="s">
        <v>1202</v>
      </c>
      <c r="L26" s="231"/>
      <c r="M26" s="231"/>
      <c r="N26" s="372"/>
      <c r="O26" s="372"/>
      <c r="P26" s="372"/>
      <c r="Q26" s="224"/>
      <c r="R26" s="224"/>
      <c r="S26" s="224"/>
      <c r="T26" s="224"/>
      <c r="U26" s="224"/>
      <c r="V26" s="257"/>
      <c r="W26" s="520"/>
      <c r="X26" s="257"/>
      <c r="Y26" s="257"/>
      <c r="Z26" s="257"/>
    </row>
    <row r="27" spans="1:26" ht="195">
      <c r="A27" s="591"/>
      <c r="B27" s="231" t="s">
        <v>189</v>
      </c>
      <c r="C27" s="332" t="s">
        <v>2277</v>
      </c>
      <c r="D27" s="224" t="s">
        <v>191</v>
      </c>
      <c r="E27" s="231"/>
      <c r="F27" s="223">
        <v>42064</v>
      </c>
      <c r="G27" s="223">
        <v>43800</v>
      </c>
      <c r="H27" s="224" t="s">
        <v>1145</v>
      </c>
      <c r="I27" s="225">
        <v>500000</v>
      </c>
      <c r="J27" s="224" t="s">
        <v>193</v>
      </c>
      <c r="K27" s="231" t="s">
        <v>1847</v>
      </c>
      <c r="L27" s="231"/>
      <c r="M27" s="231"/>
      <c r="N27" s="372"/>
      <c r="O27" s="372"/>
      <c r="P27" s="372"/>
      <c r="Q27" s="224"/>
      <c r="R27" s="224"/>
      <c r="S27" s="224"/>
      <c r="T27" s="224"/>
      <c r="U27" s="224"/>
      <c r="V27" s="257"/>
      <c r="W27" s="520"/>
      <c r="X27" s="257"/>
      <c r="Y27" s="257"/>
      <c r="Z27" s="257"/>
    </row>
    <row r="28" spans="1:26" ht="150">
      <c r="A28" s="587"/>
      <c r="B28" s="231" t="s">
        <v>195</v>
      </c>
      <c r="C28" s="224" t="s">
        <v>1857</v>
      </c>
      <c r="D28" s="224" t="s">
        <v>167</v>
      </c>
      <c r="E28" s="231"/>
      <c r="F28" s="223">
        <v>42064</v>
      </c>
      <c r="G28" s="223">
        <v>43800</v>
      </c>
      <c r="H28" s="224" t="s">
        <v>2278</v>
      </c>
      <c r="I28" s="225">
        <v>2000000</v>
      </c>
      <c r="J28" s="224" t="s">
        <v>1859</v>
      </c>
      <c r="K28" s="231" t="s">
        <v>2279</v>
      </c>
      <c r="L28" s="231"/>
      <c r="M28" s="231"/>
      <c r="N28" s="372"/>
      <c r="O28" s="372"/>
      <c r="P28" s="372" t="s">
        <v>60</v>
      </c>
      <c r="Q28" s="373" t="s">
        <v>2431</v>
      </c>
      <c r="R28" s="224" t="s">
        <v>2432</v>
      </c>
      <c r="S28" s="320" t="s">
        <v>2433</v>
      </c>
      <c r="T28" s="224" t="s">
        <v>2434</v>
      </c>
      <c r="U28" s="533" t="s">
        <v>2435</v>
      </c>
      <c r="V28" s="257"/>
      <c r="W28" s="520"/>
      <c r="X28" s="257"/>
      <c r="Y28" s="257"/>
      <c r="Z28" s="257"/>
    </row>
    <row r="29" spans="1:26" ht="75">
      <c r="A29" s="698" t="s">
        <v>200</v>
      </c>
      <c r="B29" s="231" t="s">
        <v>201</v>
      </c>
      <c r="C29" s="332" t="s">
        <v>1861</v>
      </c>
      <c r="D29" s="224" t="s">
        <v>203</v>
      </c>
      <c r="E29" s="231"/>
      <c r="F29" s="223">
        <v>42125</v>
      </c>
      <c r="G29" s="223">
        <v>42795</v>
      </c>
      <c r="H29" s="224" t="s">
        <v>204</v>
      </c>
      <c r="I29" s="225">
        <v>500000</v>
      </c>
      <c r="J29" s="224" t="s">
        <v>205</v>
      </c>
      <c r="K29" s="231"/>
      <c r="L29" s="231"/>
      <c r="M29" s="231"/>
      <c r="N29" s="372"/>
      <c r="O29" s="372"/>
      <c r="P29" s="372"/>
      <c r="Q29" s="224"/>
      <c r="R29" s="224"/>
      <c r="S29" s="224"/>
      <c r="T29" s="224"/>
      <c r="U29" s="224"/>
      <c r="V29" s="257"/>
      <c r="W29" s="520"/>
      <c r="X29" s="257"/>
      <c r="Y29" s="257"/>
      <c r="Z29" s="257"/>
    </row>
    <row r="30" spans="1:26" ht="60">
      <c r="A30" s="591"/>
      <c r="B30" s="231" t="s">
        <v>225</v>
      </c>
      <c r="C30" s="332" t="s">
        <v>1862</v>
      </c>
      <c r="D30" s="224" t="s">
        <v>227</v>
      </c>
      <c r="E30" s="231"/>
      <c r="F30" s="223">
        <v>42217</v>
      </c>
      <c r="G30" s="223">
        <v>42948</v>
      </c>
      <c r="H30" s="224" t="s">
        <v>228</v>
      </c>
      <c r="I30" s="225">
        <v>150000</v>
      </c>
      <c r="J30" s="243"/>
      <c r="K30" s="231"/>
      <c r="L30" s="231"/>
      <c r="M30" s="231"/>
      <c r="N30" s="372"/>
      <c r="O30" s="372"/>
      <c r="P30" s="372"/>
      <c r="Q30" s="224"/>
      <c r="R30" s="224"/>
      <c r="S30" s="224"/>
      <c r="T30" s="224"/>
      <c r="U30" s="224"/>
      <c r="V30" s="257"/>
      <c r="W30" s="520"/>
      <c r="X30" s="257"/>
      <c r="Y30" s="257"/>
      <c r="Z30" s="257"/>
    </row>
    <row r="31" spans="1:26" ht="409.5">
      <c r="A31" s="591"/>
      <c r="B31" s="338" t="s">
        <v>234</v>
      </c>
      <c r="C31" s="335" t="s">
        <v>1244</v>
      </c>
      <c r="D31" s="335" t="s">
        <v>1863</v>
      </c>
      <c r="E31" s="338"/>
      <c r="F31" s="336">
        <v>42095</v>
      </c>
      <c r="G31" s="336">
        <v>44166</v>
      </c>
      <c r="H31" s="335" t="s">
        <v>1864</v>
      </c>
      <c r="I31" s="337">
        <v>500000</v>
      </c>
      <c r="J31" s="335" t="s">
        <v>2280</v>
      </c>
      <c r="K31" s="338" t="s">
        <v>2281</v>
      </c>
      <c r="L31" s="338" t="s">
        <v>1791</v>
      </c>
      <c r="M31" s="338" t="s">
        <v>939</v>
      </c>
      <c r="N31" s="372"/>
      <c r="O31" s="372"/>
      <c r="P31" s="372" t="s">
        <v>60</v>
      </c>
      <c r="Q31" s="376" t="s">
        <v>2436</v>
      </c>
      <c r="R31" s="376" t="s">
        <v>2437</v>
      </c>
      <c r="S31" s="376" t="s">
        <v>2438</v>
      </c>
      <c r="T31" s="335" t="s">
        <v>2439</v>
      </c>
      <c r="U31" s="335" t="s">
        <v>2440</v>
      </c>
      <c r="V31" s="257"/>
      <c r="W31" s="520"/>
      <c r="X31" s="257"/>
      <c r="Y31" s="257"/>
      <c r="Z31" s="257"/>
    </row>
    <row r="32" spans="1:26" ht="165">
      <c r="A32" s="591"/>
      <c r="B32" s="231" t="s">
        <v>257</v>
      </c>
      <c r="C32" s="332" t="s">
        <v>1874</v>
      </c>
      <c r="D32" s="224" t="s">
        <v>259</v>
      </c>
      <c r="E32" s="231"/>
      <c r="F32" s="223">
        <v>42095</v>
      </c>
      <c r="G32" s="223">
        <v>43800</v>
      </c>
      <c r="H32" s="224" t="s">
        <v>260</v>
      </c>
      <c r="I32" s="225"/>
      <c r="J32" s="224" t="s">
        <v>261</v>
      </c>
      <c r="K32" s="231"/>
      <c r="L32" s="231"/>
      <c r="M32" s="231"/>
      <c r="N32" s="372"/>
      <c r="O32" s="372"/>
      <c r="P32" s="372"/>
      <c r="Q32" s="224"/>
      <c r="R32" s="224"/>
      <c r="S32" s="224"/>
      <c r="T32" s="224"/>
      <c r="U32" s="224"/>
      <c r="V32" s="257"/>
      <c r="W32" s="520"/>
      <c r="X32" s="257"/>
      <c r="Y32" s="257"/>
      <c r="Z32" s="257"/>
    </row>
    <row r="33" spans="1:26" ht="195">
      <c r="A33" s="591"/>
      <c r="B33" s="231" t="s">
        <v>266</v>
      </c>
      <c r="C33" s="332" t="s">
        <v>1862</v>
      </c>
      <c r="D33" s="224" t="s">
        <v>268</v>
      </c>
      <c r="E33" s="231"/>
      <c r="F33" s="223">
        <v>42005</v>
      </c>
      <c r="G33" s="223">
        <v>43101</v>
      </c>
      <c r="H33" s="231" t="s">
        <v>274</v>
      </c>
      <c r="I33" s="225">
        <v>1000000</v>
      </c>
      <c r="J33" s="224" t="s">
        <v>1249</v>
      </c>
      <c r="K33" s="231"/>
      <c r="L33" s="231"/>
      <c r="M33" s="231"/>
      <c r="N33" s="372"/>
      <c r="O33" s="372"/>
      <c r="P33" s="372"/>
      <c r="Q33" s="224"/>
      <c r="R33" s="224"/>
      <c r="S33" s="530"/>
      <c r="T33" s="530"/>
      <c r="U33" s="530"/>
      <c r="V33" s="257"/>
      <c r="W33" s="520"/>
      <c r="X33" s="257"/>
      <c r="Y33" s="257"/>
      <c r="Z33" s="257"/>
    </row>
    <row r="34" spans="1:26" ht="375">
      <c r="A34" s="591"/>
      <c r="B34" s="231" t="s">
        <v>276</v>
      </c>
      <c r="C34" s="530" t="s">
        <v>1875</v>
      </c>
      <c r="D34" s="530" t="s">
        <v>1876</v>
      </c>
      <c r="E34" s="528"/>
      <c r="F34" s="540">
        <v>42005</v>
      </c>
      <c r="G34" s="540">
        <v>43800</v>
      </c>
      <c r="H34" s="530" t="s">
        <v>2282</v>
      </c>
      <c r="I34" s="230">
        <v>4000000</v>
      </c>
      <c r="J34" s="530" t="s">
        <v>1878</v>
      </c>
      <c r="K34" s="528" t="s">
        <v>2283</v>
      </c>
      <c r="L34" s="528"/>
      <c r="M34" s="528" t="s">
        <v>1879</v>
      </c>
      <c r="N34" s="541"/>
      <c r="O34" s="541" t="s">
        <v>60</v>
      </c>
      <c r="P34" s="541"/>
      <c r="Q34" s="530" t="s">
        <v>2441</v>
      </c>
      <c r="R34" s="542" t="s">
        <v>2442</v>
      </c>
      <c r="S34" s="543" t="s">
        <v>2638</v>
      </c>
      <c r="T34" s="543" t="s">
        <v>2637</v>
      </c>
      <c r="U34" s="543" t="s">
        <v>2443</v>
      </c>
      <c r="V34" s="257"/>
      <c r="W34" s="520"/>
      <c r="X34" s="257"/>
      <c r="Y34" s="257"/>
      <c r="Z34" s="257"/>
    </row>
    <row r="35" spans="1:26" ht="252">
      <c r="A35" s="591"/>
      <c r="B35" s="539" t="s">
        <v>284</v>
      </c>
      <c r="C35" s="545" t="s">
        <v>1273</v>
      </c>
      <c r="D35" s="545" t="s">
        <v>1886</v>
      </c>
      <c r="E35" s="546"/>
      <c r="F35" s="547">
        <v>42005</v>
      </c>
      <c r="G35" s="547" t="s">
        <v>1887</v>
      </c>
      <c r="H35" s="545" t="s">
        <v>1888</v>
      </c>
      <c r="I35" s="548">
        <v>1000000</v>
      </c>
      <c r="J35" s="545" t="s">
        <v>2284</v>
      </c>
      <c r="K35" s="546" t="s">
        <v>2285</v>
      </c>
      <c r="L35" s="546" t="s">
        <v>1791</v>
      </c>
      <c r="M35" s="546" t="s">
        <v>939</v>
      </c>
      <c r="N35" s="549"/>
      <c r="O35" s="549" t="s">
        <v>60</v>
      </c>
      <c r="P35" s="549"/>
      <c r="Q35" s="550" t="s">
        <v>2646</v>
      </c>
      <c r="R35" s="545" t="s">
        <v>2645</v>
      </c>
      <c r="S35" s="545" t="s">
        <v>2639</v>
      </c>
      <c r="T35" s="536" t="s">
        <v>2644</v>
      </c>
      <c r="U35" s="545"/>
      <c r="V35" s="257"/>
      <c r="W35" s="520"/>
      <c r="X35" s="257"/>
      <c r="Y35" s="257"/>
      <c r="Z35" s="257"/>
    </row>
    <row r="36" spans="1:26" ht="120">
      <c r="A36" s="591"/>
      <c r="B36" s="231" t="s">
        <v>293</v>
      </c>
      <c r="C36" s="535" t="s">
        <v>2286</v>
      </c>
      <c r="D36" s="535" t="s">
        <v>295</v>
      </c>
      <c r="E36" s="239"/>
      <c r="F36" s="544">
        <v>42005</v>
      </c>
      <c r="G36" s="244">
        <v>42552</v>
      </c>
      <c r="H36" s="535" t="s">
        <v>296</v>
      </c>
      <c r="I36" s="237">
        <v>15000</v>
      </c>
      <c r="J36" s="535" t="s">
        <v>1277</v>
      </c>
      <c r="K36" s="239"/>
      <c r="L36" s="239"/>
      <c r="M36" s="239"/>
      <c r="N36" s="372"/>
      <c r="O36" s="372"/>
      <c r="P36" s="372"/>
      <c r="Q36" s="535"/>
      <c r="R36" s="535"/>
      <c r="S36" s="535"/>
      <c r="T36" s="535"/>
      <c r="U36" s="535"/>
      <c r="V36" s="257"/>
      <c r="W36" s="520"/>
      <c r="X36" s="257"/>
      <c r="Y36" s="257"/>
      <c r="Z36" s="257"/>
    </row>
    <row r="37" spans="1:26" ht="60">
      <c r="A37" s="591"/>
      <c r="B37" s="231" t="s">
        <v>301</v>
      </c>
      <c r="C37" s="332" t="s">
        <v>1895</v>
      </c>
      <c r="D37" s="224" t="s">
        <v>303</v>
      </c>
      <c r="E37" s="231"/>
      <c r="F37" s="223">
        <v>42095</v>
      </c>
      <c r="G37" s="223">
        <v>42339</v>
      </c>
      <c r="H37" s="224" t="s">
        <v>304</v>
      </c>
      <c r="I37" s="225">
        <v>50000</v>
      </c>
      <c r="J37" s="224" t="s">
        <v>1279</v>
      </c>
      <c r="K37" s="231" t="s">
        <v>1280</v>
      </c>
      <c r="L37" s="231"/>
      <c r="M37" s="231"/>
      <c r="N37" s="372"/>
      <c r="O37" s="372"/>
      <c r="P37" s="372"/>
      <c r="Q37" s="224"/>
      <c r="R37" s="224"/>
      <c r="S37" s="224"/>
      <c r="T37" s="224"/>
      <c r="U37" s="224"/>
      <c r="V37" s="257"/>
      <c r="W37" s="520"/>
      <c r="X37" s="257"/>
      <c r="Y37" s="257"/>
      <c r="Z37" s="257"/>
    </row>
    <row r="38" spans="1:26" ht="409.5">
      <c r="A38" s="591"/>
      <c r="B38" s="231" t="s">
        <v>309</v>
      </c>
      <c r="C38" s="224" t="s">
        <v>1896</v>
      </c>
      <c r="D38" s="224" t="s">
        <v>1897</v>
      </c>
      <c r="E38" s="231"/>
      <c r="F38" s="223">
        <v>43101</v>
      </c>
      <c r="G38" s="223">
        <v>44166</v>
      </c>
      <c r="H38" s="224" t="s">
        <v>1898</v>
      </c>
      <c r="I38" s="225">
        <v>350000</v>
      </c>
      <c r="J38" s="224" t="s">
        <v>1902</v>
      </c>
      <c r="K38" s="231" t="s">
        <v>2287</v>
      </c>
      <c r="L38" s="231" t="s">
        <v>1791</v>
      </c>
      <c r="M38" s="231"/>
      <c r="N38" s="372"/>
      <c r="O38" s="372" t="s">
        <v>60</v>
      </c>
      <c r="P38" s="372"/>
      <c r="Q38" s="224" t="s">
        <v>2444</v>
      </c>
      <c r="R38" s="224" t="s">
        <v>2445</v>
      </c>
      <c r="S38" s="224" t="s">
        <v>2446</v>
      </c>
      <c r="T38" s="224" t="s">
        <v>2447</v>
      </c>
      <c r="U38" s="558" t="s">
        <v>2654</v>
      </c>
      <c r="V38" s="257"/>
      <c r="W38" s="520"/>
      <c r="X38" s="257"/>
      <c r="Y38" s="257"/>
      <c r="Z38" s="257"/>
    </row>
    <row r="39" spans="1:26" ht="45">
      <c r="A39" s="591"/>
      <c r="B39" s="231" t="s">
        <v>319</v>
      </c>
      <c r="C39" s="332" t="s">
        <v>1903</v>
      </c>
      <c r="D39" s="224" t="s">
        <v>321</v>
      </c>
      <c r="E39" s="231"/>
      <c r="F39" s="223">
        <v>42005</v>
      </c>
      <c r="G39" s="223">
        <v>43800</v>
      </c>
      <c r="H39" s="224" t="s">
        <v>322</v>
      </c>
      <c r="I39" s="225">
        <v>50000</v>
      </c>
      <c r="J39" s="224" t="s">
        <v>323</v>
      </c>
      <c r="K39" s="231" t="s">
        <v>1297</v>
      </c>
      <c r="L39" s="231"/>
      <c r="M39" s="231"/>
      <c r="N39" s="372"/>
      <c r="O39" s="372"/>
      <c r="P39" s="372"/>
      <c r="Q39" s="224"/>
      <c r="R39" s="224"/>
      <c r="S39" s="224"/>
      <c r="T39" s="224"/>
      <c r="U39" s="224"/>
      <c r="V39" s="257"/>
      <c r="W39" s="520"/>
      <c r="X39" s="257"/>
      <c r="Y39" s="257"/>
      <c r="Z39" s="257"/>
    </row>
    <row r="40" spans="1:26" ht="255">
      <c r="A40" s="591"/>
      <c r="B40" s="231" t="s">
        <v>327</v>
      </c>
      <c r="C40" s="224" t="s">
        <v>1911</v>
      </c>
      <c r="D40" s="224" t="s">
        <v>329</v>
      </c>
      <c r="E40" s="231"/>
      <c r="F40" s="223">
        <v>42064</v>
      </c>
      <c r="G40" s="223">
        <v>43800</v>
      </c>
      <c r="H40" s="224" t="s">
        <v>2288</v>
      </c>
      <c r="I40" s="225">
        <v>2000000</v>
      </c>
      <c r="J40" s="224" t="s">
        <v>1913</v>
      </c>
      <c r="K40" s="231" t="s">
        <v>2289</v>
      </c>
      <c r="L40" s="231"/>
      <c r="M40" s="231"/>
      <c r="N40" s="372"/>
      <c r="O40" s="372"/>
      <c r="P40" s="372" t="s">
        <v>60</v>
      </c>
      <c r="Q40" s="224" t="s">
        <v>2448</v>
      </c>
      <c r="R40" s="224" t="s">
        <v>2449</v>
      </c>
      <c r="S40" s="224"/>
      <c r="T40" s="566" t="s">
        <v>2655</v>
      </c>
      <c r="U40" s="224"/>
      <c r="V40" s="257"/>
      <c r="W40" s="520"/>
      <c r="X40" s="257"/>
      <c r="Y40" s="257"/>
      <c r="Z40" s="257"/>
    </row>
    <row r="41" spans="1:26" ht="105">
      <c r="A41" s="591"/>
      <c r="B41" s="231" t="s">
        <v>334</v>
      </c>
      <c r="C41" s="332" t="s">
        <v>1914</v>
      </c>
      <c r="D41" s="224" t="s">
        <v>336</v>
      </c>
      <c r="E41" s="231"/>
      <c r="F41" s="223">
        <v>42064</v>
      </c>
      <c r="G41" s="223">
        <v>43800</v>
      </c>
      <c r="H41" s="224" t="s">
        <v>337</v>
      </c>
      <c r="I41" s="225">
        <v>800000</v>
      </c>
      <c r="J41" s="224" t="s">
        <v>338</v>
      </c>
      <c r="K41" s="231"/>
      <c r="L41" s="231"/>
      <c r="M41" s="231"/>
      <c r="N41" s="372"/>
      <c r="O41" s="372"/>
      <c r="P41" s="372"/>
      <c r="Q41" s="224"/>
      <c r="R41" s="224"/>
      <c r="S41" s="224"/>
      <c r="T41" s="224"/>
      <c r="U41" s="224"/>
      <c r="V41" s="257"/>
      <c r="W41" s="520"/>
      <c r="X41" s="257"/>
      <c r="Y41" s="257"/>
      <c r="Z41" s="257"/>
    </row>
    <row r="42" spans="1:26" ht="210">
      <c r="A42" s="591"/>
      <c r="B42" s="231" t="s">
        <v>340</v>
      </c>
      <c r="C42" s="224" t="s">
        <v>341</v>
      </c>
      <c r="D42" s="224" t="s">
        <v>1915</v>
      </c>
      <c r="E42" s="231"/>
      <c r="F42" s="223">
        <v>42064</v>
      </c>
      <c r="G42" s="223">
        <v>44166</v>
      </c>
      <c r="H42" s="224" t="s">
        <v>1922</v>
      </c>
      <c r="I42" s="225">
        <v>400000</v>
      </c>
      <c r="J42" s="224" t="s">
        <v>1923</v>
      </c>
      <c r="K42" s="231" t="s">
        <v>2290</v>
      </c>
      <c r="L42" s="231"/>
      <c r="M42" s="231" t="s">
        <v>1918</v>
      </c>
      <c r="N42" s="372"/>
      <c r="O42" s="372" t="s">
        <v>60</v>
      </c>
      <c r="P42" s="372"/>
      <c r="Q42" s="224" t="s">
        <v>2450</v>
      </c>
      <c r="R42" s="224" t="s">
        <v>2451</v>
      </c>
      <c r="S42" s="224" t="s">
        <v>2452</v>
      </c>
      <c r="T42" s="224" t="s">
        <v>2453</v>
      </c>
      <c r="U42" s="224" t="s">
        <v>2454</v>
      </c>
      <c r="V42" s="257"/>
      <c r="W42" s="520"/>
      <c r="X42" s="257"/>
      <c r="Y42" s="257"/>
      <c r="Z42" s="257"/>
    </row>
    <row r="43" spans="1:26" ht="75">
      <c r="A43" s="587"/>
      <c r="B43" s="231" t="s">
        <v>346</v>
      </c>
      <c r="C43" s="332" t="s">
        <v>1924</v>
      </c>
      <c r="D43" s="224" t="s">
        <v>348</v>
      </c>
      <c r="E43" s="231"/>
      <c r="F43" s="223">
        <v>42064</v>
      </c>
      <c r="G43" s="223">
        <v>43800</v>
      </c>
      <c r="H43" s="224" t="s">
        <v>349</v>
      </c>
      <c r="I43" s="225">
        <v>800000</v>
      </c>
      <c r="J43" s="224" t="s">
        <v>350</v>
      </c>
      <c r="K43" s="231"/>
      <c r="L43" s="231"/>
      <c r="M43" s="231"/>
      <c r="N43" s="372"/>
      <c r="O43" s="372"/>
      <c r="P43" s="372"/>
      <c r="Q43" s="530"/>
      <c r="R43" s="530"/>
      <c r="S43" s="530"/>
      <c r="T43" s="530"/>
      <c r="U43" s="530"/>
      <c r="V43" s="257"/>
      <c r="W43" s="520"/>
      <c r="X43" s="257"/>
      <c r="Y43" s="257"/>
      <c r="Z43" s="257"/>
    </row>
    <row r="44" spans="1:26" ht="110.25">
      <c r="A44" s="652" t="s">
        <v>2291</v>
      </c>
      <c r="B44" s="231" t="s">
        <v>353</v>
      </c>
      <c r="C44" s="224" t="s">
        <v>354</v>
      </c>
      <c r="D44" s="224" t="s">
        <v>1929</v>
      </c>
      <c r="E44" s="231"/>
      <c r="F44" s="223">
        <v>41852</v>
      </c>
      <c r="G44" s="223">
        <v>43678</v>
      </c>
      <c r="H44" s="224" t="s">
        <v>2292</v>
      </c>
      <c r="I44" s="225">
        <v>100000</v>
      </c>
      <c r="J44" s="224" t="s">
        <v>1931</v>
      </c>
      <c r="K44" s="231" t="s">
        <v>2293</v>
      </c>
      <c r="L44" s="231" t="s">
        <v>1791</v>
      </c>
      <c r="M44" s="231"/>
      <c r="N44" s="372"/>
      <c r="O44" s="372" t="s">
        <v>60</v>
      </c>
      <c r="P44" s="551"/>
      <c r="Q44" s="553" t="s">
        <v>2455</v>
      </c>
      <c r="R44" s="554" t="s">
        <v>2456</v>
      </c>
      <c r="S44" s="554" t="s">
        <v>2640</v>
      </c>
      <c r="T44" s="554" t="s">
        <v>2457</v>
      </c>
      <c r="U44" s="554" t="s">
        <v>2641</v>
      </c>
      <c r="V44" s="257"/>
      <c r="W44" s="520"/>
      <c r="X44" s="257"/>
      <c r="Y44" s="257"/>
      <c r="Z44" s="257"/>
    </row>
    <row r="45" spans="1:26" ht="285">
      <c r="A45" s="591"/>
      <c r="B45" s="231" t="s">
        <v>359</v>
      </c>
      <c r="C45" s="224" t="s">
        <v>360</v>
      </c>
      <c r="D45" s="224" t="s">
        <v>361</v>
      </c>
      <c r="E45" s="231"/>
      <c r="F45" s="223">
        <v>42064</v>
      </c>
      <c r="G45" s="223" t="s">
        <v>2294</v>
      </c>
      <c r="H45" s="224" t="s">
        <v>2295</v>
      </c>
      <c r="I45" s="225">
        <v>500000</v>
      </c>
      <c r="J45" s="224" t="s">
        <v>2296</v>
      </c>
      <c r="K45" s="224" t="s">
        <v>2297</v>
      </c>
      <c r="L45" s="224" t="s">
        <v>1791</v>
      </c>
      <c r="M45" s="224" t="s">
        <v>1939</v>
      </c>
      <c r="N45" s="372"/>
      <c r="O45" s="372" t="s">
        <v>60</v>
      </c>
      <c r="P45" s="372"/>
      <c r="Q45" s="552" t="s">
        <v>2458</v>
      </c>
      <c r="R45" s="555" t="s">
        <v>2459</v>
      </c>
      <c r="S45" s="536" t="s">
        <v>2643</v>
      </c>
      <c r="T45" s="554" t="s">
        <v>2460</v>
      </c>
      <c r="U45" s="557"/>
      <c r="V45" s="257"/>
      <c r="W45" s="520"/>
      <c r="X45" s="257"/>
      <c r="Y45" s="257"/>
      <c r="Z45" s="257"/>
    </row>
    <row r="46" spans="1:26" ht="345">
      <c r="A46" s="591"/>
      <c r="B46" s="231" t="s">
        <v>365</v>
      </c>
      <c r="C46" s="224" t="s">
        <v>1945</v>
      </c>
      <c r="D46" s="224" t="s">
        <v>367</v>
      </c>
      <c r="E46" s="231"/>
      <c r="F46" s="223">
        <v>42005</v>
      </c>
      <c r="G46" s="223">
        <v>43831</v>
      </c>
      <c r="H46" s="224" t="s">
        <v>2298</v>
      </c>
      <c r="I46" s="225">
        <v>100000</v>
      </c>
      <c r="J46" s="224" t="s">
        <v>368</v>
      </c>
      <c r="K46" s="130" t="s">
        <v>1940</v>
      </c>
      <c r="L46" s="224" t="s">
        <v>1791</v>
      </c>
      <c r="M46" s="231"/>
      <c r="N46" s="372"/>
      <c r="O46" s="372"/>
      <c r="P46" s="372" t="s">
        <v>60</v>
      </c>
      <c r="Q46" s="222" t="s">
        <v>2461</v>
      </c>
      <c r="R46" s="224" t="s">
        <v>2462</v>
      </c>
      <c r="S46" s="556"/>
      <c r="T46" s="578" t="s">
        <v>2463</v>
      </c>
      <c r="U46" s="556" t="s">
        <v>2464</v>
      </c>
      <c r="V46" s="257"/>
      <c r="W46" s="520"/>
      <c r="X46" s="257"/>
      <c r="Y46" s="257"/>
      <c r="Z46" s="257"/>
    </row>
    <row r="47" spans="1:26" ht="409.5">
      <c r="A47" s="591"/>
      <c r="B47" s="231" t="s">
        <v>372</v>
      </c>
      <c r="C47" s="224" t="s">
        <v>2299</v>
      </c>
      <c r="D47" s="231" t="s">
        <v>378</v>
      </c>
      <c r="E47" s="231"/>
      <c r="F47" s="223">
        <v>42005</v>
      </c>
      <c r="G47" s="223">
        <v>43831</v>
      </c>
      <c r="H47" s="224" t="s">
        <v>405</v>
      </c>
      <c r="I47" s="225">
        <v>1000000</v>
      </c>
      <c r="J47" s="224" t="s">
        <v>2300</v>
      </c>
      <c r="K47" s="175" t="s">
        <v>2301</v>
      </c>
      <c r="L47" s="224" t="s">
        <v>1791</v>
      </c>
      <c r="M47" s="231"/>
      <c r="N47" s="372"/>
      <c r="O47" s="372"/>
      <c r="P47" s="372" t="s">
        <v>60</v>
      </c>
      <c r="Q47" s="373" t="s">
        <v>2465</v>
      </c>
      <c r="R47" s="529" t="s">
        <v>2466</v>
      </c>
      <c r="S47" s="536"/>
      <c r="T47" s="554" t="s">
        <v>2467</v>
      </c>
      <c r="U47" s="536" t="s">
        <v>2642</v>
      </c>
      <c r="V47" s="257"/>
      <c r="W47" s="520"/>
      <c r="X47" s="257"/>
      <c r="Y47" s="257"/>
      <c r="Z47" s="257"/>
    </row>
    <row r="48" spans="1:26" ht="409.5">
      <c r="A48" s="591"/>
      <c r="B48" s="231" t="s">
        <v>379</v>
      </c>
      <c r="C48" s="224" t="s">
        <v>380</v>
      </c>
      <c r="D48" s="224" t="s">
        <v>381</v>
      </c>
      <c r="E48" s="231"/>
      <c r="F48" s="223">
        <v>42005</v>
      </c>
      <c r="G48" s="223">
        <v>43800</v>
      </c>
      <c r="H48" s="224" t="s">
        <v>2302</v>
      </c>
      <c r="I48" s="225">
        <v>100000</v>
      </c>
      <c r="J48" s="224" t="s">
        <v>2303</v>
      </c>
      <c r="K48" s="328" t="s">
        <v>2304</v>
      </c>
      <c r="L48" s="231" t="s">
        <v>1791</v>
      </c>
      <c r="M48" s="231"/>
      <c r="N48" s="372"/>
      <c r="O48" s="372"/>
      <c r="P48" s="372" t="s">
        <v>60</v>
      </c>
      <c r="Q48" s="378" t="s">
        <v>2468</v>
      </c>
      <c r="R48" s="222" t="s">
        <v>2469</v>
      </c>
      <c r="S48" s="373" t="s">
        <v>2470</v>
      </c>
      <c r="T48" s="373" t="s">
        <v>2471</v>
      </c>
      <c r="U48" s="377" t="s">
        <v>2472</v>
      </c>
      <c r="V48" s="257"/>
      <c r="W48" s="520"/>
      <c r="X48" s="257"/>
      <c r="Y48" s="257"/>
      <c r="Z48" s="257"/>
    </row>
    <row r="49" spans="1:26" ht="409.5">
      <c r="A49" s="591"/>
      <c r="B49" s="231" t="s">
        <v>385</v>
      </c>
      <c r="C49" s="224" t="s">
        <v>386</v>
      </c>
      <c r="D49" s="224" t="s">
        <v>387</v>
      </c>
      <c r="E49" s="231"/>
      <c r="F49" s="223">
        <v>42005</v>
      </c>
      <c r="G49" s="223">
        <v>43831</v>
      </c>
      <c r="H49" s="224" t="s">
        <v>2305</v>
      </c>
      <c r="I49" s="225">
        <v>500000</v>
      </c>
      <c r="J49" s="224" t="s">
        <v>2306</v>
      </c>
      <c r="K49" s="231" t="s">
        <v>2307</v>
      </c>
      <c r="L49" s="231"/>
      <c r="M49" s="231"/>
      <c r="N49" s="372"/>
      <c r="O49" s="372"/>
      <c r="P49" s="372" t="s">
        <v>60</v>
      </c>
      <c r="Q49" s="222" t="s">
        <v>2473</v>
      </c>
      <c r="R49" s="222" t="s">
        <v>2474</v>
      </c>
      <c r="S49" s="231"/>
      <c r="T49" s="231" t="s">
        <v>2475</v>
      </c>
      <c r="U49" s="579" t="s">
        <v>2476</v>
      </c>
      <c r="V49" s="257"/>
      <c r="W49" s="520"/>
      <c r="X49" s="257"/>
      <c r="Y49" s="257"/>
      <c r="Z49" s="257"/>
    </row>
    <row r="50" spans="1:26" ht="252">
      <c r="A50" s="591"/>
      <c r="B50" s="231" t="s">
        <v>391</v>
      </c>
      <c r="C50" s="224" t="s">
        <v>1362</v>
      </c>
      <c r="D50" s="224" t="s">
        <v>393</v>
      </c>
      <c r="E50" s="231"/>
      <c r="F50" s="223">
        <v>42064</v>
      </c>
      <c r="G50" s="223">
        <v>2020</v>
      </c>
      <c r="H50" s="224" t="s">
        <v>394</v>
      </c>
      <c r="I50" s="225">
        <v>120000</v>
      </c>
      <c r="J50" s="224" t="s">
        <v>395</v>
      </c>
      <c r="K50" s="231" t="s">
        <v>2308</v>
      </c>
      <c r="L50" s="224" t="s">
        <v>1791</v>
      </c>
      <c r="M50" s="224" t="s">
        <v>1977</v>
      </c>
      <c r="N50" s="372"/>
      <c r="O50" s="372" t="s">
        <v>60</v>
      </c>
      <c r="P50" s="372"/>
      <c r="Q50" s="224" t="s">
        <v>2477</v>
      </c>
      <c r="R50" s="559" t="s">
        <v>2478</v>
      </c>
      <c r="S50" s="224" t="s">
        <v>2479</v>
      </c>
      <c r="T50" s="379" t="s">
        <v>2480</v>
      </c>
      <c r="U50" s="224"/>
      <c r="V50" s="257"/>
      <c r="W50" s="520"/>
      <c r="X50" s="257"/>
      <c r="Y50" s="257"/>
      <c r="Z50" s="257"/>
    </row>
    <row r="51" spans="1:26" ht="300">
      <c r="A51" s="591"/>
      <c r="B51" s="231" t="s">
        <v>397</v>
      </c>
      <c r="C51" s="224" t="s">
        <v>398</v>
      </c>
      <c r="D51" s="224" t="s">
        <v>399</v>
      </c>
      <c r="E51" s="231"/>
      <c r="F51" s="223">
        <v>42005</v>
      </c>
      <c r="G51" s="223">
        <v>43466</v>
      </c>
      <c r="H51" s="224" t="s">
        <v>2309</v>
      </c>
      <c r="I51" s="225">
        <v>1500000</v>
      </c>
      <c r="J51" s="224" t="s">
        <v>2310</v>
      </c>
      <c r="K51" s="231" t="s">
        <v>2311</v>
      </c>
      <c r="L51" s="231" t="s">
        <v>1791</v>
      </c>
      <c r="M51" s="231" t="s">
        <v>1980</v>
      </c>
      <c r="N51" s="372"/>
      <c r="O51" s="372"/>
      <c r="P51" s="372" t="s">
        <v>60</v>
      </c>
      <c r="Q51" s="373" t="s">
        <v>2481</v>
      </c>
      <c r="R51" s="224" t="s">
        <v>2482</v>
      </c>
      <c r="S51" s="373"/>
      <c r="T51" s="380" t="s">
        <v>2483</v>
      </c>
      <c r="U51" s="243" t="s">
        <v>2484</v>
      </c>
      <c r="V51" s="257"/>
      <c r="W51" s="520"/>
      <c r="X51" s="257"/>
      <c r="Y51" s="257"/>
      <c r="Z51" s="257"/>
    </row>
    <row r="52" spans="1:26" ht="180">
      <c r="A52" s="591"/>
      <c r="B52" s="231" t="s">
        <v>408</v>
      </c>
      <c r="C52" s="332" t="s">
        <v>1981</v>
      </c>
      <c r="D52" s="224" t="s">
        <v>410</v>
      </c>
      <c r="E52" s="231"/>
      <c r="F52" s="223">
        <v>42005</v>
      </c>
      <c r="G52" s="223">
        <v>43466</v>
      </c>
      <c r="H52" s="224" t="s">
        <v>411</v>
      </c>
      <c r="I52" s="225">
        <v>20000</v>
      </c>
      <c r="J52" s="224" t="s">
        <v>412</v>
      </c>
      <c r="K52" s="231"/>
      <c r="L52" s="231"/>
      <c r="M52" s="231"/>
      <c r="N52" s="372"/>
      <c r="O52" s="372"/>
      <c r="P52" s="372"/>
      <c r="Q52" s="224"/>
      <c r="R52" s="224"/>
      <c r="S52" s="224"/>
      <c r="T52" s="332"/>
      <c r="U52" s="332"/>
      <c r="V52" s="257"/>
      <c r="W52" s="520"/>
      <c r="X52" s="257"/>
      <c r="Y52" s="257"/>
      <c r="Z52" s="257"/>
    </row>
    <row r="53" spans="1:26" ht="60">
      <c r="A53" s="591"/>
      <c r="B53" s="231" t="s">
        <v>413</v>
      </c>
      <c r="C53" s="332" t="s">
        <v>1982</v>
      </c>
      <c r="D53" s="224" t="s">
        <v>415</v>
      </c>
      <c r="E53" s="231"/>
      <c r="F53" s="223">
        <v>42005</v>
      </c>
      <c r="G53" s="223">
        <v>42948</v>
      </c>
      <c r="H53" s="224" t="s">
        <v>75</v>
      </c>
      <c r="I53" s="225">
        <v>20000</v>
      </c>
      <c r="J53" s="224" t="s">
        <v>416</v>
      </c>
      <c r="K53" s="231" t="s">
        <v>1210</v>
      </c>
      <c r="L53" s="231"/>
      <c r="M53" s="231"/>
      <c r="N53" s="372"/>
      <c r="O53" s="372"/>
      <c r="P53" s="372"/>
      <c r="Q53" s="224"/>
      <c r="R53" s="224"/>
      <c r="S53" s="224"/>
      <c r="T53" s="224"/>
      <c r="U53" s="224"/>
      <c r="V53" s="257"/>
      <c r="W53" s="520"/>
      <c r="X53" s="257"/>
      <c r="Y53" s="257"/>
      <c r="Z53" s="257"/>
    </row>
    <row r="54" spans="1:26" ht="75">
      <c r="A54" s="591"/>
      <c r="B54" s="231" t="s">
        <v>417</v>
      </c>
      <c r="C54" s="332" t="s">
        <v>2312</v>
      </c>
      <c r="D54" s="224" t="s">
        <v>419</v>
      </c>
      <c r="E54" s="231"/>
      <c r="F54" s="223">
        <v>42005</v>
      </c>
      <c r="G54" s="223">
        <v>42339</v>
      </c>
      <c r="H54" s="224" t="s">
        <v>420</v>
      </c>
      <c r="I54" s="225">
        <v>5000</v>
      </c>
      <c r="J54" s="224" t="s">
        <v>421</v>
      </c>
      <c r="K54" s="231" t="s">
        <v>1983</v>
      </c>
      <c r="L54" s="231"/>
      <c r="M54" s="231"/>
      <c r="N54" s="372"/>
      <c r="O54" s="372"/>
      <c r="P54" s="372"/>
      <c r="Q54" s="224"/>
      <c r="R54" s="224"/>
      <c r="S54" s="224"/>
      <c r="T54" s="224"/>
      <c r="U54" s="224"/>
      <c r="V54" s="257"/>
      <c r="W54" s="520"/>
      <c r="X54" s="257"/>
      <c r="Y54" s="257"/>
      <c r="Z54" s="257"/>
    </row>
    <row r="55" spans="1:26" ht="120">
      <c r="A55" s="591"/>
      <c r="B55" s="231" t="s">
        <v>422</v>
      </c>
      <c r="C55" s="224" t="s">
        <v>2485</v>
      </c>
      <c r="D55" s="224" t="s">
        <v>424</v>
      </c>
      <c r="E55" s="231"/>
      <c r="F55" s="223">
        <v>42005</v>
      </c>
      <c r="G55" s="223">
        <v>43678</v>
      </c>
      <c r="H55" s="224" t="s">
        <v>425</v>
      </c>
      <c r="I55" s="225">
        <v>500000</v>
      </c>
      <c r="J55" s="224" t="s">
        <v>426</v>
      </c>
      <c r="K55" s="231"/>
      <c r="L55" s="231"/>
      <c r="M55" s="231"/>
      <c r="N55" s="372"/>
      <c r="O55" s="372"/>
      <c r="P55" s="372" t="s">
        <v>60</v>
      </c>
      <c r="Q55" s="18" t="s">
        <v>427</v>
      </c>
      <c r="R55" s="224"/>
      <c r="S55" s="224"/>
      <c r="T55" s="224"/>
      <c r="U55" s="224"/>
      <c r="V55" s="257"/>
      <c r="W55" s="520"/>
      <c r="X55" s="257"/>
      <c r="Y55" s="257"/>
      <c r="Z55" s="257"/>
    </row>
    <row r="56" spans="1:26" ht="165">
      <c r="A56" s="591"/>
      <c r="B56" s="231" t="s">
        <v>428</v>
      </c>
      <c r="C56" s="224" t="s">
        <v>2313</v>
      </c>
      <c r="D56" s="224" t="s">
        <v>430</v>
      </c>
      <c r="E56" s="231"/>
      <c r="F56" s="223">
        <v>42005</v>
      </c>
      <c r="G56" s="223">
        <v>43617</v>
      </c>
      <c r="H56" s="224" t="s">
        <v>1994</v>
      </c>
      <c r="I56" s="225">
        <v>20000</v>
      </c>
      <c r="J56" s="224" t="s">
        <v>2314</v>
      </c>
      <c r="K56" s="231" t="s">
        <v>2315</v>
      </c>
      <c r="L56" s="231" t="s">
        <v>1791</v>
      </c>
      <c r="M56" s="231"/>
      <c r="N56" s="372"/>
      <c r="O56" s="372" t="s">
        <v>60</v>
      </c>
      <c r="P56" s="372"/>
      <c r="Q56" s="222" t="s">
        <v>2486</v>
      </c>
      <c r="R56" s="224" t="s">
        <v>2487</v>
      </c>
      <c r="S56" s="320" t="s">
        <v>2488</v>
      </c>
      <c r="T56" s="224" t="s">
        <v>2489</v>
      </c>
      <c r="U56" s="224"/>
      <c r="V56" s="257"/>
      <c r="W56" s="520"/>
      <c r="X56" s="257"/>
      <c r="Y56" s="257"/>
      <c r="Z56" s="257"/>
    </row>
    <row r="57" spans="1:26" ht="90">
      <c r="A57" s="591"/>
      <c r="B57" s="231" t="s">
        <v>442</v>
      </c>
      <c r="C57" s="224" t="s">
        <v>443</v>
      </c>
      <c r="D57" s="224" t="s">
        <v>444</v>
      </c>
      <c r="E57" s="231"/>
      <c r="F57" s="223">
        <v>42736</v>
      </c>
      <c r="G57" s="223">
        <v>43800</v>
      </c>
      <c r="H57" s="224" t="s">
        <v>2316</v>
      </c>
      <c r="I57" s="225">
        <v>500000</v>
      </c>
      <c r="J57" s="224" t="s">
        <v>446</v>
      </c>
      <c r="K57" s="231" t="s">
        <v>2317</v>
      </c>
      <c r="L57" s="231" t="s">
        <v>1791</v>
      </c>
      <c r="M57" s="231"/>
      <c r="N57" s="372"/>
      <c r="O57" s="372" t="s">
        <v>60</v>
      </c>
      <c r="P57" s="372"/>
      <c r="Q57" s="373" t="s">
        <v>2490</v>
      </c>
      <c r="R57" s="558" t="s">
        <v>2491</v>
      </c>
      <c r="S57" s="327" t="s">
        <v>2492</v>
      </c>
      <c r="T57" s="224" t="s">
        <v>2493</v>
      </c>
      <c r="U57" s="580" t="s">
        <v>2656</v>
      </c>
      <c r="V57" s="257"/>
      <c r="W57" s="520"/>
      <c r="X57" s="257"/>
      <c r="Y57" s="257"/>
      <c r="Z57" s="257"/>
    </row>
    <row r="58" spans="1:26" ht="180">
      <c r="A58" s="591"/>
      <c r="B58" s="231" t="s">
        <v>447</v>
      </c>
      <c r="C58" s="224" t="s">
        <v>448</v>
      </c>
      <c r="D58" s="224" t="s">
        <v>449</v>
      </c>
      <c r="E58" s="231"/>
      <c r="F58" s="223">
        <v>42005</v>
      </c>
      <c r="G58" s="223">
        <v>43831</v>
      </c>
      <c r="H58" s="224" t="s">
        <v>362</v>
      </c>
      <c r="I58" s="225">
        <v>1000000</v>
      </c>
      <c r="J58" s="224" t="s">
        <v>450</v>
      </c>
      <c r="K58" s="231" t="s">
        <v>2318</v>
      </c>
      <c r="L58" s="231"/>
      <c r="M58" s="231"/>
      <c r="N58" s="372"/>
      <c r="O58" s="372" t="s">
        <v>60</v>
      </c>
      <c r="P58" s="372"/>
      <c r="Q58" s="224" t="s">
        <v>2494</v>
      </c>
      <c r="R58" s="224"/>
      <c r="S58" s="375" t="s">
        <v>2495</v>
      </c>
      <c r="T58" s="224" t="s">
        <v>2496</v>
      </c>
      <c r="U58" s="224" t="s">
        <v>2497</v>
      </c>
      <c r="V58" s="257"/>
      <c r="W58" s="520"/>
      <c r="X58" s="257"/>
      <c r="Y58" s="257"/>
      <c r="Z58" s="257"/>
    </row>
    <row r="59" spans="1:26" ht="375">
      <c r="A59" s="591"/>
      <c r="B59" s="231" t="s">
        <v>451</v>
      </c>
      <c r="C59" s="224" t="s">
        <v>2006</v>
      </c>
      <c r="D59" s="224" t="s">
        <v>2007</v>
      </c>
      <c r="E59" s="231"/>
      <c r="F59" s="223">
        <v>42005</v>
      </c>
      <c r="G59" s="223">
        <v>43800</v>
      </c>
      <c r="H59" s="224" t="s">
        <v>2319</v>
      </c>
      <c r="I59" s="225">
        <v>400000</v>
      </c>
      <c r="J59" s="224" t="s">
        <v>2320</v>
      </c>
      <c r="K59" s="231" t="s">
        <v>2321</v>
      </c>
      <c r="L59" s="231" t="s">
        <v>1791</v>
      </c>
      <c r="M59" s="231"/>
      <c r="N59" s="372"/>
      <c r="O59" s="372" t="s">
        <v>60</v>
      </c>
      <c r="P59" s="372"/>
      <c r="Q59" s="224" t="s">
        <v>2498</v>
      </c>
      <c r="R59" s="381" t="s">
        <v>2499</v>
      </c>
      <c r="S59" s="224" t="s">
        <v>2500</v>
      </c>
      <c r="T59" s="381" t="s">
        <v>2501</v>
      </c>
      <c r="U59" s="224"/>
      <c r="V59" s="257"/>
      <c r="W59" s="520"/>
      <c r="X59" s="257"/>
      <c r="Y59" s="257"/>
      <c r="Z59" s="257"/>
    </row>
    <row r="60" spans="1:26" ht="120">
      <c r="A60" s="591"/>
      <c r="B60" s="231" t="s">
        <v>456</v>
      </c>
      <c r="C60" s="332" t="s">
        <v>2502</v>
      </c>
      <c r="D60" s="224" t="s">
        <v>458</v>
      </c>
      <c r="E60" s="231"/>
      <c r="F60" s="223">
        <v>42583</v>
      </c>
      <c r="G60" s="223">
        <v>43435</v>
      </c>
      <c r="H60" s="224" t="s">
        <v>459</v>
      </c>
      <c r="I60" s="225">
        <v>80000</v>
      </c>
      <c r="J60" s="224" t="s">
        <v>460</v>
      </c>
      <c r="K60" s="231" t="s">
        <v>1355</v>
      </c>
      <c r="L60" s="231"/>
      <c r="M60" s="231"/>
      <c r="N60" s="372"/>
      <c r="O60" s="372"/>
      <c r="P60" s="372" t="s">
        <v>60</v>
      </c>
      <c r="Q60" s="408" t="s">
        <v>462</v>
      </c>
      <c r="R60" s="224"/>
      <c r="S60" s="532"/>
      <c r="T60" s="532"/>
      <c r="U60" s="224"/>
      <c r="V60" s="257"/>
      <c r="W60" s="520"/>
      <c r="X60" s="257"/>
      <c r="Y60" s="257"/>
      <c r="Z60" s="257"/>
    </row>
    <row r="61" spans="1:26" ht="345">
      <c r="A61" s="591"/>
      <c r="B61" s="231" t="s">
        <v>463</v>
      </c>
      <c r="C61" s="224" t="s">
        <v>2322</v>
      </c>
      <c r="D61" s="224" t="s">
        <v>465</v>
      </c>
      <c r="E61" s="231"/>
      <c r="F61" s="223">
        <v>42064</v>
      </c>
      <c r="G61" s="223">
        <v>43525</v>
      </c>
      <c r="H61" s="224" t="s">
        <v>2323</v>
      </c>
      <c r="I61" s="225">
        <v>500000</v>
      </c>
      <c r="J61" s="224" t="s">
        <v>2324</v>
      </c>
      <c r="K61" s="231" t="s">
        <v>2325</v>
      </c>
      <c r="L61" s="231"/>
      <c r="M61" s="231"/>
      <c r="N61" s="372"/>
      <c r="O61" s="372" t="s">
        <v>60</v>
      </c>
      <c r="P61" s="372"/>
      <c r="Q61" s="375" t="s">
        <v>2503</v>
      </c>
      <c r="R61" s="486" t="s">
        <v>2504</v>
      </c>
      <c r="S61" s="581" t="s">
        <v>2505</v>
      </c>
      <c r="T61" s="582" t="s">
        <v>2506</v>
      </c>
      <c r="U61" s="487" t="s">
        <v>2507</v>
      </c>
      <c r="V61" s="257"/>
      <c r="W61" s="520"/>
      <c r="X61" s="257"/>
      <c r="Y61" s="257"/>
      <c r="Z61" s="257"/>
    </row>
    <row r="62" spans="1:26" ht="90">
      <c r="A62" s="591"/>
      <c r="B62" s="231" t="s">
        <v>474</v>
      </c>
      <c r="C62" s="332" t="s">
        <v>2508</v>
      </c>
      <c r="D62" s="224" t="s">
        <v>476</v>
      </c>
      <c r="E62" s="231"/>
      <c r="F62" s="223">
        <v>42795</v>
      </c>
      <c r="G62" s="223">
        <v>43800</v>
      </c>
      <c r="H62" s="224" t="s">
        <v>477</v>
      </c>
      <c r="I62" s="225" t="s">
        <v>478</v>
      </c>
      <c r="J62" s="224" t="s">
        <v>479</v>
      </c>
      <c r="K62" s="231"/>
      <c r="L62" s="231"/>
      <c r="M62" s="231"/>
      <c r="N62" s="372"/>
      <c r="O62" s="372"/>
      <c r="P62" s="372" t="s">
        <v>60</v>
      </c>
      <c r="Q62" s="408" t="s">
        <v>480</v>
      </c>
      <c r="R62" s="224"/>
      <c r="S62" s="535"/>
      <c r="T62" s="535"/>
      <c r="U62" s="224"/>
      <c r="V62" s="257"/>
      <c r="W62" s="520"/>
      <c r="X62" s="257"/>
      <c r="Y62" s="257"/>
      <c r="Z62" s="257"/>
    </row>
    <row r="63" spans="1:26" ht="150">
      <c r="A63" s="591"/>
      <c r="B63" s="231" t="s">
        <v>481</v>
      </c>
      <c r="C63" s="224" t="s">
        <v>482</v>
      </c>
      <c r="D63" s="224" t="s">
        <v>483</v>
      </c>
      <c r="E63" s="231"/>
      <c r="F63" s="223">
        <v>42005</v>
      </c>
      <c r="G63" s="223">
        <v>42370</v>
      </c>
      <c r="H63" s="224"/>
      <c r="I63" s="225">
        <v>35000</v>
      </c>
      <c r="J63" s="224" t="s">
        <v>485</v>
      </c>
      <c r="K63" s="231" t="s">
        <v>2328</v>
      </c>
      <c r="L63" s="231" t="s">
        <v>1204</v>
      </c>
      <c r="M63" s="231"/>
      <c r="N63" s="372" t="s">
        <v>60</v>
      </c>
      <c r="O63" s="372"/>
      <c r="P63" s="372"/>
      <c r="Q63" s="224" t="s">
        <v>2509</v>
      </c>
      <c r="R63" s="558" t="s">
        <v>2510</v>
      </c>
      <c r="S63" s="534" t="s">
        <v>2647</v>
      </c>
      <c r="T63" s="224" t="s">
        <v>2511</v>
      </c>
      <c r="U63" s="558" t="s">
        <v>2512</v>
      </c>
      <c r="V63" s="257"/>
      <c r="W63" s="520"/>
      <c r="X63" s="257"/>
      <c r="Y63" s="257"/>
      <c r="Z63" s="257"/>
    </row>
    <row r="64" spans="1:26" ht="120">
      <c r="A64" s="587"/>
      <c r="B64" s="231" t="s">
        <v>487</v>
      </c>
      <c r="C64" s="224" t="s">
        <v>488</v>
      </c>
      <c r="D64" s="224" t="s">
        <v>489</v>
      </c>
      <c r="E64" s="231"/>
      <c r="F64" s="223">
        <v>42005</v>
      </c>
      <c r="G64" s="223">
        <v>2020</v>
      </c>
      <c r="H64" s="224" t="s">
        <v>2329</v>
      </c>
      <c r="I64" s="225">
        <v>1000000</v>
      </c>
      <c r="J64" s="224" t="s">
        <v>2330</v>
      </c>
      <c r="K64" s="231"/>
      <c r="L64" s="231"/>
      <c r="M64" s="231"/>
      <c r="N64" s="372" t="s">
        <v>60</v>
      </c>
      <c r="O64" s="372"/>
      <c r="P64" s="372"/>
      <c r="Q64" s="224" t="s">
        <v>2513</v>
      </c>
      <c r="R64" s="224" t="s">
        <v>2514</v>
      </c>
      <c r="S64" s="224"/>
      <c r="T64" s="224" t="s">
        <v>2515</v>
      </c>
      <c r="U64" s="224"/>
      <c r="V64" s="257"/>
      <c r="W64" s="520"/>
      <c r="X64" s="257"/>
      <c r="Y64" s="257"/>
      <c r="Z64" s="257"/>
    </row>
    <row r="65" spans="1:26" ht="225">
      <c r="A65" s="698" t="s">
        <v>2331</v>
      </c>
      <c r="B65" s="231" t="s">
        <v>493</v>
      </c>
      <c r="C65" s="224" t="s">
        <v>2034</v>
      </c>
      <c r="D65" s="224" t="s">
        <v>495</v>
      </c>
      <c r="E65" s="231"/>
      <c r="F65" s="223">
        <v>42005</v>
      </c>
      <c r="G65" s="223">
        <v>43070</v>
      </c>
      <c r="H65" s="224" t="s">
        <v>496</v>
      </c>
      <c r="I65" s="225">
        <v>70000</v>
      </c>
      <c r="J65" s="224" t="s">
        <v>497</v>
      </c>
      <c r="K65" s="231" t="s">
        <v>163</v>
      </c>
      <c r="L65" s="231"/>
      <c r="M65" s="231" t="s">
        <v>500</v>
      </c>
      <c r="N65" s="372"/>
      <c r="O65" s="372"/>
      <c r="P65" s="372"/>
      <c r="Q65" s="224"/>
      <c r="R65" s="224"/>
      <c r="S65" s="224"/>
      <c r="T65" s="224"/>
      <c r="U65" s="224"/>
      <c r="V65" s="257"/>
      <c r="W65" s="520"/>
      <c r="X65" s="257"/>
      <c r="Y65" s="257"/>
      <c r="Z65" s="257"/>
    </row>
    <row r="66" spans="1:26" ht="135">
      <c r="A66" s="591"/>
      <c r="B66" s="231" t="s">
        <v>501</v>
      </c>
      <c r="C66" s="224" t="s">
        <v>2035</v>
      </c>
      <c r="D66" s="224" t="s">
        <v>503</v>
      </c>
      <c r="E66" s="231"/>
      <c r="F66" s="223">
        <v>42005</v>
      </c>
      <c r="G66" s="223">
        <v>43678</v>
      </c>
      <c r="H66" s="224" t="s">
        <v>504</v>
      </c>
      <c r="I66" s="225">
        <v>500000</v>
      </c>
      <c r="J66" s="224" t="s">
        <v>505</v>
      </c>
      <c r="K66" s="231" t="s">
        <v>1127</v>
      </c>
      <c r="L66" s="231"/>
      <c r="M66" s="231" t="s">
        <v>507</v>
      </c>
      <c r="N66" s="372"/>
      <c r="O66" s="372"/>
      <c r="P66" s="372"/>
      <c r="Q66" s="224"/>
      <c r="R66" s="320"/>
      <c r="S66" s="224"/>
      <c r="T66" s="224"/>
      <c r="U66" s="224"/>
      <c r="V66" s="257"/>
      <c r="W66" s="520"/>
      <c r="X66" s="257"/>
      <c r="Y66" s="257"/>
      <c r="Z66" s="257"/>
    </row>
    <row r="67" spans="1:26" ht="75">
      <c r="A67" s="591"/>
      <c r="B67" s="231" t="s">
        <v>508</v>
      </c>
      <c r="C67" s="224" t="s">
        <v>2036</v>
      </c>
      <c r="D67" s="224" t="s">
        <v>510</v>
      </c>
      <c r="E67" s="231"/>
      <c r="F67" s="223">
        <v>42064</v>
      </c>
      <c r="G67" s="223">
        <v>42826</v>
      </c>
      <c r="H67" s="231" t="s">
        <v>1422</v>
      </c>
      <c r="I67" s="225">
        <v>20000</v>
      </c>
      <c r="J67" s="224" t="s">
        <v>512</v>
      </c>
      <c r="K67" s="231" t="s">
        <v>1378</v>
      </c>
      <c r="L67" s="231"/>
      <c r="M67" s="231" t="s">
        <v>516</v>
      </c>
      <c r="N67" s="372"/>
      <c r="O67" s="372"/>
      <c r="P67" s="372"/>
      <c r="Q67" s="224"/>
      <c r="R67" s="224"/>
      <c r="S67" s="224"/>
      <c r="T67" s="224"/>
      <c r="U67" s="224"/>
      <c r="V67" s="257"/>
      <c r="W67" s="520"/>
      <c r="X67" s="257"/>
      <c r="Y67" s="257"/>
      <c r="Z67" s="257"/>
    </row>
    <row r="68" spans="1:26" ht="75">
      <c r="A68" s="591"/>
      <c r="B68" s="231" t="s">
        <v>517</v>
      </c>
      <c r="C68" s="332" t="s">
        <v>2332</v>
      </c>
      <c r="D68" s="224" t="s">
        <v>519</v>
      </c>
      <c r="E68" s="231"/>
      <c r="F68" s="223">
        <v>42005</v>
      </c>
      <c r="G68" s="229">
        <v>42826</v>
      </c>
      <c r="H68" s="224" t="s">
        <v>2038</v>
      </c>
      <c r="I68" s="225">
        <v>120000</v>
      </c>
      <c r="J68" s="224" t="s">
        <v>521</v>
      </c>
      <c r="K68" s="231" t="s">
        <v>1429</v>
      </c>
      <c r="L68" s="231"/>
      <c r="M68" s="231" t="s">
        <v>523</v>
      </c>
      <c r="N68" s="372"/>
      <c r="O68" s="372"/>
      <c r="P68" s="372"/>
      <c r="Q68" s="224"/>
      <c r="R68" s="224"/>
      <c r="S68" s="224"/>
      <c r="T68" s="224"/>
      <c r="U68" s="224"/>
      <c r="V68" s="257"/>
      <c r="W68" s="520"/>
      <c r="X68" s="257"/>
      <c r="Y68" s="257"/>
      <c r="Z68" s="257"/>
    </row>
    <row r="69" spans="1:26" ht="45">
      <c r="A69" s="591"/>
      <c r="B69" s="231" t="s">
        <v>524</v>
      </c>
      <c r="C69" s="332" t="s">
        <v>1436</v>
      </c>
      <c r="D69" s="224" t="s">
        <v>526</v>
      </c>
      <c r="E69" s="231"/>
      <c r="F69" s="223">
        <v>42005</v>
      </c>
      <c r="G69" s="223">
        <v>43678</v>
      </c>
      <c r="H69" s="224" t="s">
        <v>527</v>
      </c>
      <c r="I69" s="225">
        <v>20000</v>
      </c>
      <c r="J69" s="224" t="s">
        <v>528</v>
      </c>
      <c r="K69" s="231"/>
      <c r="L69" s="231"/>
      <c r="M69" s="231"/>
      <c r="N69" s="372"/>
      <c r="O69" s="372"/>
      <c r="P69" s="372"/>
      <c r="Q69" s="224"/>
      <c r="R69" s="224"/>
      <c r="S69" s="224"/>
      <c r="T69" s="224"/>
      <c r="U69" s="224"/>
      <c r="V69" s="257"/>
      <c r="W69" s="520"/>
      <c r="X69" s="257"/>
      <c r="Y69" s="257"/>
      <c r="Z69" s="257"/>
    </row>
    <row r="70" spans="1:26" ht="45">
      <c r="A70" s="591"/>
      <c r="B70" s="231" t="s">
        <v>535</v>
      </c>
      <c r="C70" s="332" t="s">
        <v>1437</v>
      </c>
      <c r="D70" s="224" t="s">
        <v>537</v>
      </c>
      <c r="E70" s="231"/>
      <c r="F70" s="223">
        <v>42005</v>
      </c>
      <c r="G70" s="223">
        <v>43800</v>
      </c>
      <c r="H70" s="224" t="s">
        <v>538</v>
      </c>
      <c r="I70" s="225">
        <v>200000</v>
      </c>
      <c r="J70" s="224" t="s">
        <v>539</v>
      </c>
      <c r="K70" s="231"/>
      <c r="L70" s="231"/>
      <c r="M70" s="231"/>
      <c r="N70" s="372"/>
      <c r="O70" s="372"/>
      <c r="P70" s="372"/>
      <c r="Q70" s="224"/>
      <c r="R70" s="224"/>
      <c r="S70" s="224"/>
      <c r="T70" s="224"/>
      <c r="U70" s="224"/>
      <c r="V70" s="257"/>
      <c r="W70" s="520"/>
      <c r="X70" s="257"/>
      <c r="Y70" s="257"/>
      <c r="Z70" s="257"/>
    </row>
    <row r="71" spans="1:26" ht="165">
      <c r="A71" s="591"/>
      <c r="B71" s="231" t="s">
        <v>548</v>
      </c>
      <c r="C71" s="224" t="s">
        <v>2333</v>
      </c>
      <c r="D71" s="224" t="s">
        <v>550</v>
      </c>
      <c r="E71" s="231"/>
      <c r="F71" s="223">
        <v>42005</v>
      </c>
      <c r="G71" s="223">
        <v>44166</v>
      </c>
      <c r="H71" s="224" t="s">
        <v>2334</v>
      </c>
      <c r="I71" s="225">
        <v>500000</v>
      </c>
      <c r="J71" s="224" t="s">
        <v>2335</v>
      </c>
      <c r="K71" s="224" t="s">
        <v>2336</v>
      </c>
      <c r="L71" s="225" t="s">
        <v>2045</v>
      </c>
      <c r="M71" s="224"/>
      <c r="N71" s="372" t="s">
        <v>60</v>
      </c>
      <c r="O71" s="372"/>
      <c r="P71" s="372"/>
      <c r="Q71" s="224" t="s">
        <v>2516</v>
      </c>
      <c r="R71" s="224"/>
      <c r="S71" s="224" t="s">
        <v>2517</v>
      </c>
      <c r="T71" s="224" t="s">
        <v>2518</v>
      </c>
      <c r="U71" s="224" t="s">
        <v>2519</v>
      </c>
      <c r="V71" s="257"/>
      <c r="W71" s="520"/>
      <c r="X71" s="257"/>
      <c r="Y71" s="257"/>
      <c r="Z71" s="257"/>
    </row>
    <row r="72" spans="1:26" ht="409.5">
      <c r="A72" s="591"/>
      <c r="B72" s="231" t="s">
        <v>555</v>
      </c>
      <c r="C72" s="332" t="s">
        <v>2047</v>
      </c>
      <c r="D72" s="231" t="s">
        <v>1443</v>
      </c>
      <c r="E72" s="231"/>
      <c r="F72" s="223">
        <v>42005</v>
      </c>
      <c r="G72" s="223">
        <v>43800</v>
      </c>
      <c r="H72" s="224" t="s">
        <v>1444</v>
      </c>
      <c r="I72" s="225">
        <v>70000</v>
      </c>
      <c r="J72" s="224" t="s">
        <v>1445</v>
      </c>
      <c r="K72" s="231" t="s">
        <v>1446</v>
      </c>
      <c r="L72" s="231"/>
      <c r="M72" s="231" t="s">
        <v>1447</v>
      </c>
      <c r="N72" s="372"/>
      <c r="O72" s="372"/>
      <c r="P72" s="372"/>
      <c r="Q72" s="224"/>
      <c r="R72" s="224"/>
      <c r="S72" s="224"/>
      <c r="T72" s="224"/>
      <c r="U72" s="224"/>
      <c r="V72" s="257"/>
      <c r="W72" s="520"/>
      <c r="X72" s="257"/>
      <c r="Y72" s="257"/>
      <c r="Z72" s="257"/>
    </row>
    <row r="73" spans="1:26" ht="165">
      <c r="A73" s="591"/>
      <c r="B73" s="231" t="s">
        <v>575</v>
      </c>
      <c r="C73" s="224" t="s">
        <v>576</v>
      </c>
      <c r="D73" s="224" t="s">
        <v>577</v>
      </c>
      <c r="E73" s="231"/>
      <c r="F73" s="223">
        <v>42005</v>
      </c>
      <c r="G73" s="223">
        <v>43678</v>
      </c>
      <c r="H73" s="224" t="s">
        <v>2049</v>
      </c>
      <c r="I73" s="225">
        <v>200000</v>
      </c>
      <c r="J73" s="224" t="s">
        <v>1456</v>
      </c>
      <c r="K73" s="231" t="s">
        <v>2048</v>
      </c>
      <c r="L73" s="231" t="s">
        <v>1791</v>
      </c>
      <c r="M73" s="231" t="s">
        <v>582</v>
      </c>
      <c r="N73" s="372"/>
      <c r="O73" s="372" t="s">
        <v>60</v>
      </c>
      <c r="P73" s="372"/>
      <c r="Q73" s="224" t="s">
        <v>2520</v>
      </c>
      <c r="R73" s="224" t="s">
        <v>2521</v>
      </c>
      <c r="S73" s="224"/>
      <c r="T73" s="224" t="s">
        <v>2522</v>
      </c>
      <c r="U73" s="224"/>
      <c r="V73" s="257"/>
      <c r="W73" s="520"/>
      <c r="X73" s="257"/>
      <c r="Y73" s="257"/>
      <c r="Z73" s="257"/>
    </row>
    <row r="74" spans="1:26" ht="195">
      <c r="A74" s="591"/>
      <c r="B74" s="231" t="s">
        <v>583</v>
      </c>
      <c r="C74" s="224" t="s">
        <v>2050</v>
      </c>
      <c r="D74" s="231" t="s">
        <v>2051</v>
      </c>
      <c r="E74" s="231"/>
      <c r="F74" s="223">
        <v>42309</v>
      </c>
      <c r="G74" s="223">
        <v>44166</v>
      </c>
      <c r="H74" s="224" t="s">
        <v>2052</v>
      </c>
      <c r="I74" s="225">
        <v>5000</v>
      </c>
      <c r="J74" s="224" t="s">
        <v>2337</v>
      </c>
      <c r="K74" s="231" t="s">
        <v>1462</v>
      </c>
      <c r="L74" s="231" t="s">
        <v>1791</v>
      </c>
      <c r="M74" s="231"/>
      <c r="N74" s="372" t="s">
        <v>60</v>
      </c>
      <c r="O74" s="372"/>
      <c r="P74" s="372"/>
      <c r="Q74" s="224" t="s">
        <v>2523</v>
      </c>
      <c r="R74" s="224"/>
      <c r="S74" s="224" t="s">
        <v>2524</v>
      </c>
      <c r="T74" s="224" t="s">
        <v>2525</v>
      </c>
      <c r="U74" s="224" t="s">
        <v>2526</v>
      </c>
      <c r="V74" s="257"/>
      <c r="W74" s="520"/>
      <c r="X74" s="257"/>
      <c r="Y74" s="257"/>
      <c r="Z74" s="257"/>
    </row>
    <row r="75" spans="1:26" ht="105">
      <c r="A75" s="591"/>
      <c r="B75" s="231" t="s">
        <v>591</v>
      </c>
      <c r="C75" s="332" t="s">
        <v>1468</v>
      </c>
      <c r="D75" s="224" t="s">
        <v>593</v>
      </c>
      <c r="E75" s="231"/>
      <c r="F75" s="223">
        <v>42095</v>
      </c>
      <c r="G75" s="223">
        <v>43739</v>
      </c>
      <c r="H75" s="224" t="s">
        <v>594</v>
      </c>
      <c r="I75" s="225">
        <v>20000</v>
      </c>
      <c r="J75" s="224" t="s">
        <v>595</v>
      </c>
      <c r="K75" s="231"/>
      <c r="L75" s="231"/>
      <c r="M75" s="231"/>
      <c r="N75" s="372"/>
      <c r="O75" s="372"/>
      <c r="P75" s="372"/>
      <c r="Q75" s="224"/>
      <c r="R75" s="224"/>
      <c r="S75" s="224"/>
      <c r="T75" s="224"/>
      <c r="U75" s="224"/>
      <c r="V75" s="257"/>
      <c r="W75" s="520"/>
      <c r="X75" s="257"/>
      <c r="Y75" s="257"/>
      <c r="Z75" s="257"/>
    </row>
    <row r="76" spans="1:26" ht="120">
      <c r="A76" s="591"/>
      <c r="B76" s="231" t="s">
        <v>597</v>
      </c>
      <c r="C76" s="224" t="s">
        <v>2062</v>
      </c>
      <c r="D76" s="224" t="s">
        <v>599</v>
      </c>
      <c r="E76" s="231"/>
      <c r="F76" s="223">
        <v>42005</v>
      </c>
      <c r="G76" s="223">
        <v>44166</v>
      </c>
      <c r="H76" s="224" t="s">
        <v>2338</v>
      </c>
      <c r="I76" s="225">
        <v>500000</v>
      </c>
      <c r="J76" s="224" t="s">
        <v>2059</v>
      </c>
      <c r="K76" s="231" t="s">
        <v>2339</v>
      </c>
      <c r="L76" s="231" t="s">
        <v>1791</v>
      </c>
      <c r="M76" s="231" t="s">
        <v>603</v>
      </c>
      <c r="N76" s="372" t="s">
        <v>60</v>
      </c>
      <c r="O76" s="372"/>
      <c r="P76" s="372"/>
      <c r="Q76" s="224" t="s">
        <v>2527</v>
      </c>
      <c r="R76" s="224"/>
      <c r="S76" s="224" t="s">
        <v>2528</v>
      </c>
      <c r="T76" s="224" t="s">
        <v>2529</v>
      </c>
      <c r="U76" s="224" t="s">
        <v>2530</v>
      </c>
      <c r="V76" s="257"/>
      <c r="W76" s="520"/>
      <c r="X76" s="257"/>
      <c r="Y76" s="257"/>
      <c r="Z76" s="257"/>
    </row>
    <row r="77" spans="1:26" ht="90">
      <c r="A77" s="591"/>
      <c r="B77" s="231" t="s">
        <v>604</v>
      </c>
      <c r="C77" s="224" t="s">
        <v>2064</v>
      </c>
      <c r="D77" s="224" t="s">
        <v>606</v>
      </c>
      <c r="E77" s="231"/>
      <c r="F77" s="223">
        <v>42005</v>
      </c>
      <c r="G77" s="223">
        <v>43800</v>
      </c>
      <c r="H77" s="224" t="s">
        <v>586</v>
      </c>
      <c r="I77" s="225">
        <v>1000000</v>
      </c>
      <c r="J77" s="224" t="s">
        <v>607</v>
      </c>
      <c r="K77" s="231" t="s">
        <v>1474</v>
      </c>
      <c r="L77" s="231"/>
      <c r="M77" s="231"/>
      <c r="N77" s="372"/>
      <c r="O77" s="372"/>
      <c r="P77" s="372"/>
      <c r="Q77" s="224"/>
      <c r="R77" s="224"/>
      <c r="S77" s="224"/>
      <c r="T77" s="224"/>
      <c r="U77" s="224"/>
      <c r="V77" s="257"/>
      <c r="W77" s="520"/>
      <c r="X77" s="257"/>
      <c r="Y77" s="257"/>
      <c r="Z77" s="257"/>
    </row>
    <row r="78" spans="1:26" ht="75">
      <c r="A78" s="591"/>
      <c r="B78" s="231" t="s">
        <v>611</v>
      </c>
      <c r="C78" s="332" t="s">
        <v>2065</v>
      </c>
      <c r="D78" s="224" t="s">
        <v>613</v>
      </c>
      <c r="E78" s="231"/>
      <c r="F78" s="223">
        <v>42005</v>
      </c>
      <c r="G78" s="223">
        <v>43800</v>
      </c>
      <c r="H78" s="224" t="s">
        <v>614</v>
      </c>
      <c r="I78" s="225">
        <v>30000</v>
      </c>
      <c r="J78" s="224" t="s">
        <v>615</v>
      </c>
      <c r="K78" s="231"/>
      <c r="L78" s="231"/>
      <c r="M78" s="231"/>
      <c r="N78" s="372"/>
      <c r="O78" s="372"/>
      <c r="P78" s="372"/>
      <c r="Q78" s="224"/>
      <c r="R78" s="224"/>
      <c r="S78" s="224"/>
      <c r="T78" s="224"/>
      <c r="U78" s="224"/>
      <c r="V78" s="257"/>
      <c r="W78" s="520"/>
      <c r="X78" s="257"/>
      <c r="Y78" s="257"/>
      <c r="Z78" s="257"/>
    </row>
    <row r="79" spans="1:26" ht="75">
      <c r="A79" s="591"/>
      <c r="B79" s="231" t="s">
        <v>616</v>
      </c>
      <c r="C79" s="332" t="s">
        <v>1489</v>
      </c>
      <c r="D79" s="224" t="s">
        <v>618</v>
      </c>
      <c r="E79" s="231"/>
      <c r="F79" s="223">
        <v>42036</v>
      </c>
      <c r="G79" s="223">
        <v>43800</v>
      </c>
      <c r="H79" s="224" t="s">
        <v>619</v>
      </c>
      <c r="I79" s="225" t="s">
        <v>620</v>
      </c>
      <c r="J79" s="224" t="s">
        <v>621</v>
      </c>
      <c r="K79" s="231"/>
      <c r="L79" s="231"/>
      <c r="M79" s="231"/>
      <c r="N79" s="372"/>
      <c r="O79" s="372"/>
      <c r="P79" s="372"/>
      <c r="Q79" s="224"/>
      <c r="R79" s="224"/>
      <c r="S79" s="224"/>
      <c r="T79" s="224"/>
      <c r="U79" s="224"/>
      <c r="V79" s="257"/>
      <c r="W79" s="520"/>
      <c r="X79" s="257"/>
      <c r="Y79" s="257"/>
      <c r="Z79" s="257"/>
    </row>
    <row r="80" spans="1:26" ht="315">
      <c r="A80" s="591"/>
      <c r="B80" s="231" t="s">
        <v>634</v>
      </c>
      <c r="C80" s="224" t="s">
        <v>635</v>
      </c>
      <c r="D80" s="224" t="s">
        <v>636</v>
      </c>
      <c r="E80" s="231"/>
      <c r="F80" s="223">
        <v>42005</v>
      </c>
      <c r="G80" s="223">
        <v>43800</v>
      </c>
      <c r="H80" s="224" t="s">
        <v>2066</v>
      </c>
      <c r="I80" s="225">
        <v>1500000</v>
      </c>
      <c r="J80" s="224" t="s">
        <v>638</v>
      </c>
      <c r="K80" s="231" t="s">
        <v>2340</v>
      </c>
      <c r="L80" s="224" t="s">
        <v>1791</v>
      </c>
      <c r="M80" s="231" t="s">
        <v>640</v>
      </c>
      <c r="N80" s="372"/>
      <c r="O80" s="372"/>
      <c r="P80" s="372" t="s">
        <v>60</v>
      </c>
      <c r="Q80" s="224" t="s">
        <v>2531</v>
      </c>
      <c r="R80" s="224" t="s">
        <v>2532</v>
      </c>
      <c r="S80" s="224"/>
      <c r="T80" s="224" t="s">
        <v>2533</v>
      </c>
      <c r="U80" s="224" t="s">
        <v>2534</v>
      </c>
      <c r="V80" s="257"/>
      <c r="W80" s="520"/>
      <c r="X80" s="257"/>
      <c r="Y80" s="257"/>
      <c r="Z80" s="257"/>
    </row>
    <row r="81" spans="1:26" ht="375">
      <c r="A81" s="591"/>
      <c r="B81" s="231" t="s">
        <v>641</v>
      </c>
      <c r="C81" s="224" t="s">
        <v>2073</v>
      </c>
      <c r="D81" s="224" t="s">
        <v>2069</v>
      </c>
      <c r="E81" s="231"/>
      <c r="F81" s="223">
        <v>42005</v>
      </c>
      <c r="G81" s="223">
        <v>43800</v>
      </c>
      <c r="H81" s="224" t="s">
        <v>2341</v>
      </c>
      <c r="I81" s="225">
        <v>10000</v>
      </c>
      <c r="J81" s="224" t="s">
        <v>2342</v>
      </c>
      <c r="K81" s="231" t="s">
        <v>1378</v>
      </c>
      <c r="L81" s="224" t="s">
        <v>1791</v>
      </c>
      <c r="M81" s="231"/>
      <c r="N81" s="372"/>
      <c r="O81" s="372" t="s">
        <v>60</v>
      </c>
      <c r="P81" s="372"/>
      <c r="Q81" s="224" t="s">
        <v>2535</v>
      </c>
      <c r="R81" s="224" t="s">
        <v>2536</v>
      </c>
      <c r="S81" s="224"/>
      <c r="T81" s="224" t="s">
        <v>2537</v>
      </c>
      <c r="U81" s="224" t="s">
        <v>2538</v>
      </c>
      <c r="V81" s="257"/>
      <c r="W81" s="520"/>
      <c r="X81" s="257"/>
      <c r="Y81" s="257"/>
      <c r="Z81" s="257"/>
    </row>
    <row r="82" spans="1:26" ht="90">
      <c r="A82" s="591"/>
      <c r="B82" s="231" t="s">
        <v>647</v>
      </c>
      <c r="C82" s="224" t="s">
        <v>2076</v>
      </c>
      <c r="D82" s="224" t="s">
        <v>649</v>
      </c>
      <c r="E82" s="231"/>
      <c r="F82" s="223">
        <v>42979</v>
      </c>
      <c r="G82" s="223">
        <v>43800</v>
      </c>
      <c r="H82" s="224" t="s">
        <v>650</v>
      </c>
      <c r="I82" s="225">
        <v>300000</v>
      </c>
      <c r="J82" s="224" t="s">
        <v>651</v>
      </c>
      <c r="K82" s="231" t="s">
        <v>1504</v>
      </c>
      <c r="L82" s="231"/>
      <c r="M82" s="231"/>
      <c r="N82" s="372"/>
      <c r="O82" s="372"/>
      <c r="P82" s="372"/>
      <c r="Q82" s="224"/>
      <c r="R82" s="224"/>
      <c r="S82" s="224"/>
      <c r="T82" s="224"/>
      <c r="U82" s="224"/>
      <c r="V82" s="257"/>
      <c r="W82" s="520"/>
      <c r="X82" s="257"/>
      <c r="Y82" s="257"/>
      <c r="Z82" s="257"/>
    </row>
    <row r="83" spans="1:26" ht="315">
      <c r="A83" s="591"/>
      <c r="B83" s="231" t="s">
        <v>657</v>
      </c>
      <c r="C83" s="224" t="s">
        <v>2079</v>
      </c>
      <c r="D83" s="224" t="s">
        <v>659</v>
      </c>
      <c r="E83" s="231"/>
      <c r="F83" s="223">
        <v>42948</v>
      </c>
      <c r="G83" s="223">
        <v>43800</v>
      </c>
      <c r="H83" s="224" t="s">
        <v>1510</v>
      </c>
      <c r="I83" s="225">
        <v>500000</v>
      </c>
      <c r="J83" s="224" t="s">
        <v>2343</v>
      </c>
      <c r="K83" s="231"/>
      <c r="L83" s="231" t="s">
        <v>1791</v>
      </c>
      <c r="M83" s="231"/>
      <c r="N83" s="372"/>
      <c r="O83" s="372" t="s">
        <v>60</v>
      </c>
      <c r="P83" s="372"/>
      <c r="Q83" s="224" t="s">
        <v>2539</v>
      </c>
      <c r="R83" s="224" t="s">
        <v>2540</v>
      </c>
      <c r="S83" s="224"/>
      <c r="T83" s="224" t="s">
        <v>2541</v>
      </c>
      <c r="U83" s="224"/>
      <c r="V83" s="257"/>
      <c r="W83" s="520"/>
      <c r="X83" s="257"/>
      <c r="Y83" s="257"/>
      <c r="Z83" s="257"/>
    </row>
    <row r="84" spans="1:26" ht="270">
      <c r="A84" s="591"/>
      <c r="B84" s="231" t="s">
        <v>667</v>
      </c>
      <c r="C84" s="224" t="s">
        <v>2344</v>
      </c>
      <c r="D84" s="224" t="s">
        <v>2084</v>
      </c>
      <c r="E84" s="231"/>
      <c r="F84" s="223">
        <v>42005</v>
      </c>
      <c r="G84" s="223">
        <v>43800</v>
      </c>
      <c r="H84" s="224" t="s">
        <v>2345</v>
      </c>
      <c r="I84" s="225">
        <v>500000</v>
      </c>
      <c r="J84" s="224" t="s">
        <v>671</v>
      </c>
      <c r="K84" s="231"/>
      <c r="L84" s="224" t="s">
        <v>1791</v>
      </c>
      <c r="M84" s="224" t="s">
        <v>2086</v>
      </c>
      <c r="N84" s="372" t="s">
        <v>60</v>
      </c>
      <c r="O84" s="372"/>
      <c r="P84" s="372"/>
      <c r="Q84" s="224" t="s">
        <v>2542</v>
      </c>
      <c r="R84" s="224"/>
      <c r="S84" s="224" t="s">
        <v>2543</v>
      </c>
      <c r="T84" s="224" t="s">
        <v>2544</v>
      </c>
      <c r="U84" s="224" t="s">
        <v>2545</v>
      </c>
      <c r="V84" s="257"/>
      <c r="W84" s="520"/>
      <c r="X84" s="257"/>
      <c r="Y84" s="257"/>
      <c r="Z84" s="257"/>
    </row>
    <row r="85" spans="1:26" ht="105">
      <c r="A85" s="591"/>
      <c r="B85" s="231" t="s">
        <v>672</v>
      </c>
      <c r="C85" s="224" t="s">
        <v>673</v>
      </c>
      <c r="D85" s="224" t="s">
        <v>674</v>
      </c>
      <c r="E85" s="231"/>
      <c r="F85" s="223">
        <v>42005</v>
      </c>
      <c r="G85" s="223">
        <v>43497</v>
      </c>
      <c r="H85" s="224" t="s">
        <v>2087</v>
      </c>
      <c r="I85" s="225">
        <v>30000</v>
      </c>
      <c r="J85" s="224" t="s">
        <v>676</v>
      </c>
      <c r="K85" s="231" t="s">
        <v>1378</v>
      </c>
      <c r="L85" s="224" t="s">
        <v>1791</v>
      </c>
      <c r="M85" s="224"/>
      <c r="N85" s="372"/>
      <c r="O85" s="372"/>
      <c r="P85" s="372" t="s">
        <v>60</v>
      </c>
      <c r="Q85" s="224" t="s">
        <v>2546</v>
      </c>
      <c r="R85" s="224" t="s">
        <v>2547</v>
      </c>
      <c r="S85" s="224"/>
      <c r="T85" s="224" t="s">
        <v>2548</v>
      </c>
      <c r="U85" s="224"/>
      <c r="V85" s="257"/>
      <c r="W85" s="520"/>
      <c r="X85" s="257"/>
      <c r="Y85" s="257"/>
      <c r="Z85" s="257"/>
    </row>
    <row r="86" spans="1:26" ht="120">
      <c r="A86" s="591"/>
      <c r="B86" s="231" t="s">
        <v>679</v>
      </c>
      <c r="C86" s="224" t="s">
        <v>680</v>
      </c>
      <c r="D86" s="224" t="s">
        <v>681</v>
      </c>
      <c r="E86" s="231"/>
      <c r="F86" s="223">
        <v>42005</v>
      </c>
      <c r="G86" s="223">
        <v>43466</v>
      </c>
      <c r="H86" s="224" t="s">
        <v>682</v>
      </c>
      <c r="I86" s="225">
        <v>2500000</v>
      </c>
      <c r="J86" s="224" t="s">
        <v>2091</v>
      </c>
      <c r="K86" s="231" t="s">
        <v>2346</v>
      </c>
      <c r="L86" s="224" t="s">
        <v>1791</v>
      </c>
      <c r="M86" s="231" t="s">
        <v>685</v>
      </c>
      <c r="N86" s="372"/>
      <c r="O86" s="372" t="s">
        <v>60</v>
      </c>
      <c r="P86" s="372"/>
      <c r="Q86" s="224" t="s">
        <v>2549</v>
      </c>
      <c r="R86" s="224" t="s">
        <v>2550</v>
      </c>
      <c r="S86" s="224" t="s">
        <v>2551</v>
      </c>
      <c r="T86" s="224" t="s">
        <v>2552</v>
      </c>
      <c r="U86" s="224" t="s">
        <v>2553</v>
      </c>
      <c r="V86" s="257"/>
      <c r="W86" s="520"/>
      <c r="X86" s="257"/>
      <c r="Y86" s="257"/>
      <c r="Z86" s="257"/>
    </row>
    <row r="87" spans="1:26" ht="409.5">
      <c r="A87" s="591"/>
      <c r="B87" s="231" t="s">
        <v>686</v>
      </c>
      <c r="C87" s="224" t="s">
        <v>2092</v>
      </c>
      <c r="D87" s="224" t="s">
        <v>2093</v>
      </c>
      <c r="E87" s="231"/>
      <c r="F87" s="223">
        <v>42064</v>
      </c>
      <c r="G87" s="223">
        <v>43800</v>
      </c>
      <c r="H87" s="224" t="s">
        <v>2347</v>
      </c>
      <c r="I87" s="225">
        <v>1200000</v>
      </c>
      <c r="J87" s="224" t="s">
        <v>2095</v>
      </c>
      <c r="K87" s="231" t="s">
        <v>2348</v>
      </c>
      <c r="L87" s="224" t="s">
        <v>1791</v>
      </c>
      <c r="M87" s="231" t="s">
        <v>1535</v>
      </c>
      <c r="N87" s="372"/>
      <c r="O87" s="372" t="s">
        <v>60</v>
      </c>
      <c r="P87" s="372"/>
      <c r="Q87" s="224" t="s">
        <v>2554</v>
      </c>
      <c r="R87" s="224" t="s">
        <v>2555</v>
      </c>
      <c r="S87" s="231" t="s">
        <v>2556</v>
      </c>
      <c r="T87" s="224" t="s">
        <v>2557</v>
      </c>
      <c r="U87" s="224" t="s">
        <v>2558</v>
      </c>
      <c r="V87" s="257"/>
      <c r="W87" s="520"/>
      <c r="X87" s="257"/>
      <c r="Y87" s="257"/>
      <c r="Z87" s="257"/>
    </row>
    <row r="88" spans="1:26" ht="105">
      <c r="A88" s="591"/>
      <c r="B88" s="231" t="s">
        <v>703</v>
      </c>
      <c r="C88" s="332" t="s">
        <v>2103</v>
      </c>
      <c r="D88" s="224" t="s">
        <v>705</v>
      </c>
      <c r="E88" s="231"/>
      <c r="F88" s="223">
        <v>42856</v>
      </c>
      <c r="G88" s="223">
        <v>43586</v>
      </c>
      <c r="H88" s="224" t="s">
        <v>706</v>
      </c>
      <c r="I88" s="225">
        <v>2000000</v>
      </c>
      <c r="J88" s="224" t="s">
        <v>707</v>
      </c>
      <c r="K88" s="231"/>
      <c r="L88" s="231"/>
      <c r="M88" s="231"/>
      <c r="N88" s="372"/>
      <c r="O88" s="372"/>
      <c r="P88" s="372"/>
      <c r="Q88" s="224"/>
      <c r="R88" s="224"/>
      <c r="S88" s="224"/>
      <c r="T88" s="224"/>
      <c r="U88" s="224"/>
      <c r="V88" s="257"/>
      <c r="W88" s="520"/>
      <c r="X88" s="257"/>
      <c r="Y88" s="257"/>
      <c r="Z88" s="257"/>
    </row>
    <row r="89" spans="1:26" ht="225">
      <c r="A89" s="591"/>
      <c r="B89" s="231" t="s">
        <v>762</v>
      </c>
      <c r="C89" s="327" t="s">
        <v>2139</v>
      </c>
      <c r="D89" s="231" t="s">
        <v>769</v>
      </c>
      <c r="E89" s="231"/>
      <c r="F89" s="223">
        <v>42005</v>
      </c>
      <c r="G89" s="223">
        <v>43282</v>
      </c>
      <c r="H89" s="224" t="s">
        <v>765</v>
      </c>
      <c r="I89" s="225">
        <v>20000</v>
      </c>
      <c r="J89" s="224" t="s">
        <v>1584</v>
      </c>
      <c r="K89" s="231"/>
      <c r="L89" s="231"/>
      <c r="M89" s="231" t="s">
        <v>771</v>
      </c>
      <c r="N89" s="372"/>
      <c r="O89" s="372"/>
      <c r="P89" s="372"/>
      <c r="Q89" s="224"/>
      <c r="R89" s="224"/>
      <c r="S89" s="224"/>
      <c r="T89" s="224"/>
      <c r="U89" s="224"/>
      <c r="V89" s="257"/>
      <c r="W89" s="520"/>
      <c r="X89" s="257"/>
      <c r="Y89" s="257"/>
      <c r="Z89" s="257"/>
    </row>
    <row r="90" spans="1:26" ht="75">
      <c r="A90" s="591"/>
      <c r="B90" s="231" t="s">
        <v>772</v>
      </c>
      <c r="C90" s="327" t="s">
        <v>2140</v>
      </c>
      <c r="D90" s="224" t="s">
        <v>774</v>
      </c>
      <c r="E90" s="231"/>
      <c r="F90" s="223">
        <v>42370</v>
      </c>
      <c r="G90" s="223">
        <v>42552</v>
      </c>
      <c r="H90" s="224" t="s">
        <v>775</v>
      </c>
      <c r="I90" s="225">
        <v>60000</v>
      </c>
      <c r="J90" s="224" t="s">
        <v>586</v>
      </c>
      <c r="K90" s="231"/>
      <c r="L90" s="231"/>
      <c r="M90" s="231" t="s">
        <v>776</v>
      </c>
      <c r="N90" s="372"/>
      <c r="O90" s="372"/>
      <c r="P90" s="372"/>
      <c r="Q90" s="224"/>
      <c r="R90" s="224"/>
      <c r="S90" s="224"/>
      <c r="T90" s="224"/>
      <c r="U90" s="224"/>
      <c r="V90" s="257"/>
      <c r="W90" s="520"/>
      <c r="X90" s="257"/>
      <c r="Y90" s="257"/>
      <c r="Z90" s="257"/>
    </row>
    <row r="91" spans="1:26" ht="409.5">
      <c r="A91" s="591"/>
      <c r="B91" s="231" t="s">
        <v>2349</v>
      </c>
      <c r="C91" s="224" t="s">
        <v>2350</v>
      </c>
      <c r="D91" s="231" t="s">
        <v>2142</v>
      </c>
      <c r="E91" s="231"/>
      <c r="F91" s="223">
        <v>42005</v>
      </c>
      <c r="G91" s="229">
        <v>43800</v>
      </c>
      <c r="H91" s="224" t="s">
        <v>2147</v>
      </c>
      <c r="I91" s="225">
        <v>60000</v>
      </c>
      <c r="J91" s="224" t="s">
        <v>2351</v>
      </c>
      <c r="K91" s="231"/>
      <c r="L91" s="231" t="s">
        <v>1791</v>
      </c>
      <c r="M91" s="231" t="s">
        <v>1592</v>
      </c>
      <c r="N91" s="372" t="s">
        <v>60</v>
      </c>
      <c r="O91" s="372"/>
      <c r="P91" s="372"/>
      <c r="Q91" s="224"/>
      <c r="R91" s="224"/>
      <c r="S91" s="224" t="s">
        <v>2559</v>
      </c>
      <c r="T91" s="224" t="s">
        <v>2560</v>
      </c>
      <c r="U91" s="224"/>
      <c r="V91" s="257"/>
      <c r="W91" s="520"/>
      <c r="X91" s="257"/>
      <c r="Y91" s="257"/>
      <c r="Z91" s="257"/>
    </row>
    <row r="92" spans="1:26" ht="240">
      <c r="A92" s="591"/>
      <c r="B92" s="231" t="s">
        <v>2353</v>
      </c>
      <c r="C92" s="224" t="s">
        <v>2354</v>
      </c>
      <c r="D92" s="224" t="s">
        <v>788</v>
      </c>
      <c r="E92" s="231"/>
      <c r="F92" s="223">
        <v>42005</v>
      </c>
      <c r="G92" s="223">
        <v>2020</v>
      </c>
      <c r="H92" s="224" t="s">
        <v>789</v>
      </c>
      <c r="I92" s="225">
        <v>2000000</v>
      </c>
      <c r="J92" s="224" t="s">
        <v>2355</v>
      </c>
      <c r="K92" s="231" t="s">
        <v>2340</v>
      </c>
      <c r="L92" s="231" t="s">
        <v>1791</v>
      </c>
      <c r="M92" s="231"/>
      <c r="N92" s="372"/>
      <c r="O92" s="372" t="s">
        <v>60</v>
      </c>
      <c r="P92" s="372"/>
      <c r="Q92" s="224" t="s">
        <v>2561</v>
      </c>
      <c r="R92" s="224" t="s">
        <v>2562</v>
      </c>
      <c r="S92" s="224" t="s">
        <v>2563</v>
      </c>
      <c r="T92" s="373" t="s">
        <v>2564</v>
      </c>
      <c r="U92" s="224" t="s">
        <v>2565</v>
      </c>
      <c r="V92" s="257"/>
      <c r="W92" s="520"/>
      <c r="X92" s="257"/>
      <c r="Y92" s="257"/>
      <c r="Z92" s="257"/>
    </row>
    <row r="93" spans="1:26" ht="75">
      <c r="A93" s="591"/>
      <c r="B93" s="231" t="s">
        <v>793</v>
      </c>
      <c r="C93" s="332" t="s">
        <v>2356</v>
      </c>
      <c r="D93" s="231" t="s">
        <v>799</v>
      </c>
      <c r="E93" s="231"/>
      <c r="F93" s="223">
        <v>43101</v>
      </c>
      <c r="G93" s="223">
        <v>43800</v>
      </c>
      <c r="H93" s="224" t="s">
        <v>796</v>
      </c>
      <c r="I93" s="225">
        <v>10000</v>
      </c>
      <c r="J93" s="224" t="s">
        <v>797</v>
      </c>
      <c r="K93" s="231"/>
      <c r="L93" s="224" t="s">
        <v>2155</v>
      </c>
      <c r="M93" s="231"/>
      <c r="N93" s="372"/>
      <c r="O93" s="372"/>
      <c r="P93" s="372"/>
      <c r="Q93" s="224"/>
      <c r="R93" s="224"/>
      <c r="S93" s="224"/>
      <c r="T93" s="224"/>
      <c r="U93" s="224"/>
      <c r="V93" s="257"/>
      <c r="W93" s="520"/>
      <c r="X93" s="257"/>
      <c r="Y93" s="257"/>
      <c r="Z93" s="257"/>
    </row>
    <row r="94" spans="1:26" ht="75">
      <c r="A94" s="587"/>
      <c r="B94" s="231" t="s">
        <v>2357</v>
      </c>
      <c r="C94" s="224" t="s">
        <v>2358</v>
      </c>
      <c r="D94" s="224" t="s">
        <v>802</v>
      </c>
      <c r="E94" s="231"/>
      <c r="F94" s="223">
        <v>42005</v>
      </c>
      <c r="G94" s="223" t="s">
        <v>2359</v>
      </c>
      <c r="H94" s="224" t="s">
        <v>2360</v>
      </c>
      <c r="I94" s="225">
        <v>10000</v>
      </c>
      <c r="J94" s="224" t="s">
        <v>804</v>
      </c>
      <c r="K94" s="231" t="s">
        <v>2340</v>
      </c>
      <c r="L94" s="224" t="s">
        <v>1791</v>
      </c>
      <c r="M94" s="231" t="s">
        <v>805</v>
      </c>
      <c r="N94" s="372"/>
      <c r="O94" s="372" t="s">
        <v>60</v>
      </c>
      <c r="P94" s="372"/>
      <c r="Q94" s="224" t="s">
        <v>2566</v>
      </c>
      <c r="R94" s="224" t="s">
        <v>2567</v>
      </c>
      <c r="S94" s="224"/>
      <c r="T94" s="224" t="s">
        <v>1415</v>
      </c>
      <c r="U94" s="224" t="s">
        <v>2568</v>
      </c>
      <c r="V94" s="257"/>
      <c r="W94" s="520"/>
      <c r="X94" s="257"/>
      <c r="Y94" s="257"/>
      <c r="Z94" s="257"/>
    </row>
    <row r="95" spans="1:26" ht="240">
      <c r="A95" s="682" t="s">
        <v>708</v>
      </c>
      <c r="B95" s="231" t="s">
        <v>709</v>
      </c>
      <c r="C95" s="224" t="s">
        <v>2361</v>
      </c>
      <c r="D95" s="224" t="s">
        <v>711</v>
      </c>
      <c r="E95" s="231"/>
      <c r="F95" s="223">
        <v>42005</v>
      </c>
      <c r="G95" s="229">
        <v>43617</v>
      </c>
      <c r="H95" s="224" t="s">
        <v>2362</v>
      </c>
      <c r="I95" s="225">
        <v>2000000</v>
      </c>
      <c r="J95" s="224" t="s">
        <v>2363</v>
      </c>
      <c r="K95" s="231" t="s">
        <v>2364</v>
      </c>
      <c r="L95" s="231"/>
      <c r="M95" s="231"/>
      <c r="N95" s="372"/>
      <c r="O95" s="372"/>
      <c r="P95" s="372" t="s">
        <v>60</v>
      </c>
      <c r="Q95" s="224" t="s">
        <v>2569</v>
      </c>
      <c r="R95" s="224" t="s">
        <v>2570</v>
      </c>
      <c r="S95" s="224"/>
      <c r="T95" s="224" t="s">
        <v>2571</v>
      </c>
      <c r="U95" s="224"/>
      <c r="V95" s="257"/>
      <c r="W95" s="520"/>
      <c r="X95" s="257"/>
      <c r="Y95" s="257"/>
      <c r="Z95" s="257"/>
    </row>
    <row r="96" spans="1:26" ht="210">
      <c r="A96" s="591"/>
      <c r="B96" s="231" t="s">
        <v>714</v>
      </c>
      <c r="C96" s="224" t="s">
        <v>2365</v>
      </c>
      <c r="D96" s="224" t="s">
        <v>2572</v>
      </c>
      <c r="E96" s="231"/>
      <c r="F96" s="223">
        <v>42064</v>
      </c>
      <c r="G96" s="223">
        <v>2020</v>
      </c>
      <c r="H96" s="224" t="s">
        <v>2366</v>
      </c>
      <c r="I96" s="225">
        <v>4000000</v>
      </c>
      <c r="J96" s="224" t="s">
        <v>2367</v>
      </c>
      <c r="K96" s="231" t="s">
        <v>2368</v>
      </c>
      <c r="L96" s="231" t="s">
        <v>1791</v>
      </c>
      <c r="M96" s="231" t="s">
        <v>719</v>
      </c>
      <c r="N96" s="372"/>
      <c r="O96" s="372" t="s">
        <v>60</v>
      </c>
      <c r="P96" s="372"/>
      <c r="Q96" s="224" t="s">
        <v>2573</v>
      </c>
      <c r="R96" s="224" t="s">
        <v>2574</v>
      </c>
      <c r="S96" s="224" t="s">
        <v>2575</v>
      </c>
      <c r="T96" s="224" t="s">
        <v>2576</v>
      </c>
      <c r="U96" s="224" t="s">
        <v>2577</v>
      </c>
      <c r="V96" s="257"/>
      <c r="W96" s="520"/>
      <c r="X96" s="257"/>
      <c r="Y96" s="257"/>
      <c r="Z96" s="257"/>
    </row>
    <row r="97" spans="1:26" ht="120">
      <c r="A97" s="591"/>
      <c r="B97" s="231" t="s">
        <v>720</v>
      </c>
      <c r="C97" s="332" t="s">
        <v>2022</v>
      </c>
      <c r="D97" s="224" t="s">
        <v>722</v>
      </c>
      <c r="E97" s="231"/>
      <c r="F97" s="223">
        <v>42064</v>
      </c>
      <c r="G97" s="223">
        <v>43800</v>
      </c>
      <c r="H97" s="224" t="s">
        <v>723</v>
      </c>
      <c r="I97" s="225">
        <v>3000000</v>
      </c>
      <c r="J97" s="224" t="s">
        <v>724</v>
      </c>
      <c r="K97" s="231"/>
      <c r="L97" s="231"/>
      <c r="M97" s="231" t="s">
        <v>726</v>
      </c>
      <c r="N97" s="372"/>
      <c r="O97" s="372"/>
      <c r="P97" s="372"/>
      <c r="Q97" s="224"/>
      <c r="R97" s="224"/>
      <c r="S97" s="224"/>
      <c r="T97" s="224"/>
      <c r="U97" s="224"/>
      <c r="V97" s="257"/>
      <c r="W97" s="520"/>
      <c r="X97" s="257"/>
      <c r="Y97" s="257"/>
      <c r="Z97" s="257"/>
    </row>
    <row r="98" spans="1:26" ht="225">
      <c r="A98" s="591"/>
      <c r="B98" s="231" t="s">
        <v>727</v>
      </c>
      <c r="C98" s="224" t="s">
        <v>2119</v>
      </c>
      <c r="D98" s="224" t="s">
        <v>729</v>
      </c>
      <c r="E98" s="231"/>
      <c r="F98" s="223">
        <v>42005</v>
      </c>
      <c r="G98" s="223">
        <v>43800</v>
      </c>
      <c r="H98" s="224" t="s">
        <v>2369</v>
      </c>
      <c r="I98" s="225">
        <v>5000000</v>
      </c>
      <c r="J98" s="224" t="s">
        <v>2370</v>
      </c>
      <c r="K98" s="231" t="s">
        <v>2371</v>
      </c>
      <c r="L98" s="231" t="s">
        <v>1791</v>
      </c>
      <c r="M98" s="231"/>
      <c r="N98" s="372"/>
      <c r="O98" s="372"/>
      <c r="P98" s="372" t="s">
        <v>60</v>
      </c>
      <c r="Q98" s="224" t="s">
        <v>2578</v>
      </c>
      <c r="R98" s="224" t="s">
        <v>2579</v>
      </c>
      <c r="S98" s="224" t="s">
        <v>2580</v>
      </c>
      <c r="T98" s="224" t="s">
        <v>2581</v>
      </c>
      <c r="U98" s="224" t="s">
        <v>2582</v>
      </c>
      <c r="V98" s="257"/>
      <c r="W98" s="520"/>
      <c r="X98" s="257"/>
      <c r="Y98" s="257"/>
      <c r="Z98" s="257"/>
    </row>
    <row r="99" spans="1:26" ht="105">
      <c r="A99" s="591"/>
      <c r="B99" s="231" t="s">
        <v>736</v>
      </c>
      <c r="C99" s="224" t="s">
        <v>737</v>
      </c>
      <c r="D99" s="224" t="s">
        <v>738</v>
      </c>
      <c r="E99" s="231"/>
      <c r="F99" s="223">
        <v>42795</v>
      </c>
      <c r="G99" s="223">
        <v>43800</v>
      </c>
      <c r="H99" s="224" t="s">
        <v>610</v>
      </c>
      <c r="I99" s="225">
        <v>500000</v>
      </c>
      <c r="J99" s="224" t="s">
        <v>740</v>
      </c>
      <c r="K99" s="231" t="s">
        <v>2372</v>
      </c>
      <c r="L99" s="224" t="s">
        <v>1791</v>
      </c>
      <c r="M99" s="224" t="s">
        <v>2128</v>
      </c>
      <c r="N99" s="372" t="s">
        <v>60</v>
      </c>
      <c r="O99" s="372"/>
      <c r="P99" s="372"/>
      <c r="Q99" s="224" t="s">
        <v>2583</v>
      </c>
      <c r="R99" s="224" t="s">
        <v>2584</v>
      </c>
      <c r="S99" s="224" t="s">
        <v>2585</v>
      </c>
      <c r="T99" s="224" t="s">
        <v>2586</v>
      </c>
      <c r="U99" s="243" t="s">
        <v>2587</v>
      </c>
      <c r="V99" s="257"/>
      <c r="W99" s="520"/>
      <c r="X99" s="257"/>
      <c r="Y99" s="257"/>
      <c r="Z99" s="257"/>
    </row>
    <row r="100" spans="1:26" ht="165">
      <c r="A100" s="591"/>
      <c r="B100" s="231" t="s">
        <v>741</v>
      </c>
      <c r="C100" s="327" t="s">
        <v>2373</v>
      </c>
      <c r="D100" s="231" t="s">
        <v>748</v>
      </c>
      <c r="E100" s="231"/>
      <c r="F100" s="223">
        <v>42064</v>
      </c>
      <c r="G100" s="223">
        <v>43800</v>
      </c>
      <c r="H100" s="231" t="s">
        <v>2129</v>
      </c>
      <c r="I100" s="225">
        <v>500000</v>
      </c>
      <c r="J100" s="224" t="s">
        <v>2130</v>
      </c>
      <c r="K100" s="231"/>
      <c r="L100" s="231"/>
      <c r="M100" s="231" t="s">
        <v>751</v>
      </c>
      <c r="N100" s="372"/>
      <c r="O100" s="372"/>
      <c r="P100" s="372"/>
      <c r="Q100" s="224"/>
      <c r="R100" s="224"/>
      <c r="S100" s="224"/>
      <c r="T100" s="224"/>
      <c r="U100" s="224"/>
      <c r="V100" s="257"/>
      <c r="W100" s="520"/>
      <c r="X100" s="257"/>
      <c r="Y100" s="257"/>
      <c r="Z100" s="257"/>
    </row>
    <row r="101" spans="1:26" ht="180">
      <c r="A101" s="587"/>
      <c r="B101" s="231" t="s">
        <v>752</v>
      </c>
      <c r="C101" s="231" t="s">
        <v>2374</v>
      </c>
      <c r="D101" s="231" t="s">
        <v>2375</v>
      </c>
      <c r="E101" s="231"/>
      <c r="F101" s="223">
        <v>42005</v>
      </c>
      <c r="G101" s="229" t="s">
        <v>2376</v>
      </c>
      <c r="H101" s="224" t="s">
        <v>2377</v>
      </c>
      <c r="I101" s="225">
        <v>10000</v>
      </c>
      <c r="J101" s="224" t="s">
        <v>756</v>
      </c>
      <c r="K101" s="231" t="s">
        <v>1578</v>
      </c>
      <c r="L101" s="231"/>
      <c r="M101" s="231"/>
      <c r="N101" s="372"/>
      <c r="O101" s="372"/>
      <c r="P101" s="372" t="s">
        <v>461</v>
      </c>
      <c r="Q101" s="224"/>
      <c r="R101" s="224" t="s">
        <v>2588</v>
      </c>
      <c r="S101" s="320"/>
      <c r="T101" s="224" t="s">
        <v>2589</v>
      </c>
      <c r="U101" s="224"/>
      <c r="V101" s="257"/>
      <c r="W101" s="520"/>
      <c r="X101" s="257"/>
      <c r="Y101" s="257"/>
      <c r="Z101" s="257"/>
    </row>
    <row r="102" spans="1:26" ht="225">
      <c r="A102" s="682" t="s">
        <v>2378</v>
      </c>
      <c r="B102" s="231" t="s">
        <v>762</v>
      </c>
      <c r="C102" s="327" t="s">
        <v>2139</v>
      </c>
      <c r="D102" s="231" t="s">
        <v>769</v>
      </c>
      <c r="E102" s="231"/>
      <c r="F102" s="223">
        <v>42005</v>
      </c>
      <c r="G102" s="223">
        <v>43282</v>
      </c>
      <c r="H102" s="224" t="s">
        <v>765</v>
      </c>
      <c r="I102" s="225">
        <v>20000</v>
      </c>
      <c r="J102" s="224" t="s">
        <v>1584</v>
      </c>
      <c r="K102" s="231"/>
      <c r="L102" s="231"/>
      <c r="M102" s="231" t="s">
        <v>771</v>
      </c>
      <c r="N102" s="372"/>
      <c r="O102" s="372"/>
      <c r="P102" s="372"/>
      <c r="Q102" s="224"/>
      <c r="R102" s="224"/>
      <c r="S102" s="224"/>
      <c r="T102" s="224"/>
      <c r="U102" s="224"/>
      <c r="V102" s="257"/>
      <c r="W102" s="520"/>
      <c r="X102" s="257"/>
      <c r="Y102" s="257"/>
      <c r="Z102" s="257"/>
    </row>
    <row r="103" spans="1:26" ht="75">
      <c r="A103" s="591"/>
      <c r="B103" s="231" t="s">
        <v>772</v>
      </c>
      <c r="C103" s="327" t="s">
        <v>2140</v>
      </c>
      <c r="D103" s="224" t="s">
        <v>774</v>
      </c>
      <c r="E103" s="231"/>
      <c r="F103" s="223">
        <v>42370</v>
      </c>
      <c r="G103" s="223">
        <v>42552</v>
      </c>
      <c r="H103" s="224" t="s">
        <v>775</v>
      </c>
      <c r="I103" s="225">
        <v>60000</v>
      </c>
      <c r="J103" s="224" t="s">
        <v>586</v>
      </c>
      <c r="K103" s="231"/>
      <c r="L103" s="231"/>
      <c r="M103" s="231" t="s">
        <v>776</v>
      </c>
      <c r="N103" s="372"/>
      <c r="O103" s="372"/>
      <c r="P103" s="372"/>
      <c r="Q103" s="224"/>
      <c r="R103" s="224"/>
      <c r="S103" s="224"/>
      <c r="T103" s="224"/>
      <c r="U103" s="224"/>
      <c r="V103" s="257"/>
      <c r="W103" s="520"/>
      <c r="X103" s="257"/>
      <c r="Y103" s="257"/>
      <c r="Z103" s="257"/>
    </row>
    <row r="104" spans="1:26" ht="409.5">
      <c r="A104" s="591"/>
      <c r="B104" s="345" t="s">
        <v>777</v>
      </c>
      <c r="C104" s="238" t="s">
        <v>2379</v>
      </c>
      <c r="D104" s="345" t="s">
        <v>2142</v>
      </c>
      <c r="E104" s="345"/>
      <c r="F104" s="346">
        <v>42005</v>
      </c>
      <c r="G104" s="347">
        <v>43800</v>
      </c>
      <c r="H104" s="238" t="s">
        <v>2147</v>
      </c>
      <c r="I104" s="348">
        <v>60000</v>
      </c>
      <c r="J104" s="238" t="s">
        <v>2351</v>
      </c>
      <c r="K104" s="345"/>
      <c r="L104" s="345" t="s">
        <v>1791</v>
      </c>
      <c r="M104" s="345" t="s">
        <v>1592</v>
      </c>
      <c r="N104" s="372"/>
      <c r="O104" s="372"/>
      <c r="P104" s="372"/>
      <c r="Q104" s="238"/>
      <c r="R104" s="238"/>
      <c r="S104" s="238"/>
      <c r="T104" s="238"/>
      <c r="U104" s="238"/>
      <c r="V104" s="257"/>
      <c r="W104" s="520"/>
      <c r="X104" s="257"/>
      <c r="Y104" s="257"/>
      <c r="Z104" s="257"/>
    </row>
    <row r="105" spans="1:26" ht="210">
      <c r="A105" s="591"/>
      <c r="B105" s="345" t="s">
        <v>786</v>
      </c>
      <c r="C105" s="238" t="s">
        <v>2380</v>
      </c>
      <c r="D105" s="238" t="s">
        <v>788</v>
      </c>
      <c r="E105" s="345"/>
      <c r="F105" s="346">
        <v>42005</v>
      </c>
      <c r="G105" s="346">
        <v>2020</v>
      </c>
      <c r="H105" s="238" t="s">
        <v>789</v>
      </c>
      <c r="I105" s="348">
        <v>2000000</v>
      </c>
      <c r="J105" s="238" t="s">
        <v>2355</v>
      </c>
      <c r="K105" s="345" t="s">
        <v>1597</v>
      </c>
      <c r="L105" s="345" t="s">
        <v>1791</v>
      </c>
      <c r="M105" s="345"/>
      <c r="N105" s="372"/>
      <c r="O105" s="372"/>
      <c r="P105" s="372"/>
      <c r="Q105" s="238"/>
      <c r="R105" s="238"/>
      <c r="S105" s="238"/>
      <c r="T105" s="238"/>
      <c r="U105" s="238"/>
      <c r="V105" s="257"/>
      <c r="W105" s="520"/>
      <c r="X105" s="257"/>
      <c r="Y105" s="257"/>
      <c r="Z105" s="257"/>
    </row>
    <row r="106" spans="1:26" ht="75">
      <c r="A106" s="591"/>
      <c r="B106" s="231" t="s">
        <v>793</v>
      </c>
      <c r="C106" s="332" t="s">
        <v>2356</v>
      </c>
      <c r="D106" s="231" t="s">
        <v>799</v>
      </c>
      <c r="E106" s="231"/>
      <c r="F106" s="223">
        <v>43101</v>
      </c>
      <c r="G106" s="223">
        <v>43800</v>
      </c>
      <c r="H106" s="224" t="s">
        <v>796</v>
      </c>
      <c r="I106" s="225">
        <v>10000</v>
      </c>
      <c r="J106" s="224" t="s">
        <v>797</v>
      </c>
      <c r="K106" s="231"/>
      <c r="L106" s="224" t="s">
        <v>2155</v>
      </c>
      <c r="M106" s="231"/>
      <c r="N106" s="372"/>
      <c r="O106" s="372"/>
      <c r="P106" s="372"/>
      <c r="Q106" s="224"/>
      <c r="R106" s="224"/>
      <c r="S106" s="224"/>
      <c r="T106" s="224"/>
      <c r="U106" s="224"/>
      <c r="V106" s="257"/>
      <c r="W106" s="520"/>
      <c r="X106" s="257"/>
      <c r="Y106" s="257"/>
      <c r="Z106" s="257"/>
    </row>
    <row r="107" spans="1:26" ht="60">
      <c r="A107" s="587"/>
      <c r="B107" s="345" t="s">
        <v>800</v>
      </c>
      <c r="C107" s="238" t="s">
        <v>2157</v>
      </c>
      <c r="D107" s="238" t="s">
        <v>802</v>
      </c>
      <c r="E107" s="345"/>
      <c r="F107" s="346">
        <v>42005</v>
      </c>
      <c r="G107" s="346" t="s">
        <v>2359</v>
      </c>
      <c r="H107" s="238" t="s">
        <v>2360</v>
      </c>
      <c r="I107" s="348">
        <v>10000</v>
      </c>
      <c r="J107" s="238" t="s">
        <v>804</v>
      </c>
      <c r="K107" s="345"/>
      <c r="L107" s="238" t="s">
        <v>1791</v>
      </c>
      <c r="M107" s="345" t="s">
        <v>805</v>
      </c>
      <c r="N107" s="372"/>
      <c r="O107" s="372"/>
      <c r="P107" s="372"/>
      <c r="Q107" s="238"/>
      <c r="R107" s="238"/>
      <c r="S107" s="238"/>
      <c r="T107" s="238"/>
      <c r="U107" s="238"/>
      <c r="V107" s="257"/>
      <c r="W107" s="520"/>
      <c r="X107" s="257"/>
      <c r="Y107" s="257"/>
      <c r="Z107" s="257"/>
    </row>
    <row r="108" spans="1:26" ht="285">
      <c r="A108" s="652" t="s">
        <v>806</v>
      </c>
      <c r="B108" s="231" t="s">
        <v>807</v>
      </c>
      <c r="C108" s="224" t="s">
        <v>2167</v>
      </c>
      <c r="D108" s="224" t="s">
        <v>2381</v>
      </c>
      <c r="E108" s="231"/>
      <c r="F108" s="229">
        <v>43101</v>
      </c>
      <c r="G108" s="229">
        <v>44166</v>
      </c>
      <c r="H108" s="224" t="s">
        <v>2169</v>
      </c>
      <c r="I108" s="225">
        <v>10000</v>
      </c>
      <c r="J108" s="224" t="s">
        <v>2382</v>
      </c>
      <c r="K108" s="231" t="s">
        <v>2383</v>
      </c>
      <c r="L108" s="231" t="s">
        <v>1791</v>
      </c>
      <c r="M108" s="231"/>
      <c r="N108" s="372"/>
      <c r="O108" s="372" t="s">
        <v>60</v>
      </c>
      <c r="P108" s="372"/>
      <c r="Q108" s="224" t="s">
        <v>2590</v>
      </c>
      <c r="R108" s="224" t="s">
        <v>2591</v>
      </c>
      <c r="S108" s="382" t="s">
        <v>2592</v>
      </c>
      <c r="T108" s="224" t="s">
        <v>2593</v>
      </c>
      <c r="U108" s="224"/>
      <c r="V108" s="257"/>
      <c r="W108" s="520"/>
      <c r="X108" s="257"/>
      <c r="Y108" s="257"/>
      <c r="Z108" s="257"/>
    </row>
    <row r="109" spans="1:26" ht="135">
      <c r="A109" s="591"/>
      <c r="B109" s="231" t="s">
        <v>811</v>
      </c>
      <c r="C109" s="332" t="s">
        <v>2171</v>
      </c>
      <c r="D109" s="224" t="s">
        <v>2172</v>
      </c>
      <c r="E109" s="231"/>
      <c r="F109" s="223">
        <v>43101</v>
      </c>
      <c r="G109" s="223">
        <v>43831</v>
      </c>
      <c r="H109" s="224" t="s">
        <v>682</v>
      </c>
      <c r="I109" s="225">
        <v>100000</v>
      </c>
      <c r="J109" s="224" t="s">
        <v>218</v>
      </c>
      <c r="K109" s="231" t="s">
        <v>2173</v>
      </c>
      <c r="L109" s="231"/>
      <c r="M109" s="231" t="s">
        <v>817</v>
      </c>
      <c r="N109" s="372"/>
      <c r="O109" s="372"/>
      <c r="P109" s="372"/>
      <c r="Q109" s="224"/>
      <c r="R109" s="224"/>
      <c r="S109" s="224"/>
      <c r="T109" s="224"/>
      <c r="U109" s="224"/>
      <c r="V109" s="257"/>
      <c r="W109" s="520"/>
      <c r="X109" s="257"/>
      <c r="Y109" s="257"/>
      <c r="Z109" s="257"/>
    </row>
    <row r="110" spans="1:26" ht="45">
      <c r="A110" s="591"/>
      <c r="B110" s="231" t="s">
        <v>818</v>
      </c>
      <c r="C110" s="332" t="s">
        <v>2174</v>
      </c>
      <c r="D110" s="224" t="s">
        <v>820</v>
      </c>
      <c r="E110" s="231"/>
      <c r="F110" s="223">
        <v>42005</v>
      </c>
      <c r="G110" s="223">
        <v>42736</v>
      </c>
      <c r="H110" s="224" t="s">
        <v>821</v>
      </c>
      <c r="I110" s="242"/>
      <c r="J110" s="224" t="s">
        <v>822</v>
      </c>
      <c r="K110" s="231" t="s">
        <v>1618</v>
      </c>
      <c r="L110" s="231"/>
      <c r="M110" s="231"/>
      <c r="N110" s="372"/>
      <c r="O110" s="372"/>
      <c r="P110" s="372"/>
      <c r="Q110" s="224"/>
      <c r="R110" s="224"/>
      <c r="S110" s="224"/>
      <c r="T110" s="224"/>
      <c r="U110" s="224"/>
      <c r="V110" s="257"/>
      <c r="W110" s="520"/>
      <c r="X110" s="257"/>
      <c r="Y110" s="257"/>
      <c r="Z110" s="257"/>
    </row>
    <row r="111" spans="1:26" ht="210">
      <c r="A111" s="591"/>
      <c r="B111" s="231" t="s">
        <v>823</v>
      </c>
      <c r="C111" s="224" t="s">
        <v>2179</v>
      </c>
      <c r="D111" s="224" t="s">
        <v>2180</v>
      </c>
      <c r="E111" s="231"/>
      <c r="F111" s="223">
        <v>43101</v>
      </c>
      <c r="G111" s="223">
        <v>43831</v>
      </c>
      <c r="H111" s="224" t="s">
        <v>2177</v>
      </c>
      <c r="I111" s="225">
        <v>20000</v>
      </c>
      <c r="J111" s="224" t="s">
        <v>2384</v>
      </c>
      <c r="K111" s="231" t="s">
        <v>1504</v>
      </c>
      <c r="L111" s="231" t="s">
        <v>1791</v>
      </c>
      <c r="M111" s="231"/>
      <c r="N111" s="372" t="s">
        <v>60</v>
      </c>
      <c r="O111" s="372"/>
      <c r="P111" s="372"/>
      <c r="Q111" s="381"/>
      <c r="R111" s="224" t="s">
        <v>2594</v>
      </c>
      <c r="S111" s="224"/>
      <c r="T111" s="583" t="s">
        <v>2595</v>
      </c>
      <c r="U111" s="224"/>
      <c r="V111" s="257"/>
      <c r="W111" s="520"/>
      <c r="X111" s="257"/>
      <c r="Y111" s="257"/>
      <c r="Z111" s="257"/>
    </row>
    <row r="112" spans="1:26" ht="30">
      <c r="A112" s="591"/>
      <c r="B112" s="231" t="s">
        <v>829</v>
      </c>
      <c r="C112" s="332" t="s">
        <v>2182</v>
      </c>
      <c r="D112" s="224" t="s">
        <v>831</v>
      </c>
      <c r="E112" s="231"/>
      <c r="F112" s="223">
        <v>42217</v>
      </c>
      <c r="G112" s="223">
        <v>42583</v>
      </c>
      <c r="H112" s="224" t="s">
        <v>832</v>
      </c>
      <c r="I112" s="225">
        <v>1000</v>
      </c>
      <c r="J112" s="243"/>
      <c r="K112" s="231" t="s">
        <v>1355</v>
      </c>
      <c r="L112" s="231"/>
      <c r="M112" s="231"/>
      <c r="N112" s="372"/>
      <c r="O112" s="372"/>
      <c r="P112" s="372"/>
      <c r="Q112" s="224"/>
      <c r="R112" s="224"/>
      <c r="S112" s="224"/>
      <c r="T112" s="224"/>
      <c r="U112" s="224"/>
      <c r="V112" s="257"/>
      <c r="W112" s="520"/>
      <c r="X112" s="257"/>
      <c r="Y112" s="257"/>
      <c r="Z112" s="257"/>
    </row>
    <row r="113" spans="1:26" ht="210">
      <c r="A113" s="591"/>
      <c r="B113" s="231" t="s">
        <v>833</v>
      </c>
      <c r="C113" s="224" t="s">
        <v>2191</v>
      </c>
      <c r="D113" s="224" t="s">
        <v>835</v>
      </c>
      <c r="E113" s="231"/>
      <c r="F113" s="223">
        <v>42005</v>
      </c>
      <c r="G113" s="229">
        <v>43800</v>
      </c>
      <c r="H113" s="224" t="s">
        <v>2385</v>
      </c>
      <c r="I113" s="225">
        <v>50000</v>
      </c>
      <c r="J113" s="224" t="s">
        <v>2386</v>
      </c>
      <c r="K113" s="231" t="s">
        <v>2387</v>
      </c>
      <c r="L113" s="231"/>
      <c r="M113" s="231" t="s">
        <v>2388</v>
      </c>
      <c r="N113" s="372" t="s">
        <v>60</v>
      </c>
      <c r="O113" s="372"/>
      <c r="P113" s="372"/>
      <c r="Q113" s="224" t="s">
        <v>2596</v>
      </c>
      <c r="R113" s="558" t="s">
        <v>2657</v>
      </c>
      <c r="S113" s="383" t="s">
        <v>2597</v>
      </c>
      <c r="T113" s="231" t="s">
        <v>2598</v>
      </c>
      <c r="U113" s="56" t="s">
        <v>2599</v>
      </c>
      <c r="V113" s="257"/>
      <c r="W113" s="520"/>
      <c r="X113" s="257"/>
      <c r="Y113" s="257"/>
      <c r="Z113" s="257"/>
    </row>
    <row r="114" spans="1:26" ht="30">
      <c r="A114" s="591"/>
      <c r="B114" s="231" t="s">
        <v>840</v>
      </c>
      <c r="C114" s="332" t="s">
        <v>2195</v>
      </c>
      <c r="D114" s="224" t="s">
        <v>842</v>
      </c>
      <c r="E114" s="231"/>
      <c r="F114" s="223">
        <v>42005</v>
      </c>
      <c r="G114" s="223">
        <v>42644</v>
      </c>
      <c r="H114" s="224" t="s">
        <v>843</v>
      </c>
      <c r="I114" s="225">
        <v>20000</v>
      </c>
      <c r="J114" s="224" t="s">
        <v>844</v>
      </c>
      <c r="K114" s="231"/>
      <c r="L114" s="231"/>
      <c r="M114" s="231"/>
      <c r="N114" s="372"/>
      <c r="O114" s="372"/>
      <c r="P114" s="372"/>
      <c r="Q114" s="224"/>
      <c r="R114" s="224"/>
      <c r="S114" s="224"/>
      <c r="T114" s="224"/>
      <c r="U114" s="224"/>
      <c r="V114" s="257"/>
      <c r="W114" s="520"/>
      <c r="X114" s="257"/>
      <c r="Y114" s="257"/>
      <c r="Z114" s="257"/>
    </row>
    <row r="115" spans="1:26" ht="30">
      <c r="A115" s="591"/>
      <c r="B115" s="231" t="s">
        <v>846</v>
      </c>
      <c r="C115" s="332" t="s">
        <v>2196</v>
      </c>
      <c r="D115" s="231"/>
      <c r="E115" s="231"/>
      <c r="F115" s="223">
        <v>42005</v>
      </c>
      <c r="G115" s="223">
        <v>43678</v>
      </c>
      <c r="H115" s="224" t="s">
        <v>849</v>
      </c>
      <c r="I115" s="225">
        <v>20000</v>
      </c>
      <c r="J115" s="224" t="s">
        <v>850</v>
      </c>
      <c r="K115" s="231"/>
      <c r="L115" s="231"/>
      <c r="M115" s="231"/>
      <c r="N115" s="372"/>
      <c r="O115" s="372"/>
      <c r="P115" s="372"/>
      <c r="Q115" s="224"/>
      <c r="R115" s="224"/>
      <c r="S115" s="224"/>
      <c r="T115" s="224"/>
      <c r="U115" s="224"/>
      <c r="V115" s="257"/>
      <c r="W115" s="520"/>
      <c r="X115" s="257"/>
      <c r="Y115" s="257"/>
      <c r="Z115" s="257"/>
    </row>
    <row r="116" spans="1:26" ht="150">
      <c r="A116" s="591"/>
      <c r="B116" s="231" t="s">
        <v>852</v>
      </c>
      <c r="C116" s="332" t="s">
        <v>1643</v>
      </c>
      <c r="D116" s="224" t="s">
        <v>854</v>
      </c>
      <c r="E116" s="231"/>
      <c r="F116" s="223">
        <v>42005</v>
      </c>
      <c r="G116" s="223">
        <v>42736</v>
      </c>
      <c r="H116" s="224" t="s">
        <v>855</v>
      </c>
      <c r="I116" s="225">
        <v>30000</v>
      </c>
      <c r="J116" s="224" t="s">
        <v>856</v>
      </c>
      <c r="K116" s="231"/>
      <c r="L116" s="231"/>
      <c r="M116" s="231"/>
      <c r="N116" s="372"/>
      <c r="O116" s="372"/>
      <c r="P116" s="372"/>
      <c r="Q116" s="224"/>
      <c r="R116" s="224"/>
      <c r="S116" s="224"/>
      <c r="T116" s="224"/>
      <c r="U116" s="224"/>
      <c r="V116" s="257"/>
      <c r="W116" s="520"/>
      <c r="X116" s="257"/>
      <c r="Y116" s="257"/>
      <c r="Z116" s="257"/>
    </row>
    <row r="117" spans="1:26" ht="195">
      <c r="A117" s="587"/>
      <c r="B117" s="231" t="s">
        <v>857</v>
      </c>
      <c r="C117" s="332" t="s">
        <v>2197</v>
      </c>
      <c r="D117" s="224" t="s">
        <v>859</v>
      </c>
      <c r="E117" s="231"/>
      <c r="F117" s="223">
        <v>42005</v>
      </c>
      <c r="G117" s="223">
        <v>42064</v>
      </c>
      <c r="H117" s="224" t="s">
        <v>860</v>
      </c>
      <c r="I117" s="225">
        <v>30000</v>
      </c>
      <c r="J117" s="224" t="s">
        <v>861</v>
      </c>
      <c r="K117" s="231"/>
      <c r="L117" s="231"/>
      <c r="M117" s="231" t="s">
        <v>862</v>
      </c>
      <c r="N117" s="372"/>
      <c r="O117" s="372"/>
      <c r="P117" s="372"/>
      <c r="Q117" s="224"/>
      <c r="R117" s="224"/>
      <c r="S117" s="224"/>
      <c r="T117" s="320"/>
      <c r="U117" s="320"/>
      <c r="V117" s="257"/>
      <c r="W117" s="520"/>
      <c r="X117" s="257"/>
      <c r="Y117" s="257"/>
      <c r="Z117" s="257"/>
    </row>
    <row r="118" spans="1:26" ht="60">
      <c r="A118" s="682" t="s">
        <v>863</v>
      </c>
      <c r="B118" s="231" t="s">
        <v>864</v>
      </c>
      <c r="C118" s="332" t="s">
        <v>2198</v>
      </c>
      <c r="D118" s="224" t="s">
        <v>866</v>
      </c>
      <c r="E118" s="231"/>
      <c r="F118" s="229">
        <v>42552</v>
      </c>
      <c r="G118" s="229">
        <v>42705</v>
      </c>
      <c r="H118" s="224" t="s">
        <v>867</v>
      </c>
      <c r="I118" s="225">
        <v>10000</v>
      </c>
      <c r="J118" s="224" t="s">
        <v>868</v>
      </c>
      <c r="K118" s="231" t="s">
        <v>1378</v>
      </c>
      <c r="L118" s="231"/>
      <c r="M118" s="231"/>
      <c r="N118" s="372"/>
      <c r="O118" s="372"/>
      <c r="P118" s="372"/>
      <c r="Q118" s="224"/>
      <c r="R118" s="224"/>
      <c r="S118" s="224"/>
      <c r="T118" s="224"/>
      <c r="U118" s="224"/>
      <c r="V118" s="257"/>
      <c r="W118" s="520"/>
      <c r="X118" s="257"/>
      <c r="Y118" s="257"/>
      <c r="Z118" s="257"/>
    </row>
    <row r="119" spans="1:26" ht="180">
      <c r="A119" s="591"/>
      <c r="B119" s="231" t="s">
        <v>869</v>
      </c>
      <c r="C119" s="332" t="s">
        <v>2199</v>
      </c>
      <c r="D119" s="231" t="s">
        <v>874</v>
      </c>
      <c r="E119" s="231"/>
      <c r="F119" s="229">
        <v>42522</v>
      </c>
      <c r="G119" s="229">
        <v>43800</v>
      </c>
      <c r="H119" s="224" t="s">
        <v>755</v>
      </c>
      <c r="I119" s="225">
        <v>500000</v>
      </c>
      <c r="J119" s="224" t="s">
        <v>1648</v>
      </c>
      <c r="K119" s="231" t="s">
        <v>1378</v>
      </c>
      <c r="L119" s="231"/>
      <c r="M119" s="231" t="s">
        <v>876</v>
      </c>
      <c r="N119" s="372"/>
      <c r="O119" s="372"/>
      <c r="P119" s="372"/>
      <c r="Q119" s="224"/>
      <c r="R119" s="224"/>
      <c r="S119" s="224"/>
      <c r="T119" s="224"/>
      <c r="U119" s="224"/>
      <c r="V119" s="257"/>
      <c r="W119" s="520"/>
      <c r="X119" s="257"/>
      <c r="Y119" s="257"/>
      <c r="Z119" s="257"/>
    </row>
    <row r="120" spans="1:26" ht="60">
      <c r="A120" s="591"/>
      <c r="B120" s="231" t="s">
        <v>877</v>
      </c>
      <c r="C120" s="332" t="s">
        <v>2200</v>
      </c>
      <c r="D120" s="224" t="s">
        <v>879</v>
      </c>
      <c r="E120" s="231"/>
      <c r="F120" s="223">
        <v>42005</v>
      </c>
      <c r="G120" s="229">
        <v>42917</v>
      </c>
      <c r="H120" s="224" t="s">
        <v>880</v>
      </c>
      <c r="I120" s="242"/>
      <c r="J120" s="224" t="s">
        <v>881</v>
      </c>
      <c r="K120" s="231"/>
      <c r="L120" s="231"/>
      <c r="M120" s="231"/>
      <c r="N120" s="372"/>
      <c r="O120" s="372"/>
      <c r="P120" s="372"/>
      <c r="Q120" s="224"/>
      <c r="R120" s="224"/>
      <c r="S120" s="224"/>
      <c r="T120" s="224"/>
      <c r="U120" s="224"/>
      <c r="V120" s="257"/>
      <c r="W120" s="520"/>
      <c r="X120" s="257"/>
      <c r="Y120" s="257"/>
      <c r="Z120" s="257"/>
    </row>
    <row r="121" spans="1:26" ht="60">
      <c r="A121" s="591"/>
      <c r="B121" s="231" t="s">
        <v>882</v>
      </c>
      <c r="C121" s="332" t="s">
        <v>2197</v>
      </c>
      <c r="D121" s="224" t="s">
        <v>884</v>
      </c>
      <c r="E121" s="231"/>
      <c r="F121" s="223">
        <v>42005</v>
      </c>
      <c r="G121" s="229">
        <v>43070</v>
      </c>
      <c r="H121" s="224" t="s">
        <v>885</v>
      </c>
      <c r="I121" s="225">
        <v>20000</v>
      </c>
      <c r="J121" s="224" t="s">
        <v>1654</v>
      </c>
      <c r="K121" s="231"/>
      <c r="L121" s="231"/>
      <c r="M121" s="231"/>
      <c r="N121" s="372"/>
      <c r="O121" s="372"/>
      <c r="P121" s="372"/>
      <c r="Q121" s="224"/>
      <c r="R121" s="224"/>
      <c r="S121" s="224"/>
      <c r="T121" s="224"/>
      <c r="U121" s="224"/>
      <c r="V121" s="257"/>
      <c r="W121" s="520"/>
      <c r="X121" s="257"/>
      <c r="Y121" s="257"/>
      <c r="Z121" s="257"/>
    </row>
    <row r="122" spans="1:26" ht="30">
      <c r="A122" s="587"/>
      <c r="B122" s="231" t="s">
        <v>888</v>
      </c>
      <c r="C122" s="332" t="s">
        <v>2201</v>
      </c>
      <c r="D122" s="224" t="s">
        <v>890</v>
      </c>
      <c r="E122" s="231"/>
      <c r="F122" s="223">
        <v>42217</v>
      </c>
      <c r="G122" s="223">
        <v>42948</v>
      </c>
      <c r="H122" s="224" t="s">
        <v>891</v>
      </c>
      <c r="I122" s="225">
        <v>300000</v>
      </c>
      <c r="J122" s="224" t="s">
        <v>892</v>
      </c>
      <c r="K122" s="231" t="s">
        <v>163</v>
      </c>
      <c r="L122" s="231"/>
      <c r="M122" s="231"/>
      <c r="N122" s="372"/>
      <c r="O122" s="372"/>
      <c r="P122" s="372"/>
      <c r="Q122" s="224"/>
      <c r="R122" s="224"/>
      <c r="S122" s="224"/>
      <c r="T122" s="224"/>
      <c r="U122" s="224"/>
      <c r="V122" s="257"/>
      <c r="W122" s="520"/>
      <c r="X122" s="257"/>
      <c r="Y122" s="257"/>
      <c r="Z122" s="257"/>
    </row>
    <row r="123" spans="1:26" ht="135">
      <c r="A123" s="652" t="s">
        <v>893</v>
      </c>
      <c r="B123" s="231" t="s">
        <v>894</v>
      </c>
      <c r="C123" s="224" t="s">
        <v>895</v>
      </c>
      <c r="D123" s="224" t="s">
        <v>896</v>
      </c>
      <c r="E123" s="231"/>
      <c r="F123" s="223">
        <v>42064</v>
      </c>
      <c r="G123" s="229">
        <v>42917</v>
      </c>
      <c r="H123" s="224" t="s">
        <v>586</v>
      </c>
      <c r="I123" s="225">
        <v>30000</v>
      </c>
      <c r="J123" s="224" t="s">
        <v>2389</v>
      </c>
      <c r="K123" s="231" t="s">
        <v>1504</v>
      </c>
      <c r="L123" s="231" t="s">
        <v>1791</v>
      </c>
      <c r="M123" s="231"/>
      <c r="N123" s="372"/>
      <c r="O123" s="372"/>
      <c r="P123" s="372"/>
      <c r="Q123" s="224"/>
      <c r="R123" s="224"/>
      <c r="S123" s="224"/>
      <c r="T123" s="224"/>
      <c r="U123" s="224"/>
      <c r="V123" s="257"/>
      <c r="W123" s="520"/>
      <c r="X123" s="257"/>
      <c r="Y123" s="257"/>
      <c r="Z123" s="257"/>
    </row>
    <row r="124" spans="1:26" ht="210">
      <c r="A124" s="591"/>
      <c r="B124" s="231" t="s">
        <v>901</v>
      </c>
      <c r="C124" s="332" t="s">
        <v>2205</v>
      </c>
      <c r="D124" s="224" t="s">
        <v>903</v>
      </c>
      <c r="E124" s="231"/>
      <c r="F124" s="223">
        <v>42491</v>
      </c>
      <c r="G124" s="223">
        <v>43221</v>
      </c>
      <c r="H124" s="224" t="s">
        <v>425</v>
      </c>
      <c r="I124" s="225">
        <v>80000</v>
      </c>
      <c r="J124" s="224" t="s">
        <v>904</v>
      </c>
      <c r="K124" s="231" t="s">
        <v>1664</v>
      </c>
      <c r="L124" s="231"/>
      <c r="M124" s="231"/>
      <c r="N124" s="372"/>
      <c r="O124" s="372"/>
      <c r="P124" s="372"/>
      <c r="Q124" s="224"/>
      <c r="R124" s="224"/>
      <c r="S124" s="224"/>
      <c r="T124" s="224"/>
      <c r="U124" s="224"/>
      <c r="V124" s="257"/>
      <c r="W124" s="520"/>
      <c r="X124" s="257"/>
      <c r="Y124" s="257"/>
      <c r="Z124" s="257"/>
    </row>
    <row r="125" spans="1:26" ht="120">
      <c r="A125" s="591"/>
      <c r="B125" s="231" t="s">
        <v>905</v>
      </c>
      <c r="C125" s="224" t="s">
        <v>906</v>
      </c>
      <c r="D125" s="224" t="s">
        <v>907</v>
      </c>
      <c r="E125" s="231"/>
      <c r="F125" s="223">
        <v>42005</v>
      </c>
      <c r="G125" s="223">
        <v>43800</v>
      </c>
      <c r="H125" s="224" t="s">
        <v>586</v>
      </c>
      <c r="I125" s="225">
        <v>800000</v>
      </c>
      <c r="J125" s="224" t="s">
        <v>908</v>
      </c>
      <c r="K125" s="231" t="s">
        <v>1669</v>
      </c>
      <c r="L125" s="224" t="s">
        <v>2045</v>
      </c>
      <c r="M125" s="231"/>
      <c r="N125" s="372"/>
      <c r="O125" s="372"/>
      <c r="P125" s="372"/>
      <c r="Q125" s="224"/>
      <c r="R125" s="224"/>
      <c r="S125" s="224"/>
      <c r="T125" s="224"/>
      <c r="U125" s="224"/>
      <c r="V125" s="257"/>
      <c r="W125" s="520"/>
      <c r="X125" s="257"/>
      <c r="Y125" s="257"/>
      <c r="Z125" s="257"/>
    </row>
    <row r="126" spans="1:26" ht="75">
      <c r="A126" s="591"/>
      <c r="B126" s="231" t="s">
        <v>910</v>
      </c>
      <c r="C126" s="224" t="s">
        <v>2209</v>
      </c>
      <c r="D126" s="224" t="s">
        <v>912</v>
      </c>
      <c r="E126" s="231"/>
      <c r="F126" s="223">
        <v>42064</v>
      </c>
      <c r="G126" s="223" t="s">
        <v>2210</v>
      </c>
      <c r="H126" s="231" t="s">
        <v>2390</v>
      </c>
      <c r="I126" s="225">
        <v>1000000</v>
      </c>
      <c r="J126" s="224" t="s">
        <v>2391</v>
      </c>
      <c r="K126" s="231" t="s">
        <v>1378</v>
      </c>
      <c r="L126" s="224" t="s">
        <v>1791</v>
      </c>
      <c r="M126" s="231" t="s">
        <v>916</v>
      </c>
      <c r="N126" s="372"/>
      <c r="O126" s="372"/>
      <c r="P126" s="372"/>
      <c r="Q126" s="224"/>
      <c r="R126" s="224"/>
      <c r="S126" s="224"/>
      <c r="T126" s="224"/>
      <c r="U126" s="224"/>
      <c r="V126" s="257"/>
      <c r="W126" s="520"/>
      <c r="X126" s="257"/>
      <c r="Y126" s="257"/>
      <c r="Z126" s="257"/>
    </row>
    <row r="127" spans="1:26" ht="60">
      <c r="A127" s="591"/>
      <c r="B127" s="231" t="s">
        <v>917</v>
      </c>
      <c r="C127" s="224" t="s">
        <v>2213</v>
      </c>
      <c r="D127" s="224" t="s">
        <v>2392</v>
      </c>
      <c r="E127" s="231"/>
      <c r="F127" s="223">
        <v>42064</v>
      </c>
      <c r="G127" s="223">
        <v>43983</v>
      </c>
      <c r="H127" s="224" t="s">
        <v>2214</v>
      </c>
      <c r="I127" s="225">
        <v>300000</v>
      </c>
      <c r="J127" s="224" t="s">
        <v>2393</v>
      </c>
      <c r="K127" s="231" t="s">
        <v>1681</v>
      </c>
      <c r="L127" s="231" t="s">
        <v>1791</v>
      </c>
      <c r="M127" s="231" t="s">
        <v>923</v>
      </c>
      <c r="N127" s="372"/>
      <c r="O127" s="372"/>
      <c r="P127" s="372"/>
      <c r="Q127" s="224"/>
      <c r="R127" s="224"/>
      <c r="S127" s="224"/>
      <c r="T127" s="224"/>
      <c r="U127" s="224"/>
      <c r="V127" s="257"/>
      <c r="W127" s="520"/>
      <c r="X127" s="257"/>
      <c r="Y127" s="257"/>
      <c r="Z127" s="257"/>
    </row>
    <row r="128" spans="1:26" ht="60">
      <c r="A128" s="591"/>
      <c r="B128" s="231" t="s">
        <v>924</v>
      </c>
      <c r="C128" s="332" t="s">
        <v>2219</v>
      </c>
      <c r="D128" s="224" t="s">
        <v>926</v>
      </c>
      <c r="E128" s="231"/>
      <c r="F128" s="223">
        <v>42826</v>
      </c>
      <c r="G128" s="223">
        <v>43800</v>
      </c>
      <c r="H128" s="224" t="s">
        <v>920</v>
      </c>
      <c r="I128" s="225">
        <v>1000000</v>
      </c>
      <c r="J128" s="224" t="s">
        <v>176</v>
      </c>
      <c r="K128" s="231" t="s">
        <v>1681</v>
      </c>
      <c r="L128" s="231"/>
      <c r="M128" s="231"/>
      <c r="N128" s="372"/>
      <c r="O128" s="372"/>
      <c r="P128" s="372"/>
      <c r="Q128" s="224"/>
      <c r="R128" s="224"/>
      <c r="S128" s="224"/>
      <c r="T128" s="224"/>
      <c r="U128" s="224"/>
      <c r="V128" s="257"/>
      <c r="W128" s="520"/>
      <c r="X128" s="257"/>
      <c r="Y128" s="257"/>
      <c r="Z128" s="257"/>
    </row>
    <row r="129" spans="1:26" ht="60">
      <c r="A129" s="587"/>
      <c r="B129" s="231" t="s">
        <v>927</v>
      </c>
      <c r="C129" s="332" t="s">
        <v>1694</v>
      </c>
      <c r="D129" s="224" t="s">
        <v>929</v>
      </c>
      <c r="E129" s="231"/>
      <c r="F129" s="223">
        <v>42430</v>
      </c>
      <c r="G129" s="223">
        <v>43800</v>
      </c>
      <c r="H129" s="224" t="s">
        <v>930</v>
      </c>
      <c r="I129" s="225">
        <v>500000</v>
      </c>
      <c r="J129" s="224" t="s">
        <v>931</v>
      </c>
      <c r="K129" s="231"/>
      <c r="L129" s="231"/>
      <c r="M129" s="231"/>
      <c r="N129" s="372"/>
      <c r="O129" s="372"/>
      <c r="P129" s="372"/>
      <c r="Q129" s="224"/>
      <c r="R129" s="224"/>
      <c r="S129" s="224"/>
      <c r="T129" s="224"/>
      <c r="U129" s="224"/>
      <c r="V129" s="257"/>
      <c r="W129" s="520"/>
      <c r="X129" s="257"/>
      <c r="Y129" s="257"/>
      <c r="Z129" s="257"/>
    </row>
    <row r="130" spans="1:26" ht="90">
      <c r="A130" s="652" t="s">
        <v>933</v>
      </c>
      <c r="B130" s="231" t="s">
        <v>934</v>
      </c>
      <c r="C130" s="332" t="s">
        <v>2220</v>
      </c>
      <c r="D130" s="224" t="s">
        <v>936</v>
      </c>
      <c r="E130" s="231"/>
      <c r="F130" s="223">
        <v>42005</v>
      </c>
      <c r="G130" s="223" t="s">
        <v>665</v>
      </c>
      <c r="H130" s="224" t="s">
        <v>937</v>
      </c>
      <c r="I130" s="225">
        <v>50000</v>
      </c>
      <c r="J130" s="224" t="s">
        <v>938</v>
      </c>
      <c r="K130" s="231" t="s">
        <v>1695</v>
      </c>
      <c r="L130" s="231"/>
      <c r="M130" s="231" t="s">
        <v>939</v>
      </c>
      <c r="N130" s="372"/>
      <c r="O130" s="372"/>
      <c r="P130" s="372"/>
      <c r="Q130" s="224"/>
      <c r="R130" s="224"/>
      <c r="S130" s="224"/>
      <c r="T130" s="224"/>
      <c r="U130" s="224"/>
      <c r="V130" s="257"/>
      <c r="W130" s="520"/>
      <c r="X130" s="257"/>
      <c r="Y130" s="257"/>
      <c r="Z130" s="257"/>
    </row>
    <row r="131" spans="1:26" ht="360">
      <c r="A131" s="591"/>
      <c r="B131" s="231" t="s">
        <v>940</v>
      </c>
      <c r="C131" s="332" t="s">
        <v>2221</v>
      </c>
      <c r="D131" s="224" t="s">
        <v>1863</v>
      </c>
      <c r="E131" s="231"/>
      <c r="F131" s="223">
        <v>42095</v>
      </c>
      <c r="G131" s="223">
        <v>44166</v>
      </c>
      <c r="H131" s="224" t="s">
        <v>2222</v>
      </c>
      <c r="I131" s="225">
        <v>500000</v>
      </c>
      <c r="J131" s="224" t="s">
        <v>1865</v>
      </c>
      <c r="K131" s="231" t="s">
        <v>2223</v>
      </c>
      <c r="L131" s="231"/>
      <c r="M131" s="231" t="s">
        <v>939</v>
      </c>
      <c r="N131" s="372"/>
      <c r="O131" s="372"/>
      <c r="P131" s="372"/>
      <c r="Q131" s="224"/>
      <c r="R131" s="224"/>
      <c r="S131" s="224"/>
      <c r="T131" s="224"/>
      <c r="U131" s="224"/>
      <c r="V131" s="257"/>
      <c r="W131" s="520"/>
      <c r="X131" s="257"/>
      <c r="Y131" s="257"/>
      <c r="Z131" s="257"/>
    </row>
    <row r="132" spans="1:26" ht="90">
      <c r="A132" s="591"/>
      <c r="B132" s="231" t="s">
        <v>946</v>
      </c>
      <c r="C132" s="332" t="s">
        <v>2221</v>
      </c>
      <c r="D132" s="224" t="s">
        <v>948</v>
      </c>
      <c r="E132" s="231"/>
      <c r="F132" s="223">
        <v>42095</v>
      </c>
      <c r="G132" s="223">
        <v>43800</v>
      </c>
      <c r="H132" s="224" t="s">
        <v>949</v>
      </c>
      <c r="I132" s="225">
        <v>800000</v>
      </c>
      <c r="J132" s="224" t="s">
        <v>950</v>
      </c>
      <c r="K132" s="231"/>
      <c r="L132" s="231"/>
      <c r="M132" s="231" t="s">
        <v>939</v>
      </c>
      <c r="N132" s="372"/>
      <c r="O132" s="372"/>
      <c r="P132" s="372"/>
      <c r="Q132" s="224"/>
      <c r="R132" s="224"/>
      <c r="S132" s="224"/>
      <c r="T132" s="224"/>
      <c r="U132" s="224"/>
      <c r="V132" s="257"/>
      <c r="W132" s="520"/>
      <c r="X132" s="257"/>
      <c r="Y132" s="257"/>
      <c r="Z132" s="257"/>
    </row>
    <row r="133" spans="1:26" ht="90">
      <c r="A133" s="591"/>
      <c r="B133" s="231" t="s">
        <v>952</v>
      </c>
      <c r="C133" s="332" t="s">
        <v>2224</v>
      </c>
      <c r="D133" s="224" t="s">
        <v>954</v>
      </c>
      <c r="E133" s="231"/>
      <c r="F133" s="223">
        <v>42005</v>
      </c>
      <c r="G133" s="223">
        <v>43800</v>
      </c>
      <c r="H133" s="224" t="s">
        <v>955</v>
      </c>
      <c r="I133" s="225">
        <v>300000</v>
      </c>
      <c r="J133" s="224" t="s">
        <v>956</v>
      </c>
      <c r="K133" s="231" t="s">
        <v>1504</v>
      </c>
      <c r="L133" s="231"/>
      <c r="M133" s="231" t="s">
        <v>939</v>
      </c>
      <c r="N133" s="372"/>
      <c r="O133" s="372"/>
      <c r="P133" s="372"/>
      <c r="Q133" s="224"/>
      <c r="R133" s="224"/>
      <c r="S133" s="224"/>
      <c r="T133" s="224"/>
      <c r="U133" s="224"/>
      <c r="V133" s="257"/>
      <c r="W133" s="520"/>
      <c r="X133" s="257"/>
      <c r="Y133" s="257"/>
      <c r="Z133" s="257"/>
    </row>
    <row r="134" spans="1:26" ht="90">
      <c r="A134" s="591"/>
      <c r="B134" s="231" t="s">
        <v>957</v>
      </c>
      <c r="C134" s="332" t="s">
        <v>2221</v>
      </c>
      <c r="D134" s="224" t="s">
        <v>959</v>
      </c>
      <c r="E134" s="231"/>
      <c r="F134" s="223">
        <v>42064</v>
      </c>
      <c r="G134" s="223">
        <v>43678</v>
      </c>
      <c r="H134" s="224" t="s">
        <v>960</v>
      </c>
      <c r="I134" s="225">
        <v>1450000</v>
      </c>
      <c r="J134" s="224" t="s">
        <v>1720</v>
      </c>
      <c r="K134" s="231" t="s">
        <v>1378</v>
      </c>
      <c r="L134" s="231"/>
      <c r="M134" s="231" t="s">
        <v>939</v>
      </c>
      <c r="N134" s="372"/>
      <c r="O134" s="372"/>
      <c r="P134" s="372"/>
      <c r="Q134" s="224"/>
      <c r="R134" s="224"/>
      <c r="S134" s="224"/>
      <c r="T134" s="224"/>
      <c r="U134" s="224"/>
      <c r="V134" s="257"/>
      <c r="W134" s="520"/>
      <c r="X134" s="257"/>
      <c r="Y134" s="257"/>
      <c r="Z134" s="257"/>
    </row>
    <row r="135" spans="1:26" ht="330">
      <c r="A135" s="591"/>
      <c r="B135" s="231" t="s">
        <v>963</v>
      </c>
      <c r="C135" s="224" t="s">
        <v>2227</v>
      </c>
      <c r="D135" s="224" t="s">
        <v>965</v>
      </c>
      <c r="E135" s="231"/>
      <c r="F135" s="223">
        <v>42370</v>
      </c>
      <c r="G135" s="223">
        <v>42705</v>
      </c>
      <c r="H135" s="224" t="s">
        <v>966</v>
      </c>
      <c r="I135" s="225"/>
      <c r="J135" s="224" t="s">
        <v>967</v>
      </c>
      <c r="K135" s="231" t="s">
        <v>2223</v>
      </c>
      <c r="L135" s="231" t="s">
        <v>2228</v>
      </c>
      <c r="M135" s="231" t="s">
        <v>939</v>
      </c>
      <c r="N135" s="372"/>
      <c r="O135" s="372" t="s">
        <v>60</v>
      </c>
      <c r="P135" s="372"/>
      <c r="Q135" s="224" t="s">
        <v>2600</v>
      </c>
      <c r="R135" s="224" t="s">
        <v>2601</v>
      </c>
      <c r="S135" s="224" t="s">
        <v>2602</v>
      </c>
      <c r="T135" s="224" t="s">
        <v>2603</v>
      </c>
      <c r="U135" s="224" t="s">
        <v>2604</v>
      </c>
      <c r="V135" s="257"/>
      <c r="W135" s="520"/>
      <c r="X135" s="257"/>
      <c r="Y135" s="257"/>
      <c r="Z135" s="257"/>
    </row>
    <row r="136" spans="1:26" ht="90">
      <c r="A136" s="591"/>
      <c r="B136" s="231" t="s">
        <v>973</v>
      </c>
      <c r="C136" s="332" t="s">
        <v>2229</v>
      </c>
      <c r="D136" s="224" t="s">
        <v>975</v>
      </c>
      <c r="E136" s="231"/>
      <c r="F136" s="223">
        <v>42095</v>
      </c>
      <c r="G136" s="223">
        <v>43800</v>
      </c>
      <c r="H136" s="224" t="s">
        <v>976</v>
      </c>
      <c r="I136" s="225">
        <v>1200000</v>
      </c>
      <c r="J136" s="224" t="s">
        <v>977</v>
      </c>
      <c r="K136" s="231"/>
      <c r="L136" s="231"/>
      <c r="M136" s="231" t="s">
        <v>939</v>
      </c>
      <c r="N136" s="372"/>
      <c r="O136" s="372"/>
      <c r="P136" s="372"/>
      <c r="Q136" s="224"/>
      <c r="R136" s="224"/>
      <c r="S136" s="224" t="s">
        <v>2605</v>
      </c>
      <c r="T136" s="224"/>
      <c r="U136" s="224"/>
      <c r="V136" s="257"/>
      <c r="W136" s="520"/>
      <c r="X136" s="257"/>
      <c r="Y136" s="257"/>
      <c r="Z136" s="257"/>
    </row>
    <row r="137" spans="1:26" ht="255">
      <c r="A137" s="591"/>
      <c r="B137" s="231" t="s">
        <v>978</v>
      </c>
      <c r="C137" s="224" t="s">
        <v>979</v>
      </c>
      <c r="D137" s="224" t="s">
        <v>980</v>
      </c>
      <c r="E137" s="231"/>
      <c r="F137" s="223">
        <v>42095</v>
      </c>
      <c r="G137" s="223">
        <v>43800</v>
      </c>
      <c r="H137" s="224" t="s">
        <v>2394</v>
      </c>
      <c r="I137" s="225">
        <v>800000</v>
      </c>
      <c r="J137" s="224" t="s">
        <v>2395</v>
      </c>
      <c r="K137" s="231" t="s">
        <v>1215</v>
      </c>
      <c r="L137" s="231" t="s">
        <v>1791</v>
      </c>
      <c r="M137" s="231" t="s">
        <v>2396</v>
      </c>
      <c r="N137" s="372"/>
      <c r="O137" s="372" t="s">
        <v>60</v>
      </c>
      <c r="P137" s="372"/>
      <c r="Q137" s="224" t="s">
        <v>2606</v>
      </c>
      <c r="R137" s="224" t="s">
        <v>2607</v>
      </c>
      <c r="S137" s="224"/>
      <c r="T137" s="224" t="s">
        <v>2608</v>
      </c>
      <c r="U137" s="558" t="s">
        <v>2658</v>
      </c>
      <c r="V137" s="257"/>
      <c r="W137" s="520"/>
      <c r="X137" s="257"/>
      <c r="Y137" s="257"/>
      <c r="Z137" s="257"/>
    </row>
    <row r="138" spans="1:26" ht="90">
      <c r="A138" s="591"/>
      <c r="B138" s="231" t="s">
        <v>983</v>
      </c>
      <c r="C138" s="332" t="s">
        <v>1903</v>
      </c>
      <c r="D138" s="224" t="s">
        <v>985</v>
      </c>
      <c r="E138" s="231"/>
      <c r="F138" s="223">
        <v>42005</v>
      </c>
      <c r="G138" s="223">
        <v>43678</v>
      </c>
      <c r="H138" s="224" t="s">
        <v>986</v>
      </c>
      <c r="I138" s="225">
        <v>200000</v>
      </c>
      <c r="J138" s="224" t="s">
        <v>987</v>
      </c>
      <c r="K138" s="231"/>
      <c r="L138" s="231"/>
      <c r="M138" s="231" t="s">
        <v>939</v>
      </c>
      <c r="N138" s="372"/>
      <c r="O138" s="372"/>
      <c r="P138" s="372"/>
      <c r="Q138" s="224"/>
      <c r="R138" s="224"/>
      <c r="S138" s="224"/>
      <c r="T138" s="224"/>
      <c r="U138" s="224"/>
      <c r="V138" s="257"/>
      <c r="W138" s="520"/>
      <c r="X138" s="257"/>
      <c r="Y138" s="257"/>
      <c r="Z138" s="257"/>
    </row>
    <row r="139" spans="1:26" ht="90">
      <c r="A139" s="591"/>
      <c r="B139" s="231" t="s">
        <v>988</v>
      </c>
      <c r="C139" s="332" t="s">
        <v>2197</v>
      </c>
      <c r="D139" s="224" t="s">
        <v>990</v>
      </c>
      <c r="E139" s="231"/>
      <c r="F139" s="223">
        <v>42005</v>
      </c>
      <c r="G139" s="223">
        <v>44166</v>
      </c>
      <c r="H139" s="224" t="s">
        <v>1388</v>
      </c>
      <c r="I139" s="225">
        <v>200000</v>
      </c>
      <c r="J139" s="224" t="s">
        <v>991</v>
      </c>
      <c r="K139" s="231"/>
      <c r="L139" s="231"/>
      <c r="M139" s="231" t="s">
        <v>939</v>
      </c>
      <c r="N139" s="372"/>
      <c r="O139" s="372"/>
      <c r="P139" s="372"/>
      <c r="Q139" s="224"/>
      <c r="R139" s="224"/>
      <c r="S139" s="224"/>
      <c r="T139" s="224"/>
      <c r="U139" s="224"/>
      <c r="V139" s="257"/>
      <c r="W139" s="520"/>
      <c r="X139" s="257"/>
      <c r="Y139" s="257"/>
      <c r="Z139" s="257"/>
    </row>
    <row r="140" spans="1:26" ht="195">
      <c r="A140" s="587"/>
      <c r="B140" s="231" t="s">
        <v>992</v>
      </c>
      <c r="C140" s="332" t="s">
        <v>2197</v>
      </c>
      <c r="D140" s="224" t="s">
        <v>994</v>
      </c>
      <c r="E140" s="231"/>
      <c r="F140" s="223">
        <v>42064</v>
      </c>
      <c r="G140" s="223">
        <v>43800</v>
      </c>
      <c r="H140" s="224" t="s">
        <v>2234</v>
      </c>
      <c r="I140" s="225">
        <v>1500000</v>
      </c>
      <c r="J140" s="224" t="s">
        <v>996</v>
      </c>
      <c r="K140" s="231"/>
      <c r="L140" s="231"/>
      <c r="M140" s="231" t="s">
        <v>939</v>
      </c>
      <c r="N140" s="372"/>
      <c r="O140" s="372"/>
      <c r="P140" s="372"/>
      <c r="Q140" s="224"/>
      <c r="R140" s="224"/>
      <c r="S140" s="224"/>
      <c r="T140" s="224"/>
      <c r="U140" s="224"/>
      <c r="V140" s="257"/>
      <c r="W140" s="520"/>
      <c r="X140" s="257"/>
      <c r="Y140" s="257"/>
      <c r="Z140" s="257"/>
    </row>
    <row r="141" spans="1:26" ht="135">
      <c r="A141" s="652" t="s">
        <v>1003</v>
      </c>
      <c r="B141" s="231" t="s">
        <v>1004</v>
      </c>
      <c r="C141" s="332" t="s">
        <v>2235</v>
      </c>
      <c r="D141" s="224" t="s">
        <v>1006</v>
      </c>
      <c r="E141" s="231"/>
      <c r="F141" s="223">
        <v>43466</v>
      </c>
      <c r="G141" s="223">
        <v>43678</v>
      </c>
      <c r="H141" s="224" t="s">
        <v>1007</v>
      </c>
      <c r="I141" s="225">
        <v>20000</v>
      </c>
      <c r="J141" s="224" t="s">
        <v>1008</v>
      </c>
      <c r="K141" s="231" t="s">
        <v>1743</v>
      </c>
      <c r="L141" s="231"/>
      <c r="M141" s="231"/>
      <c r="N141" s="372"/>
      <c r="O141" s="372"/>
      <c r="P141" s="372"/>
      <c r="Q141" s="224"/>
      <c r="R141" s="224"/>
      <c r="S141" s="224"/>
      <c r="T141" s="224"/>
      <c r="U141" s="224"/>
      <c r="V141" s="257"/>
      <c r="W141" s="520"/>
      <c r="X141" s="257"/>
      <c r="Y141" s="257"/>
      <c r="Z141" s="257"/>
    </row>
    <row r="142" spans="1:26" ht="409.5">
      <c r="A142" s="591"/>
      <c r="B142" s="231" t="s">
        <v>1018</v>
      </c>
      <c r="C142" s="224" t="s">
        <v>2236</v>
      </c>
      <c r="D142" s="224" t="s">
        <v>2237</v>
      </c>
      <c r="E142" s="231"/>
      <c r="F142" s="223">
        <v>42095</v>
      </c>
      <c r="G142" s="223">
        <v>43800</v>
      </c>
      <c r="H142" s="224" t="s">
        <v>2397</v>
      </c>
      <c r="I142" s="225">
        <v>750000</v>
      </c>
      <c r="J142" s="224" t="s">
        <v>2398</v>
      </c>
      <c r="K142" s="231" t="s">
        <v>2399</v>
      </c>
      <c r="L142" s="231" t="s">
        <v>1791</v>
      </c>
      <c r="M142" s="231"/>
      <c r="N142" s="372" t="s">
        <v>60</v>
      </c>
      <c r="O142" s="372"/>
      <c r="P142" s="372"/>
      <c r="Q142" s="373" t="s">
        <v>2609</v>
      </c>
      <c r="R142" s="224" t="s">
        <v>2610</v>
      </c>
      <c r="S142" s="224" t="s">
        <v>2611</v>
      </c>
      <c r="T142" s="224" t="s">
        <v>2612</v>
      </c>
      <c r="U142" s="224"/>
      <c r="V142" s="257"/>
      <c r="W142" s="520"/>
      <c r="X142" s="257"/>
      <c r="Y142" s="257"/>
      <c r="Z142" s="257"/>
    </row>
    <row r="143" spans="1:26" ht="45">
      <c r="A143" s="591"/>
      <c r="B143" s="231" t="s">
        <v>1044</v>
      </c>
      <c r="C143" s="332" t="s">
        <v>2245</v>
      </c>
      <c r="D143" s="224" t="s">
        <v>1046</v>
      </c>
      <c r="E143" s="231"/>
      <c r="F143" s="223">
        <v>42370</v>
      </c>
      <c r="G143" s="223">
        <v>43678</v>
      </c>
      <c r="H143" s="224" t="s">
        <v>578</v>
      </c>
      <c r="I143" s="225">
        <v>150000</v>
      </c>
      <c r="J143" s="224" t="s">
        <v>1047</v>
      </c>
      <c r="K143" s="231"/>
      <c r="L143" s="231"/>
      <c r="M143" s="231"/>
      <c r="N143" s="372"/>
      <c r="O143" s="372"/>
      <c r="P143" s="372"/>
      <c r="Q143" s="224"/>
      <c r="R143" s="224"/>
      <c r="S143" s="224"/>
      <c r="T143" s="224"/>
      <c r="U143" s="224"/>
      <c r="V143" s="257"/>
      <c r="W143" s="520"/>
      <c r="X143" s="257"/>
      <c r="Y143" s="257"/>
      <c r="Z143" s="257"/>
    </row>
    <row r="144" spans="1:26" ht="45">
      <c r="A144" s="591"/>
      <c r="B144" s="231" t="s">
        <v>1049</v>
      </c>
      <c r="C144" s="332" t="s">
        <v>2246</v>
      </c>
      <c r="D144" s="224" t="s">
        <v>1051</v>
      </c>
      <c r="E144" s="231"/>
      <c r="F144" s="223">
        <v>42005</v>
      </c>
      <c r="G144" s="223">
        <v>42339</v>
      </c>
      <c r="H144" s="224" t="s">
        <v>330</v>
      </c>
      <c r="I144" s="225">
        <v>400000</v>
      </c>
      <c r="J144" s="224" t="s">
        <v>1052</v>
      </c>
      <c r="K144" s="231"/>
      <c r="L144" s="231"/>
      <c r="M144" s="231"/>
      <c r="N144" s="372"/>
      <c r="O144" s="372"/>
      <c r="P144" s="372"/>
      <c r="Q144" s="224"/>
      <c r="R144" s="224"/>
      <c r="S144" s="224"/>
      <c r="T144" s="320"/>
      <c r="U144" s="320"/>
      <c r="V144" s="257"/>
      <c r="W144" s="520"/>
      <c r="X144" s="257"/>
      <c r="Y144" s="257"/>
      <c r="Z144" s="257"/>
    </row>
    <row r="145" spans="1:26" ht="30">
      <c r="A145" s="591"/>
      <c r="B145" s="231" t="s">
        <v>1053</v>
      </c>
      <c r="C145" s="332" t="s">
        <v>2247</v>
      </c>
      <c r="D145" s="224" t="s">
        <v>1055</v>
      </c>
      <c r="E145" s="231"/>
      <c r="F145" s="265"/>
      <c r="G145" s="265"/>
      <c r="H145" s="224" t="s">
        <v>1056</v>
      </c>
      <c r="I145" s="225">
        <v>1000</v>
      </c>
      <c r="J145" s="243"/>
      <c r="K145" s="231" t="s">
        <v>163</v>
      </c>
      <c r="L145" s="231"/>
      <c r="M145" s="231"/>
      <c r="N145" s="372"/>
      <c r="O145" s="372"/>
      <c r="P145" s="372"/>
      <c r="Q145" s="224"/>
      <c r="R145" s="224"/>
      <c r="S145" s="224"/>
      <c r="T145" s="224"/>
      <c r="U145" s="224"/>
      <c r="V145" s="257"/>
      <c r="W145" s="520"/>
      <c r="X145" s="257"/>
      <c r="Y145" s="257"/>
      <c r="Z145" s="257"/>
    </row>
    <row r="146" spans="1:26" ht="30">
      <c r="A146" s="591"/>
      <c r="B146" s="231" t="s">
        <v>1057</v>
      </c>
      <c r="C146" s="332" t="s">
        <v>2248</v>
      </c>
      <c r="D146" s="224" t="s">
        <v>1059</v>
      </c>
      <c r="E146" s="231"/>
      <c r="F146" s="223">
        <v>42064</v>
      </c>
      <c r="G146" s="223">
        <v>43800</v>
      </c>
      <c r="H146" s="224" t="s">
        <v>83</v>
      </c>
      <c r="I146" s="225">
        <v>50000</v>
      </c>
      <c r="J146" s="224"/>
      <c r="K146" s="231"/>
      <c r="L146" s="231"/>
      <c r="M146" s="231"/>
      <c r="N146" s="372"/>
      <c r="O146" s="372"/>
      <c r="P146" s="372"/>
      <c r="Q146" s="224"/>
      <c r="R146" s="224"/>
      <c r="S146" s="224"/>
      <c r="T146" s="224"/>
      <c r="U146" s="224"/>
      <c r="V146" s="257"/>
      <c r="W146" s="520"/>
      <c r="X146" s="257"/>
      <c r="Y146" s="257"/>
      <c r="Z146" s="257"/>
    </row>
    <row r="147" spans="1:26" ht="210">
      <c r="A147" s="591"/>
      <c r="B147" s="231" t="s">
        <v>1060</v>
      </c>
      <c r="C147" s="224" t="s">
        <v>1061</v>
      </c>
      <c r="D147" s="224" t="s">
        <v>1062</v>
      </c>
      <c r="E147" s="231"/>
      <c r="F147" s="223">
        <v>42005</v>
      </c>
      <c r="G147" s="223">
        <v>42736</v>
      </c>
      <c r="H147" s="224" t="s">
        <v>2400</v>
      </c>
      <c r="I147" s="225">
        <v>500000</v>
      </c>
      <c r="J147" s="224" t="s">
        <v>2401</v>
      </c>
      <c r="K147" s="231"/>
      <c r="L147" s="231" t="s">
        <v>1791</v>
      </c>
      <c r="M147" s="231"/>
      <c r="N147" s="372"/>
      <c r="O147" s="372"/>
      <c r="P147" s="372" t="s">
        <v>60</v>
      </c>
      <c r="Q147" s="224" t="s">
        <v>2613</v>
      </c>
      <c r="R147" s="224" t="s">
        <v>2614</v>
      </c>
      <c r="S147" s="224"/>
      <c r="T147" s="224" t="s">
        <v>2615</v>
      </c>
      <c r="U147" s="558" t="s">
        <v>2616</v>
      </c>
      <c r="V147" s="257"/>
      <c r="W147" s="520"/>
      <c r="X147" s="257"/>
      <c r="Y147" s="257"/>
      <c r="Z147" s="257"/>
    </row>
    <row r="148" spans="1:26" ht="225">
      <c r="A148" s="591"/>
      <c r="B148" s="231" t="s">
        <v>1066</v>
      </c>
      <c r="C148" s="332" t="s">
        <v>2251</v>
      </c>
      <c r="D148" s="224" t="s">
        <v>1068</v>
      </c>
      <c r="E148" s="231"/>
      <c r="F148" s="223">
        <v>42370</v>
      </c>
      <c r="G148" s="223">
        <v>43800</v>
      </c>
      <c r="H148" s="224" t="s">
        <v>1063</v>
      </c>
      <c r="I148" s="225">
        <v>1500000</v>
      </c>
      <c r="J148" s="224" t="s">
        <v>1069</v>
      </c>
      <c r="K148" s="231"/>
      <c r="L148" s="231"/>
      <c r="M148" s="231"/>
      <c r="N148" s="372"/>
      <c r="O148" s="372"/>
      <c r="P148" s="372"/>
      <c r="Q148" s="224"/>
      <c r="R148" s="224"/>
      <c r="S148" s="224"/>
      <c r="T148" s="224"/>
      <c r="U148" s="224"/>
      <c r="V148" s="257"/>
      <c r="W148" s="520"/>
      <c r="X148" s="257"/>
      <c r="Y148" s="257"/>
      <c r="Z148" s="257"/>
    </row>
    <row r="149" spans="1:26" ht="75">
      <c r="A149" s="591"/>
      <c r="B149" s="231" t="s">
        <v>1070</v>
      </c>
      <c r="C149" s="224" t="s">
        <v>1071</v>
      </c>
      <c r="D149" s="224" t="s">
        <v>1072</v>
      </c>
      <c r="E149" s="231"/>
      <c r="F149" s="223">
        <v>42217</v>
      </c>
      <c r="G149" s="223">
        <v>43678</v>
      </c>
      <c r="H149" s="224" t="s">
        <v>2402</v>
      </c>
      <c r="I149" s="225">
        <v>15000</v>
      </c>
      <c r="J149" s="224" t="s">
        <v>2403</v>
      </c>
      <c r="K149" s="231" t="s">
        <v>1764</v>
      </c>
      <c r="L149" s="231"/>
      <c r="M149" s="231"/>
      <c r="N149" s="372" t="s">
        <v>60</v>
      </c>
      <c r="O149" s="372"/>
      <c r="P149" s="372"/>
      <c r="Q149" s="224" t="s">
        <v>2617</v>
      </c>
      <c r="R149" s="224"/>
      <c r="S149" s="224" t="s">
        <v>2618</v>
      </c>
      <c r="T149" s="224" t="s">
        <v>2619</v>
      </c>
      <c r="U149" s="224" t="s">
        <v>2620</v>
      </c>
      <c r="V149" s="257"/>
      <c r="W149" s="520"/>
      <c r="X149" s="257"/>
      <c r="Y149" s="257"/>
      <c r="Z149" s="257"/>
    </row>
    <row r="150" spans="1:26" ht="135">
      <c r="A150" s="591"/>
      <c r="B150" s="231" t="s">
        <v>1075</v>
      </c>
      <c r="C150" s="224" t="s">
        <v>1076</v>
      </c>
      <c r="D150" s="224" t="s">
        <v>1077</v>
      </c>
      <c r="E150" s="231"/>
      <c r="F150" s="223">
        <v>42005</v>
      </c>
      <c r="G150" s="223">
        <v>43800</v>
      </c>
      <c r="H150" s="224" t="s">
        <v>1388</v>
      </c>
      <c r="I150" s="225">
        <v>800000</v>
      </c>
      <c r="J150" s="224" t="s">
        <v>2256</v>
      </c>
      <c r="K150" s="231"/>
      <c r="L150" s="231"/>
      <c r="M150" s="231"/>
      <c r="N150" s="372" t="s">
        <v>60</v>
      </c>
      <c r="O150" s="372"/>
      <c r="P150" s="372"/>
      <c r="Q150" s="224" t="s">
        <v>2621</v>
      </c>
      <c r="R150" s="224"/>
      <c r="S150" s="224"/>
      <c r="T150" s="224" t="s">
        <v>2622</v>
      </c>
      <c r="U150" s="558" t="s">
        <v>2623</v>
      </c>
      <c r="V150" s="257"/>
      <c r="W150" s="520"/>
      <c r="X150" s="257"/>
      <c r="Y150" s="257"/>
      <c r="Z150" s="257"/>
    </row>
    <row r="151" spans="1:26" ht="330">
      <c r="A151" s="587"/>
      <c r="B151" s="231" t="s">
        <v>1082</v>
      </c>
      <c r="C151" s="224" t="s">
        <v>1083</v>
      </c>
      <c r="D151" s="224" t="s">
        <v>1084</v>
      </c>
      <c r="E151" s="231"/>
      <c r="F151" s="223">
        <v>42095</v>
      </c>
      <c r="G151" s="223">
        <v>43800</v>
      </c>
      <c r="H151" s="224" t="s">
        <v>1085</v>
      </c>
      <c r="I151" s="225">
        <v>600000</v>
      </c>
      <c r="J151" s="224" t="s">
        <v>2404</v>
      </c>
      <c r="K151" s="231" t="s">
        <v>1215</v>
      </c>
      <c r="L151" s="231"/>
      <c r="M151" s="231"/>
      <c r="N151" s="372" t="s">
        <v>60</v>
      </c>
      <c r="O151" s="372"/>
      <c r="P151" s="372"/>
      <c r="Q151" s="224"/>
      <c r="R151" s="224" t="s">
        <v>2624</v>
      </c>
      <c r="S151" s="224" t="s">
        <v>2625</v>
      </c>
      <c r="T151" s="224" t="s">
        <v>2626</v>
      </c>
      <c r="U151" s="224" t="s">
        <v>2627</v>
      </c>
      <c r="V151" s="257"/>
      <c r="W151" s="520"/>
      <c r="X151" s="257"/>
      <c r="Y151" s="257"/>
      <c r="Z151" s="257"/>
    </row>
    <row r="152" spans="1:26">
      <c r="A152" s="257"/>
      <c r="B152" s="257"/>
      <c r="C152" s="257"/>
      <c r="D152" s="257"/>
      <c r="E152" s="257"/>
      <c r="F152" s="257"/>
      <c r="G152" s="257"/>
      <c r="H152" s="257"/>
      <c r="I152" s="257"/>
      <c r="J152" s="257"/>
      <c r="K152" s="257"/>
      <c r="L152" s="257"/>
      <c r="M152" s="257"/>
      <c r="N152" s="257"/>
      <c r="O152" s="257"/>
      <c r="P152" s="257"/>
      <c r="Q152" s="257"/>
      <c r="R152" s="257"/>
      <c r="S152" s="257"/>
      <c r="T152" s="257"/>
      <c r="U152" s="257"/>
      <c r="V152" s="257"/>
      <c r="W152" s="520"/>
      <c r="X152" s="257"/>
      <c r="Y152" s="257"/>
      <c r="Z152" s="257"/>
    </row>
    <row r="153" spans="1:26">
      <c r="A153" s="520"/>
      <c r="B153" s="520"/>
      <c r="C153" s="520"/>
      <c r="D153" s="520"/>
      <c r="E153" s="520"/>
      <c r="F153" s="520"/>
      <c r="G153" s="520"/>
      <c r="H153" s="520"/>
      <c r="I153" s="520"/>
      <c r="J153" s="520"/>
      <c r="K153" s="520"/>
      <c r="L153" s="520"/>
      <c r="M153" s="520"/>
      <c r="N153" s="520"/>
      <c r="O153" s="520"/>
      <c r="P153" s="520"/>
      <c r="Q153" s="520"/>
      <c r="R153" s="520"/>
      <c r="S153" s="520"/>
      <c r="T153" s="520"/>
      <c r="U153" s="520"/>
      <c r="V153" s="520"/>
      <c r="W153" s="520"/>
      <c r="X153" s="257"/>
      <c r="Y153" s="257"/>
      <c r="Z153" s="257"/>
    </row>
    <row r="154" spans="1:26">
      <c r="A154" s="520"/>
      <c r="B154" s="520"/>
      <c r="C154" s="520"/>
      <c r="D154" s="520"/>
      <c r="E154" s="520"/>
      <c r="F154" s="520"/>
      <c r="G154" s="520"/>
      <c r="H154" s="520"/>
      <c r="I154" s="520"/>
      <c r="J154" s="520"/>
      <c r="K154" s="520"/>
      <c r="L154" s="520"/>
      <c r="M154" s="520"/>
      <c r="N154" s="520"/>
      <c r="O154" s="520"/>
      <c r="P154" s="520"/>
      <c r="Q154" s="520"/>
      <c r="R154" s="520"/>
      <c r="S154" s="520"/>
      <c r="T154" s="520"/>
      <c r="U154" s="520"/>
      <c r="V154" s="520"/>
      <c r="W154" s="520"/>
      <c r="X154" s="257"/>
      <c r="Y154" s="257"/>
      <c r="Z154" s="257"/>
    </row>
    <row r="155" spans="1:26">
      <c r="A155" s="257"/>
      <c r="B155" s="257"/>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row>
    <row r="156" spans="1:26">
      <c r="A156" s="257"/>
      <c r="B156" s="257"/>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row>
    <row r="157" spans="1:26">
      <c r="A157" s="257"/>
      <c r="B157" s="257"/>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row>
    <row r="158" spans="1:26">
      <c r="A158" s="257"/>
      <c r="B158" s="257"/>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row>
    <row r="159" spans="1:26">
      <c r="A159" s="257"/>
      <c r="B159" s="257"/>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row>
    <row r="160" spans="1:26">
      <c r="A160" s="257"/>
      <c r="B160" s="257"/>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row>
    <row r="161" spans="1:26">
      <c r="A161" s="257"/>
      <c r="B161" s="257"/>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row>
    <row r="162" spans="1:26">
      <c r="A162" s="257"/>
      <c r="B162" s="257"/>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row>
    <row r="163" spans="1:26">
      <c r="A163" s="257"/>
      <c r="B163" s="257"/>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row>
    <row r="164" spans="1:26">
      <c r="A164" s="257"/>
      <c r="B164" s="257"/>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row>
    <row r="165" spans="1:26">
      <c r="A165" s="257"/>
      <c r="B165" s="257"/>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row>
    <row r="166" spans="1:26">
      <c r="A166" s="257"/>
      <c r="B166" s="257"/>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row>
    <row r="167" spans="1:26">
      <c r="A167" s="257"/>
      <c r="B167" s="257"/>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row>
    <row r="168" spans="1:26">
      <c r="A168" s="257"/>
      <c r="B168" s="257"/>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row>
    <row r="169" spans="1:26">
      <c r="A169" s="257"/>
      <c r="B169" s="257"/>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row>
    <row r="170" spans="1:26">
      <c r="A170" s="257"/>
      <c r="B170" s="257"/>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row>
    <row r="171" spans="1:26">
      <c r="A171" s="257"/>
      <c r="B171" s="257"/>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row>
    <row r="172" spans="1:26">
      <c r="A172" s="257"/>
      <c r="B172" s="257"/>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row>
    <row r="173" spans="1:26">
      <c r="A173" s="257"/>
      <c r="B173" s="257"/>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row>
    <row r="174" spans="1:26">
      <c r="A174" s="257"/>
      <c r="B174" s="257"/>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row>
    <row r="175" spans="1:26">
      <c r="A175" s="257"/>
      <c r="B175" s="257"/>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row>
    <row r="176" spans="1:26">
      <c r="A176" s="257"/>
      <c r="B176" s="257"/>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row>
    <row r="177" spans="1:26">
      <c r="A177" s="257"/>
      <c r="B177" s="257"/>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row>
    <row r="178" spans="1:26">
      <c r="A178" s="257"/>
      <c r="B178" s="257"/>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row>
    <row r="179" spans="1:26">
      <c r="A179" s="257"/>
      <c r="B179" s="257"/>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row>
    <row r="180" spans="1:26">
      <c r="A180" s="257"/>
      <c r="B180" s="257"/>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row>
    <row r="181" spans="1:26">
      <c r="A181" s="257"/>
      <c r="B181" s="257"/>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row>
    <row r="182" spans="1:26">
      <c r="A182" s="257"/>
      <c r="B182" s="257"/>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row>
    <row r="183" spans="1:26">
      <c r="A183" s="257"/>
      <c r="B183" s="257"/>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row>
    <row r="184" spans="1:26">
      <c r="A184" s="257"/>
      <c r="B184" s="257"/>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row>
    <row r="185" spans="1:26">
      <c r="A185" s="257"/>
      <c r="B185" s="257"/>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row>
    <row r="186" spans="1:26">
      <c r="A186" s="257"/>
      <c r="B186" s="257"/>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row>
    <row r="187" spans="1:26">
      <c r="A187" s="257"/>
      <c r="B187" s="257"/>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row>
    <row r="188" spans="1:26">
      <c r="A188" s="257"/>
      <c r="B188" s="257"/>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row>
    <row r="189" spans="1:26">
      <c r="A189" s="257"/>
      <c r="B189" s="257"/>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row>
    <row r="190" spans="1:26">
      <c r="A190" s="257"/>
      <c r="B190" s="257"/>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row>
    <row r="191" spans="1:26">
      <c r="A191" s="257"/>
      <c r="B191" s="257"/>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row>
    <row r="192" spans="1:26">
      <c r="A192" s="257"/>
      <c r="B192" s="257"/>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row>
    <row r="193" spans="1:26">
      <c r="A193" s="257"/>
      <c r="B193" s="257"/>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row>
    <row r="194" spans="1:26">
      <c r="A194" s="257"/>
      <c r="B194" s="257"/>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row>
    <row r="195" spans="1:26">
      <c r="A195" s="257"/>
      <c r="B195" s="257"/>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row>
    <row r="196" spans="1:26">
      <c r="A196" s="257"/>
      <c r="B196" s="257"/>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row>
    <row r="197" spans="1:26">
      <c r="A197" s="257"/>
      <c r="B197" s="257"/>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row>
    <row r="198" spans="1:26">
      <c r="A198" s="257"/>
      <c r="B198" s="257"/>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row>
    <row r="199" spans="1:26">
      <c r="A199" s="257"/>
      <c r="B199" s="257"/>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row>
    <row r="200" spans="1:26">
      <c r="A200" s="257"/>
      <c r="B200" s="257"/>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row>
    <row r="201" spans="1:26">
      <c r="A201" s="257"/>
      <c r="B201" s="257"/>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row>
    <row r="202" spans="1:26">
      <c r="A202" s="257"/>
      <c r="B202" s="257"/>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row>
    <row r="203" spans="1:26">
      <c r="A203" s="257"/>
      <c r="B203" s="257"/>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row>
    <row r="204" spans="1:26">
      <c r="A204" s="257"/>
      <c r="B204" s="257"/>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row>
    <row r="205" spans="1:26">
      <c r="A205" s="257"/>
      <c r="B205" s="257"/>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row>
    <row r="206" spans="1:26">
      <c r="A206" s="257"/>
      <c r="B206" s="257"/>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row>
    <row r="207" spans="1:26">
      <c r="A207" s="257"/>
      <c r="B207" s="257"/>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row>
    <row r="208" spans="1:26">
      <c r="A208" s="257"/>
      <c r="B208" s="257"/>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row>
    <row r="209" spans="1:26">
      <c r="A209" s="257"/>
      <c r="B209" s="257"/>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row>
    <row r="210" spans="1:26">
      <c r="A210" s="257"/>
      <c r="B210" s="257"/>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row>
    <row r="211" spans="1:26">
      <c r="A211" s="257"/>
      <c r="B211" s="257"/>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row>
    <row r="212" spans="1:26">
      <c r="A212" s="257"/>
      <c r="B212" s="257"/>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row>
    <row r="213" spans="1:26">
      <c r="A213" s="257"/>
      <c r="B213" s="257"/>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row>
    <row r="214" spans="1:26">
      <c r="A214" s="257"/>
      <c r="B214" s="257"/>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row>
    <row r="215" spans="1:26">
      <c r="A215" s="257"/>
      <c r="B215" s="257"/>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row>
    <row r="216" spans="1:26">
      <c r="A216" s="257"/>
      <c r="B216" s="257"/>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row>
    <row r="217" spans="1:26">
      <c r="A217" s="257"/>
      <c r="B217" s="257"/>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row>
    <row r="218" spans="1:26">
      <c r="A218" s="257"/>
      <c r="B218" s="257"/>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row>
    <row r="219" spans="1:26">
      <c r="A219" s="257"/>
      <c r="B219" s="257"/>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row>
    <row r="220" spans="1:26">
      <c r="A220" s="257"/>
      <c r="B220" s="257"/>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row>
    <row r="221" spans="1:26">
      <c r="A221" s="257"/>
      <c r="B221" s="257"/>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row>
    <row r="222" spans="1:26">
      <c r="A222" s="257"/>
      <c r="B222" s="257"/>
      <c r="C222" s="257"/>
      <c r="D222" s="257"/>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row>
    <row r="223" spans="1:26">
      <c r="A223" s="257"/>
      <c r="B223" s="257"/>
      <c r="C223" s="257"/>
      <c r="D223" s="257"/>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row>
    <row r="224" spans="1:26">
      <c r="A224" s="257"/>
      <c r="B224" s="257"/>
      <c r="C224" s="257"/>
      <c r="D224" s="257"/>
      <c r="E224" s="257"/>
      <c r="F224" s="257"/>
      <c r="G224" s="257"/>
      <c r="H224" s="257"/>
      <c r="I224" s="257"/>
      <c r="J224" s="257"/>
      <c r="K224" s="257"/>
      <c r="L224" s="257"/>
      <c r="M224" s="257"/>
      <c r="N224" s="257"/>
      <c r="O224" s="257"/>
      <c r="P224" s="257"/>
      <c r="Q224" s="257"/>
      <c r="R224" s="257"/>
      <c r="S224" s="257"/>
      <c r="T224" s="257"/>
      <c r="U224" s="257"/>
      <c r="V224" s="257"/>
      <c r="W224" s="257"/>
      <c r="X224" s="257"/>
      <c r="Y224" s="257"/>
      <c r="Z224" s="257"/>
    </row>
    <row r="225" spans="1:26">
      <c r="A225" s="257"/>
      <c r="B225" s="257"/>
      <c r="C225" s="257"/>
      <c r="D225" s="257"/>
      <c r="E225" s="257"/>
      <c r="F225" s="257"/>
      <c r="G225" s="257"/>
      <c r="H225" s="257"/>
      <c r="I225" s="257"/>
      <c r="J225" s="257"/>
      <c r="K225" s="257"/>
      <c r="L225" s="257"/>
      <c r="M225" s="257"/>
      <c r="N225" s="257"/>
      <c r="O225" s="257"/>
      <c r="P225" s="257"/>
      <c r="Q225" s="257"/>
      <c r="R225" s="257"/>
      <c r="S225" s="257"/>
      <c r="T225" s="257"/>
      <c r="U225" s="257"/>
      <c r="V225" s="257"/>
      <c r="W225" s="257"/>
      <c r="X225" s="257"/>
      <c r="Y225" s="257"/>
      <c r="Z225" s="257"/>
    </row>
    <row r="226" spans="1:26">
      <c r="A226" s="257"/>
      <c r="B226" s="257"/>
      <c r="C226" s="257"/>
      <c r="D226" s="257"/>
      <c r="E226" s="257"/>
      <c r="F226" s="257"/>
      <c r="G226" s="257"/>
      <c r="H226" s="257"/>
      <c r="I226" s="257"/>
      <c r="J226" s="257"/>
      <c r="K226" s="257"/>
      <c r="L226" s="257"/>
      <c r="M226" s="257"/>
      <c r="N226" s="257"/>
      <c r="O226" s="257"/>
      <c r="P226" s="257"/>
      <c r="Q226" s="257"/>
      <c r="R226" s="257"/>
      <c r="S226" s="257"/>
      <c r="T226" s="257"/>
      <c r="U226" s="257"/>
      <c r="V226" s="257"/>
      <c r="W226" s="257"/>
      <c r="X226" s="257"/>
      <c r="Y226" s="257"/>
      <c r="Z226" s="257"/>
    </row>
    <row r="227" spans="1:26">
      <c r="A227" s="257"/>
      <c r="B227" s="257"/>
      <c r="C227" s="257"/>
      <c r="D227" s="257"/>
      <c r="E227" s="257"/>
      <c r="F227" s="257"/>
      <c r="G227" s="257"/>
      <c r="H227" s="257"/>
      <c r="I227" s="257"/>
      <c r="J227" s="257"/>
      <c r="K227" s="257"/>
      <c r="L227" s="257"/>
      <c r="M227" s="257"/>
      <c r="N227" s="257"/>
      <c r="O227" s="257"/>
      <c r="P227" s="257"/>
      <c r="Q227" s="257"/>
      <c r="R227" s="257"/>
      <c r="S227" s="257"/>
      <c r="T227" s="257"/>
      <c r="U227" s="257"/>
      <c r="V227" s="257"/>
      <c r="W227" s="257"/>
      <c r="X227" s="257"/>
      <c r="Y227" s="257"/>
      <c r="Z227" s="257"/>
    </row>
    <row r="228" spans="1:26">
      <c r="A228" s="257"/>
      <c r="B228" s="257"/>
      <c r="C228" s="257"/>
      <c r="D228" s="257"/>
      <c r="E228" s="257"/>
      <c r="F228" s="257"/>
      <c r="G228" s="257"/>
      <c r="H228" s="257"/>
      <c r="I228" s="257"/>
      <c r="J228" s="257"/>
      <c r="K228" s="257"/>
      <c r="L228" s="257"/>
      <c r="M228" s="257"/>
      <c r="N228" s="257"/>
      <c r="O228" s="257"/>
      <c r="P228" s="257"/>
      <c r="Q228" s="257"/>
      <c r="R228" s="257"/>
      <c r="S228" s="257"/>
      <c r="T228" s="257"/>
      <c r="U228" s="257"/>
      <c r="V228" s="257"/>
      <c r="W228" s="257"/>
      <c r="X228" s="257"/>
      <c r="Y228" s="257"/>
      <c r="Z228" s="257"/>
    </row>
    <row r="229" spans="1:26">
      <c r="A229" s="257"/>
      <c r="B229" s="257"/>
      <c r="C229" s="257"/>
      <c r="D229" s="257"/>
      <c r="E229" s="257"/>
      <c r="F229" s="257"/>
      <c r="G229" s="257"/>
      <c r="H229" s="257"/>
      <c r="I229" s="257"/>
      <c r="J229" s="257"/>
      <c r="K229" s="257"/>
      <c r="L229" s="257"/>
      <c r="M229" s="257"/>
      <c r="N229" s="257"/>
      <c r="O229" s="257"/>
      <c r="P229" s="257"/>
      <c r="Q229" s="257"/>
      <c r="R229" s="257"/>
      <c r="S229" s="257"/>
      <c r="T229" s="257"/>
      <c r="U229" s="257"/>
      <c r="V229" s="257"/>
      <c r="W229" s="257"/>
      <c r="X229" s="257"/>
      <c r="Y229" s="257"/>
      <c r="Z229" s="257"/>
    </row>
    <row r="230" spans="1:26">
      <c r="A230" s="257"/>
      <c r="B230" s="257"/>
      <c r="C230" s="257"/>
      <c r="D230" s="257"/>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row>
    <row r="231" spans="1:26">
      <c r="A231" s="257"/>
      <c r="B231" s="257"/>
      <c r="C231" s="257"/>
      <c r="D231" s="257"/>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row>
    <row r="232" spans="1:26">
      <c r="A232" s="257"/>
      <c r="B232" s="257"/>
      <c r="C232" s="257"/>
      <c r="D232" s="257"/>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row>
    <row r="233" spans="1:26">
      <c r="A233" s="257"/>
      <c r="B233" s="257"/>
      <c r="C233" s="257"/>
      <c r="D233" s="257"/>
      <c r="E233" s="257"/>
      <c r="F233" s="257"/>
      <c r="G233" s="257"/>
      <c r="H233" s="257"/>
      <c r="I233" s="257"/>
      <c r="J233" s="257"/>
      <c r="K233" s="257"/>
      <c r="L233" s="257"/>
      <c r="M233" s="257"/>
      <c r="N233" s="257"/>
      <c r="O233" s="257"/>
      <c r="P233" s="257"/>
      <c r="Q233" s="257"/>
      <c r="R233" s="257"/>
      <c r="S233" s="257"/>
      <c r="T233" s="257"/>
      <c r="U233" s="257"/>
      <c r="V233" s="257"/>
      <c r="W233" s="257"/>
      <c r="X233" s="257"/>
      <c r="Y233" s="257"/>
      <c r="Z233" s="257"/>
    </row>
    <row r="234" spans="1:26">
      <c r="A234" s="257"/>
      <c r="B234" s="257"/>
      <c r="C234" s="257"/>
      <c r="D234" s="257"/>
      <c r="E234" s="257"/>
      <c r="F234" s="257"/>
      <c r="G234" s="257"/>
      <c r="H234" s="257"/>
      <c r="I234" s="257"/>
      <c r="J234" s="257"/>
      <c r="K234" s="257"/>
      <c r="L234" s="257"/>
      <c r="M234" s="257"/>
      <c r="N234" s="257"/>
      <c r="O234" s="257"/>
      <c r="P234" s="257"/>
      <c r="Q234" s="257"/>
      <c r="R234" s="257"/>
      <c r="S234" s="257"/>
      <c r="T234" s="257"/>
      <c r="U234" s="257"/>
      <c r="V234" s="257"/>
      <c r="W234" s="257"/>
      <c r="X234" s="257"/>
      <c r="Y234" s="257"/>
      <c r="Z234" s="257"/>
    </row>
    <row r="235" spans="1:26">
      <c r="A235" s="257"/>
      <c r="B235" s="257"/>
      <c r="C235" s="257"/>
      <c r="D235" s="257"/>
      <c r="E235" s="257"/>
      <c r="F235" s="257"/>
      <c r="G235" s="257"/>
      <c r="H235" s="257"/>
      <c r="I235" s="257"/>
      <c r="J235" s="257"/>
      <c r="K235" s="257"/>
      <c r="L235" s="257"/>
      <c r="M235" s="257"/>
      <c r="N235" s="257"/>
      <c r="O235" s="257"/>
      <c r="P235" s="257"/>
      <c r="Q235" s="257"/>
      <c r="R235" s="257"/>
      <c r="S235" s="257"/>
      <c r="T235" s="257"/>
      <c r="U235" s="257"/>
      <c r="V235" s="257"/>
      <c r="W235" s="257"/>
      <c r="X235" s="257"/>
      <c r="Y235" s="257"/>
      <c r="Z235" s="257"/>
    </row>
    <row r="236" spans="1:26">
      <c r="A236" s="257"/>
      <c r="B236" s="257"/>
      <c r="C236" s="257"/>
      <c r="D236" s="257"/>
      <c r="E236" s="257"/>
      <c r="F236" s="257"/>
      <c r="G236" s="257"/>
      <c r="H236" s="257"/>
      <c r="I236" s="257"/>
      <c r="J236" s="257"/>
      <c r="K236" s="257"/>
      <c r="L236" s="257"/>
      <c r="M236" s="257"/>
      <c r="N236" s="257"/>
      <c r="O236" s="257"/>
      <c r="P236" s="257"/>
      <c r="Q236" s="257"/>
      <c r="R236" s="257"/>
      <c r="S236" s="257"/>
      <c r="T236" s="257"/>
      <c r="U236" s="257"/>
      <c r="V236" s="257"/>
      <c r="W236" s="257"/>
      <c r="X236" s="257"/>
      <c r="Y236" s="257"/>
      <c r="Z236" s="257"/>
    </row>
    <row r="237" spans="1:26">
      <c r="A237" s="257"/>
      <c r="B237" s="257"/>
      <c r="C237" s="257"/>
      <c r="D237" s="257"/>
      <c r="E237" s="257"/>
      <c r="F237" s="257"/>
      <c r="G237" s="257"/>
      <c r="H237" s="257"/>
      <c r="I237" s="257"/>
      <c r="J237" s="257"/>
      <c r="K237" s="257"/>
      <c r="L237" s="257"/>
      <c r="M237" s="257"/>
      <c r="N237" s="257"/>
      <c r="O237" s="257"/>
      <c r="P237" s="257"/>
      <c r="Q237" s="257"/>
      <c r="R237" s="257"/>
      <c r="S237" s="257"/>
      <c r="T237" s="257"/>
      <c r="U237" s="257"/>
      <c r="V237" s="257"/>
      <c r="W237" s="257"/>
      <c r="X237" s="257"/>
      <c r="Y237" s="257"/>
      <c r="Z237" s="257"/>
    </row>
    <row r="238" spans="1:26">
      <c r="A238" s="257"/>
      <c r="B238" s="257"/>
      <c r="C238" s="257"/>
      <c r="D238" s="257"/>
      <c r="E238" s="257"/>
      <c r="F238" s="257"/>
      <c r="G238" s="257"/>
      <c r="H238" s="257"/>
      <c r="I238" s="257"/>
      <c r="J238" s="257"/>
      <c r="K238" s="257"/>
      <c r="L238" s="257"/>
      <c r="M238" s="257"/>
      <c r="N238" s="257"/>
      <c r="O238" s="257"/>
      <c r="P238" s="257"/>
      <c r="Q238" s="257"/>
      <c r="R238" s="257"/>
      <c r="S238" s="257"/>
      <c r="T238" s="257"/>
      <c r="U238" s="257"/>
      <c r="V238" s="257"/>
      <c r="W238" s="257"/>
      <c r="X238" s="257"/>
      <c r="Y238" s="257"/>
      <c r="Z238" s="257"/>
    </row>
    <row r="239" spans="1:26">
      <c r="A239" s="257"/>
      <c r="B239" s="257"/>
      <c r="C239" s="257"/>
      <c r="D239" s="257"/>
      <c r="E239" s="257"/>
      <c r="F239" s="257"/>
      <c r="G239" s="257"/>
      <c r="H239" s="257"/>
      <c r="I239" s="257"/>
      <c r="J239" s="257"/>
      <c r="K239" s="257"/>
      <c r="L239" s="257"/>
      <c r="M239" s="257"/>
      <c r="N239" s="257"/>
      <c r="O239" s="257"/>
      <c r="P239" s="257"/>
      <c r="Q239" s="257"/>
      <c r="R239" s="257"/>
      <c r="S239" s="257"/>
      <c r="T239" s="257"/>
      <c r="U239" s="257"/>
      <c r="V239" s="257"/>
      <c r="W239" s="257"/>
      <c r="X239" s="257"/>
      <c r="Y239" s="257"/>
      <c r="Z239" s="257"/>
    </row>
    <row r="240" spans="1:26">
      <c r="A240" s="257"/>
      <c r="B240" s="257"/>
      <c r="C240" s="257"/>
      <c r="D240" s="257"/>
      <c r="E240" s="257"/>
      <c r="F240" s="257"/>
      <c r="G240" s="257"/>
      <c r="H240" s="257"/>
      <c r="I240" s="257"/>
      <c r="J240" s="257"/>
      <c r="K240" s="257"/>
      <c r="L240" s="257"/>
      <c r="M240" s="257"/>
      <c r="N240" s="257"/>
      <c r="O240" s="257"/>
      <c r="P240" s="257"/>
      <c r="Q240" s="257"/>
      <c r="R240" s="257"/>
      <c r="S240" s="257"/>
      <c r="T240" s="257"/>
      <c r="U240" s="257"/>
      <c r="V240" s="257"/>
      <c r="W240" s="257"/>
      <c r="X240" s="257"/>
      <c r="Y240" s="257"/>
      <c r="Z240" s="257"/>
    </row>
    <row r="241" spans="1:26">
      <c r="A241" s="257"/>
      <c r="B241" s="257"/>
      <c r="C241" s="257"/>
      <c r="D241" s="257"/>
      <c r="E241" s="257"/>
      <c r="F241" s="257"/>
      <c r="G241" s="257"/>
      <c r="H241" s="257"/>
      <c r="I241" s="257"/>
      <c r="J241" s="257"/>
      <c r="K241" s="257"/>
      <c r="L241" s="257"/>
      <c r="M241" s="257"/>
      <c r="N241" s="257"/>
      <c r="O241" s="257"/>
      <c r="P241" s="257"/>
      <c r="Q241" s="257"/>
      <c r="R241" s="257"/>
      <c r="S241" s="257"/>
      <c r="T241" s="257"/>
      <c r="U241" s="257"/>
      <c r="V241" s="257"/>
      <c r="W241" s="257"/>
      <c r="X241" s="257"/>
      <c r="Y241" s="257"/>
      <c r="Z241" s="257"/>
    </row>
    <row r="242" spans="1:26">
      <c r="A242" s="257"/>
      <c r="B242" s="257"/>
      <c r="C242" s="257"/>
      <c r="D242" s="257"/>
      <c r="E242" s="257"/>
      <c r="F242" s="257"/>
      <c r="G242" s="257"/>
      <c r="H242" s="257"/>
      <c r="I242" s="257"/>
      <c r="J242" s="257"/>
      <c r="K242" s="257"/>
      <c r="L242" s="257"/>
      <c r="M242" s="257"/>
      <c r="N242" s="257"/>
      <c r="O242" s="257"/>
      <c r="P242" s="257"/>
      <c r="Q242" s="257"/>
      <c r="R242" s="257"/>
      <c r="S242" s="257"/>
      <c r="T242" s="257"/>
      <c r="U242" s="257"/>
      <c r="V242" s="257"/>
      <c r="W242" s="257"/>
      <c r="X242" s="257"/>
      <c r="Y242" s="257"/>
      <c r="Z242" s="257"/>
    </row>
    <row r="243" spans="1:26">
      <c r="A243" s="257"/>
      <c r="B243" s="257"/>
      <c r="C243" s="257"/>
      <c r="D243" s="257"/>
      <c r="E243" s="257"/>
      <c r="F243" s="257"/>
      <c r="G243" s="257"/>
      <c r="H243" s="257"/>
      <c r="I243" s="257"/>
      <c r="J243" s="257"/>
      <c r="K243" s="257"/>
      <c r="L243" s="257"/>
      <c r="M243" s="257"/>
      <c r="N243" s="257"/>
      <c r="O243" s="257"/>
      <c r="P243" s="257"/>
      <c r="Q243" s="257"/>
      <c r="R243" s="257"/>
      <c r="S243" s="257"/>
      <c r="T243" s="257"/>
      <c r="U243" s="257"/>
      <c r="V243" s="257"/>
      <c r="W243" s="257"/>
      <c r="X243" s="257"/>
      <c r="Y243" s="257"/>
      <c r="Z243" s="257"/>
    </row>
    <row r="244" spans="1:26">
      <c r="A244" s="257"/>
      <c r="B244" s="257"/>
      <c r="C244" s="257"/>
      <c r="D244" s="257"/>
      <c r="E244" s="257"/>
      <c r="F244" s="257"/>
      <c r="G244" s="257"/>
      <c r="H244" s="257"/>
      <c r="I244" s="257"/>
      <c r="J244" s="257"/>
      <c r="K244" s="257"/>
      <c r="L244" s="257"/>
      <c r="M244" s="257"/>
      <c r="N244" s="257"/>
      <c r="O244" s="257"/>
      <c r="P244" s="257"/>
      <c r="Q244" s="257"/>
      <c r="R244" s="257"/>
      <c r="S244" s="257"/>
      <c r="T244" s="257"/>
      <c r="U244" s="257"/>
      <c r="V244" s="257"/>
      <c r="W244" s="257"/>
      <c r="X244" s="257"/>
      <c r="Y244" s="257"/>
      <c r="Z244" s="257"/>
    </row>
    <row r="245" spans="1:26">
      <c r="A245" s="257"/>
      <c r="B245" s="257"/>
      <c r="C245" s="257"/>
      <c r="D245" s="257"/>
      <c r="E245" s="257"/>
      <c r="F245" s="257"/>
      <c r="G245" s="257"/>
      <c r="H245" s="257"/>
      <c r="I245" s="257"/>
      <c r="J245" s="257"/>
      <c r="K245" s="257"/>
      <c r="L245" s="257"/>
      <c r="M245" s="257"/>
      <c r="N245" s="257"/>
      <c r="O245" s="257"/>
      <c r="P245" s="257"/>
      <c r="Q245" s="257"/>
      <c r="R245" s="257"/>
      <c r="S245" s="257"/>
      <c r="T245" s="257"/>
      <c r="U245" s="257"/>
      <c r="V245" s="257"/>
      <c r="W245" s="257"/>
      <c r="X245" s="257"/>
      <c r="Y245" s="257"/>
      <c r="Z245" s="257"/>
    </row>
    <row r="246" spans="1:26">
      <c r="A246" s="257"/>
      <c r="B246" s="257"/>
      <c r="C246" s="257"/>
      <c r="D246" s="257"/>
      <c r="E246" s="257"/>
      <c r="F246" s="257"/>
      <c r="G246" s="257"/>
      <c r="H246" s="257"/>
      <c r="I246" s="257"/>
      <c r="J246" s="257"/>
      <c r="K246" s="257"/>
      <c r="L246" s="257"/>
      <c r="M246" s="257"/>
      <c r="N246" s="257"/>
      <c r="O246" s="257"/>
      <c r="P246" s="257"/>
      <c r="Q246" s="257"/>
      <c r="R246" s="257"/>
      <c r="S246" s="257"/>
      <c r="T246" s="257"/>
      <c r="U246" s="257"/>
      <c r="V246" s="257"/>
      <c r="W246" s="257"/>
      <c r="X246" s="257"/>
      <c r="Y246" s="257"/>
      <c r="Z246" s="257"/>
    </row>
    <row r="247" spans="1:26">
      <c r="A247" s="257"/>
      <c r="B247" s="257"/>
      <c r="C247" s="257"/>
      <c r="D247" s="257"/>
      <c r="E247" s="257"/>
      <c r="F247" s="257"/>
      <c r="G247" s="257"/>
      <c r="H247" s="257"/>
      <c r="I247" s="257"/>
      <c r="J247" s="257"/>
      <c r="K247" s="257"/>
      <c r="L247" s="257"/>
      <c r="M247" s="257"/>
      <c r="N247" s="257"/>
      <c r="O247" s="257"/>
      <c r="P247" s="257"/>
      <c r="Q247" s="257"/>
      <c r="R247" s="257"/>
      <c r="S247" s="257"/>
      <c r="T247" s="257"/>
      <c r="U247" s="257"/>
      <c r="V247" s="257"/>
      <c r="W247" s="257"/>
      <c r="X247" s="257"/>
      <c r="Y247" s="257"/>
      <c r="Z247" s="257"/>
    </row>
    <row r="248" spans="1:26">
      <c r="A248" s="257"/>
      <c r="B248" s="257"/>
      <c r="C248" s="257"/>
      <c r="D248" s="257"/>
      <c r="E248" s="257"/>
      <c r="F248" s="257"/>
      <c r="G248" s="257"/>
      <c r="H248" s="257"/>
      <c r="I248" s="257"/>
      <c r="J248" s="257"/>
      <c r="K248" s="257"/>
      <c r="L248" s="257"/>
      <c r="M248" s="257"/>
      <c r="N248" s="257"/>
      <c r="O248" s="257"/>
      <c r="P248" s="257"/>
      <c r="Q248" s="257"/>
      <c r="R248" s="257"/>
      <c r="S248" s="257"/>
      <c r="T248" s="257"/>
      <c r="U248" s="257"/>
      <c r="V248" s="257"/>
      <c r="W248" s="257"/>
      <c r="X248" s="257"/>
      <c r="Y248" s="257"/>
      <c r="Z248" s="257"/>
    </row>
    <row r="249" spans="1:26">
      <c r="A249" s="257"/>
      <c r="B249" s="257"/>
      <c r="C249" s="257"/>
      <c r="D249" s="257"/>
      <c r="E249" s="257"/>
      <c r="F249" s="257"/>
      <c r="G249" s="257"/>
      <c r="H249" s="257"/>
      <c r="I249" s="257"/>
      <c r="J249" s="257"/>
      <c r="K249" s="257"/>
      <c r="L249" s="257"/>
      <c r="M249" s="257"/>
      <c r="N249" s="257"/>
      <c r="O249" s="257"/>
      <c r="P249" s="257"/>
      <c r="Q249" s="257"/>
      <c r="R249" s="257"/>
      <c r="S249" s="257"/>
      <c r="T249" s="257"/>
      <c r="U249" s="257"/>
      <c r="V249" s="257"/>
      <c r="W249" s="257"/>
      <c r="X249" s="257"/>
      <c r="Y249" s="257"/>
      <c r="Z249" s="257"/>
    </row>
    <row r="250" spans="1:26">
      <c r="A250" s="257"/>
      <c r="B250" s="257"/>
      <c r="C250" s="257"/>
      <c r="D250" s="257"/>
      <c r="E250" s="257"/>
      <c r="F250" s="257"/>
      <c r="G250" s="257"/>
      <c r="H250" s="257"/>
      <c r="I250" s="257"/>
      <c r="J250" s="257"/>
      <c r="K250" s="257"/>
      <c r="L250" s="257"/>
      <c r="M250" s="257"/>
      <c r="N250" s="257"/>
      <c r="O250" s="257"/>
      <c r="P250" s="257"/>
      <c r="Q250" s="257"/>
      <c r="R250" s="257"/>
      <c r="S250" s="257"/>
      <c r="T250" s="257"/>
      <c r="U250" s="257"/>
      <c r="V250" s="257"/>
      <c r="W250" s="257"/>
      <c r="X250" s="257"/>
      <c r="Y250" s="257"/>
      <c r="Z250" s="257"/>
    </row>
    <row r="251" spans="1:26">
      <c r="A251" s="257"/>
      <c r="B251" s="257"/>
      <c r="C251" s="257"/>
      <c r="D251" s="257"/>
      <c r="E251" s="257"/>
      <c r="F251" s="257"/>
      <c r="G251" s="257"/>
      <c r="H251" s="257"/>
      <c r="I251" s="257"/>
      <c r="J251" s="257"/>
      <c r="K251" s="257"/>
      <c r="L251" s="257"/>
      <c r="M251" s="257"/>
      <c r="N251" s="257"/>
      <c r="O251" s="257"/>
      <c r="P251" s="257"/>
      <c r="Q251" s="257"/>
      <c r="R251" s="257"/>
      <c r="S251" s="257"/>
      <c r="T251" s="257"/>
      <c r="U251" s="257"/>
      <c r="V251" s="257"/>
      <c r="W251" s="257"/>
      <c r="X251" s="257"/>
      <c r="Y251" s="257"/>
      <c r="Z251" s="257"/>
    </row>
    <row r="252" spans="1:26">
      <c r="A252" s="257"/>
      <c r="B252" s="257"/>
      <c r="C252" s="257"/>
      <c r="D252" s="257"/>
      <c r="E252" s="257"/>
      <c r="F252" s="257"/>
      <c r="G252" s="257"/>
      <c r="H252" s="257"/>
      <c r="I252" s="257"/>
      <c r="J252" s="257"/>
      <c r="K252" s="257"/>
      <c r="L252" s="257"/>
      <c r="M252" s="257"/>
      <c r="N252" s="257"/>
      <c r="O252" s="257"/>
      <c r="P252" s="257"/>
      <c r="Q252" s="257"/>
      <c r="R252" s="257"/>
      <c r="S252" s="257"/>
      <c r="T252" s="257"/>
      <c r="U252" s="257"/>
      <c r="V252" s="257"/>
      <c r="W252" s="257"/>
      <c r="X252" s="257"/>
      <c r="Y252" s="257"/>
      <c r="Z252" s="257"/>
    </row>
    <row r="253" spans="1:26">
      <c r="A253" s="257"/>
      <c r="B253" s="257"/>
      <c r="C253" s="257"/>
      <c r="D253" s="257"/>
      <c r="E253" s="257"/>
      <c r="F253" s="257"/>
      <c r="G253" s="257"/>
      <c r="H253" s="257"/>
      <c r="I253" s="257"/>
      <c r="J253" s="257"/>
      <c r="K253" s="257"/>
      <c r="L253" s="257"/>
      <c r="M253" s="257"/>
      <c r="N253" s="257"/>
      <c r="O253" s="257"/>
      <c r="P253" s="257"/>
      <c r="Q253" s="257"/>
      <c r="R253" s="257"/>
      <c r="S253" s="257"/>
      <c r="T253" s="257"/>
      <c r="U253" s="257"/>
      <c r="V253" s="257"/>
      <c r="W253" s="257"/>
      <c r="X253" s="257"/>
      <c r="Y253" s="257"/>
      <c r="Z253" s="257"/>
    </row>
    <row r="254" spans="1:26">
      <c r="A254" s="257"/>
      <c r="B254" s="257"/>
      <c r="C254" s="257"/>
      <c r="D254" s="257"/>
      <c r="E254" s="257"/>
      <c r="F254" s="257"/>
      <c r="G254" s="257"/>
      <c r="H254" s="257"/>
      <c r="I254" s="257"/>
      <c r="J254" s="257"/>
      <c r="K254" s="257"/>
      <c r="L254" s="257"/>
      <c r="M254" s="257"/>
      <c r="N254" s="257"/>
      <c r="O254" s="257"/>
      <c r="P254" s="257"/>
      <c r="Q254" s="257"/>
      <c r="R254" s="257"/>
      <c r="S254" s="257"/>
      <c r="T254" s="257"/>
      <c r="U254" s="257"/>
      <c r="V254" s="257"/>
      <c r="W254" s="257"/>
      <c r="X254" s="257"/>
      <c r="Y254" s="257"/>
      <c r="Z254" s="257"/>
    </row>
    <row r="255" spans="1:26">
      <c r="A255" s="257"/>
      <c r="B255" s="257"/>
      <c r="C255" s="257"/>
      <c r="D255" s="257"/>
      <c r="E255" s="257"/>
      <c r="F255" s="257"/>
      <c r="G255" s="257"/>
      <c r="H255" s="257"/>
      <c r="I255" s="257"/>
      <c r="J255" s="257"/>
      <c r="K255" s="257"/>
      <c r="L255" s="257"/>
      <c r="M255" s="257"/>
      <c r="N255" s="257"/>
      <c r="O255" s="257"/>
      <c r="P255" s="257"/>
      <c r="Q255" s="257"/>
      <c r="R255" s="257"/>
      <c r="S255" s="257"/>
      <c r="T255" s="257"/>
      <c r="U255" s="257"/>
      <c r="V255" s="257"/>
      <c r="W255" s="257"/>
      <c r="X255" s="257"/>
      <c r="Y255" s="257"/>
      <c r="Z255" s="257"/>
    </row>
    <row r="256" spans="1:26">
      <c r="A256" s="257"/>
      <c r="B256" s="257"/>
      <c r="C256" s="257"/>
      <c r="D256" s="257"/>
      <c r="E256" s="257"/>
      <c r="F256" s="257"/>
      <c r="G256" s="257"/>
      <c r="H256" s="257"/>
      <c r="I256" s="257"/>
      <c r="J256" s="257"/>
      <c r="K256" s="257"/>
      <c r="L256" s="257"/>
      <c r="M256" s="257"/>
      <c r="N256" s="257"/>
      <c r="O256" s="257"/>
      <c r="P256" s="257"/>
      <c r="Q256" s="257"/>
      <c r="R256" s="257"/>
      <c r="S256" s="257"/>
      <c r="T256" s="257"/>
      <c r="U256" s="257"/>
      <c r="V256" s="257"/>
      <c r="W256" s="257"/>
      <c r="X256" s="257"/>
      <c r="Y256" s="257"/>
      <c r="Z256" s="257"/>
    </row>
    <row r="257" spans="1:26">
      <c r="A257" s="257"/>
      <c r="B257" s="257"/>
      <c r="C257" s="257"/>
      <c r="D257" s="257"/>
      <c r="E257" s="257"/>
      <c r="F257" s="257"/>
      <c r="G257" s="257"/>
      <c r="H257" s="257"/>
      <c r="I257" s="257"/>
      <c r="J257" s="257"/>
      <c r="K257" s="257"/>
      <c r="L257" s="257"/>
      <c r="M257" s="257"/>
      <c r="N257" s="257"/>
      <c r="O257" s="257"/>
      <c r="P257" s="257"/>
      <c r="Q257" s="257"/>
      <c r="R257" s="257"/>
      <c r="S257" s="257"/>
      <c r="T257" s="257"/>
      <c r="U257" s="257"/>
      <c r="V257" s="257"/>
      <c r="W257" s="257"/>
      <c r="X257" s="257"/>
      <c r="Y257" s="257"/>
      <c r="Z257" s="257"/>
    </row>
    <row r="258" spans="1:26">
      <c r="A258" s="257"/>
      <c r="B258" s="257"/>
      <c r="C258" s="257"/>
      <c r="D258" s="257"/>
      <c r="E258" s="257"/>
      <c r="F258" s="257"/>
      <c r="G258" s="257"/>
      <c r="H258" s="257"/>
      <c r="I258" s="257"/>
      <c r="J258" s="257"/>
      <c r="K258" s="257"/>
      <c r="L258" s="257"/>
      <c r="M258" s="257"/>
      <c r="N258" s="257"/>
      <c r="O258" s="257"/>
      <c r="P258" s="257"/>
      <c r="Q258" s="257"/>
      <c r="R258" s="257"/>
      <c r="S258" s="257"/>
      <c r="T258" s="257"/>
      <c r="U258" s="257"/>
      <c r="V258" s="257"/>
      <c r="W258" s="257"/>
      <c r="X258" s="257"/>
      <c r="Y258" s="257"/>
      <c r="Z258" s="257"/>
    </row>
    <row r="259" spans="1:26">
      <c r="A259" s="257"/>
      <c r="B259" s="257"/>
      <c r="C259" s="257"/>
      <c r="D259" s="257"/>
      <c r="E259" s="257"/>
      <c r="F259" s="257"/>
      <c r="G259" s="257"/>
      <c r="H259" s="257"/>
      <c r="I259" s="257"/>
      <c r="J259" s="257"/>
      <c r="K259" s="257"/>
      <c r="L259" s="257"/>
      <c r="M259" s="257"/>
      <c r="N259" s="257"/>
      <c r="O259" s="257"/>
      <c r="P259" s="257"/>
      <c r="Q259" s="257"/>
      <c r="R259" s="257"/>
      <c r="S259" s="257"/>
      <c r="T259" s="257"/>
      <c r="U259" s="257"/>
      <c r="V259" s="257"/>
      <c r="W259" s="257"/>
      <c r="X259" s="257"/>
      <c r="Y259" s="257"/>
      <c r="Z259" s="257"/>
    </row>
    <row r="260" spans="1:26">
      <c r="A260" s="257"/>
      <c r="B260" s="257"/>
      <c r="C260" s="257"/>
      <c r="D260" s="257"/>
      <c r="E260" s="257"/>
      <c r="F260" s="257"/>
      <c r="G260" s="257"/>
      <c r="H260" s="257"/>
      <c r="I260" s="257"/>
      <c r="J260" s="257"/>
      <c r="K260" s="257"/>
      <c r="L260" s="257"/>
      <c r="M260" s="257"/>
      <c r="N260" s="257"/>
      <c r="O260" s="257"/>
      <c r="P260" s="257"/>
      <c r="Q260" s="257"/>
      <c r="R260" s="257"/>
      <c r="S260" s="257"/>
      <c r="T260" s="257"/>
      <c r="U260" s="257"/>
      <c r="V260" s="257"/>
      <c r="W260" s="257"/>
      <c r="X260" s="257"/>
      <c r="Y260" s="257"/>
      <c r="Z260" s="257"/>
    </row>
    <row r="261" spans="1:26">
      <c r="A261" s="257"/>
      <c r="B261" s="257"/>
      <c r="C261" s="257"/>
      <c r="D261" s="257"/>
      <c r="E261" s="257"/>
      <c r="F261" s="257"/>
      <c r="G261" s="257"/>
      <c r="H261" s="257"/>
      <c r="I261" s="257"/>
      <c r="J261" s="257"/>
      <c r="K261" s="257"/>
      <c r="L261" s="257"/>
      <c r="M261" s="257"/>
      <c r="N261" s="257"/>
      <c r="O261" s="257"/>
      <c r="P261" s="257"/>
      <c r="Q261" s="257"/>
      <c r="R261" s="257"/>
      <c r="S261" s="257"/>
      <c r="T261" s="257"/>
      <c r="U261" s="257"/>
      <c r="V261" s="257"/>
      <c r="W261" s="257"/>
      <c r="X261" s="257"/>
      <c r="Y261" s="257"/>
      <c r="Z261" s="257"/>
    </row>
    <row r="262" spans="1:26">
      <c r="A262" s="257"/>
      <c r="B262" s="257"/>
      <c r="C262" s="257"/>
      <c r="D262" s="257"/>
      <c r="E262" s="257"/>
      <c r="F262" s="257"/>
      <c r="G262" s="257"/>
      <c r="H262" s="257"/>
      <c r="I262" s="257"/>
      <c r="J262" s="257"/>
      <c r="K262" s="257"/>
      <c r="L262" s="257"/>
      <c r="M262" s="257"/>
      <c r="N262" s="257"/>
      <c r="O262" s="257"/>
      <c r="P262" s="257"/>
      <c r="Q262" s="257"/>
      <c r="R262" s="257"/>
      <c r="S262" s="257"/>
      <c r="T262" s="257"/>
      <c r="U262" s="257"/>
      <c r="V262" s="257"/>
      <c r="W262" s="257"/>
      <c r="X262" s="257"/>
      <c r="Y262" s="257"/>
      <c r="Z262" s="257"/>
    </row>
    <row r="263" spans="1:26">
      <c r="A263" s="257"/>
      <c r="B263" s="257"/>
      <c r="C263" s="257"/>
      <c r="D263" s="257"/>
      <c r="E263" s="257"/>
      <c r="F263" s="257"/>
      <c r="G263" s="257"/>
      <c r="H263" s="257"/>
      <c r="I263" s="257"/>
      <c r="J263" s="257"/>
      <c r="K263" s="257"/>
      <c r="L263" s="257"/>
      <c r="M263" s="257"/>
      <c r="N263" s="257"/>
      <c r="O263" s="257"/>
      <c r="P263" s="257"/>
      <c r="Q263" s="257"/>
      <c r="R263" s="257"/>
      <c r="S263" s="257"/>
      <c r="T263" s="257"/>
      <c r="U263" s="257"/>
      <c r="V263" s="257"/>
      <c r="W263" s="257"/>
      <c r="X263" s="257"/>
      <c r="Y263" s="257"/>
      <c r="Z263" s="257"/>
    </row>
    <row r="264" spans="1:26">
      <c r="A264" s="257"/>
      <c r="B264" s="257"/>
      <c r="C264" s="257"/>
      <c r="D264" s="257"/>
      <c r="E264" s="257"/>
      <c r="F264" s="257"/>
      <c r="G264" s="257"/>
      <c r="H264" s="257"/>
      <c r="I264" s="257"/>
      <c r="J264" s="257"/>
      <c r="K264" s="257"/>
      <c r="L264" s="257"/>
      <c r="M264" s="257"/>
      <c r="N264" s="257"/>
      <c r="O264" s="257"/>
      <c r="P264" s="257"/>
      <c r="Q264" s="257"/>
      <c r="R264" s="257"/>
      <c r="S264" s="257"/>
      <c r="T264" s="257"/>
      <c r="U264" s="257"/>
      <c r="V264" s="257"/>
      <c r="W264" s="257"/>
      <c r="X264" s="257"/>
      <c r="Y264" s="257"/>
      <c r="Z264" s="257"/>
    </row>
    <row r="265" spans="1:26">
      <c r="A265" s="257"/>
      <c r="B265" s="257"/>
      <c r="C265" s="257"/>
      <c r="D265" s="257"/>
      <c r="E265" s="257"/>
      <c r="F265" s="257"/>
      <c r="G265" s="257"/>
      <c r="H265" s="257"/>
      <c r="I265" s="257"/>
      <c r="J265" s="257"/>
      <c r="K265" s="257"/>
      <c r="L265" s="257"/>
      <c r="M265" s="257"/>
      <c r="N265" s="257"/>
      <c r="O265" s="257"/>
      <c r="P265" s="257"/>
      <c r="Q265" s="257"/>
      <c r="R265" s="257"/>
      <c r="S265" s="257"/>
      <c r="T265" s="257"/>
      <c r="U265" s="257"/>
      <c r="V265" s="257"/>
      <c r="W265" s="257"/>
      <c r="X265" s="257"/>
      <c r="Y265" s="257"/>
      <c r="Z265" s="257"/>
    </row>
    <row r="266" spans="1:26">
      <c r="A266" s="257"/>
      <c r="B266" s="257"/>
      <c r="C266" s="257"/>
      <c r="D266" s="257"/>
      <c r="E266" s="257"/>
      <c r="F266" s="257"/>
      <c r="G266" s="257"/>
      <c r="H266" s="257"/>
      <c r="I266" s="257"/>
      <c r="J266" s="257"/>
      <c r="K266" s="257"/>
      <c r="L266" s="257"/>
      <c r="M266" s="257"/>
      <c r="N266" s="257"/>
      <c r="O266" s="257"/>
      <c r="P266" s="257"/>
      <c r="Q266" s="257"/>
      <c r="R266" s="257"/>
      <c r="S266" s="257"/>
      <c r="T266" s="257"/>
      <c r="U266" s="257"/>
      <c r="V266" s="257"/>
      <c r="W266" s="257"/>
      <c r="X266" s="257"/>
      <c r="Y266" s="257"/>
      <c r="Z266" s="257"/>
    </row>
    <row r="267" spans="1:26">
      <c r="A267" s="257"/>
      <c r="B267" s="257"/>
      <c r="C267" s="257"/>
      <c r="D267" s="257"/>
      <c r="E267" s="257"/>
      <c r="F267" s="257"/>
      <c r="G267" s="257"/>
      <c r="H267" s="257"/>
      <c r="I267" s="257"/>
      <c r="J267" s="257"/>
      <c r="K267" s="257"/>
      <c r="L267" s="257"/>
      <c r="M267" s="257"/>
      <c r="N267" s="257"/>
      <c r="O267" s="257"/>
      <c r="P267" s="257"/>
      <c r="Q267" s="257"/>
      <c r="R267" s="257"/>
      <c r="S267" s="257"/>
      <c r="T267" s="257"/>
      <c r="U267" s="257"/>
      <c r="V267" s="257"/>
      <c r="W267" s="257"/>
      <c r="X267" s="257"/>
      <c r="Y267" s="257"/>
      <c r="Z267" s="257"/>
    </row>
    <row r="268" spans="1:26">
      <c r="A268" s="257"/>
      <c r="B268" s="257"/>
      <c r="C268" s="257"/>
      <c r="D268" s="257"/>
      <c r="E268" s="257"/>
      <c r="F268" s="257"/>
      <c r="G268" s="257"/>
      <c r="H268" s="257"/>
      <c r="I268" s="257"/>
      <c r="J268" s="257"/>
      <c r="K268" s="257"/>
      <c r="L268" s="257"/>
      <c r="M268" s="257"/>
      <c r="N268" s="257"/>
      <c r="O268" s="257"/>
      <c r="P268" s="257"/>
      <c r="Q268" s="257"/>
      <c r="R268" s="257"/>
      <c r="S268" s="257"/>
      <c r="T268" s="257"/>
      <c r="U268" s="257"/>
      <c r="V268" s="257"/>
      <c r="W268" s="257"/>
      <c r="X268" s="257"/>
      <c r="Y268" s="257"/>
      <c r="Z268" s="257"/>
    </row>
    <row r="269" spans="1:26">
      <c r="A269" s="257"/>
      <c r="B269" s="257"/>
      <c r="C269" s="257"/>
      <c r="D269" s="257"/>
      <c r="E269" s="257"/>
      <c r="F269" s="257"/>
      <c r="G269" s="257"/>
      <c r="H269" s="257"/>
      <c r="I269" s="257"/>
      <c r="J269" s="257"/>
      <c r="K269" s="257"/>
      <c r="L269" s="257"/>
      <c r="M269" s="257"/>
      <c r="N269" s="257"/>
      <c r="O269" s="257"/>
      <c r="P269" s="257"/>
      <c r="Q269" s="257"/>
      <c r="R269" s="257"/>
      <c r="S269" s="257"/>
      <c r="T269" s="257"/>
      <c r="U269" s="257"/>
      <c r="V269" s="257"/>
      <c r="W269" s="257"/>
      <c r="X269" s="257"/>
      <c r="Y269" s="257"/>
      <c r="Z269" s="257"/>
    </row>
    <row r="270" spans="1:26">
      <c r="A270" s="257"/>
      <c r="B270" s="257"/>
      <c r="C270" s="257"/>
      <c r="D270" s="257"/>
      <c r="E270" s="257"/>
      <c r="F270" s="257"/>
      <c r="G270" s="257"/>
      <c r="H270" s="257"/>
      <c r="I270" s="257"/>
      <c r="J270" s="257"/>
      <c r="K270" s="257"/>
      <c r="L270" s="257"/>
      <c r="M270" s="257"/>
      <c r="N270" s="257"/>
      <c r="O270" s="257"/>
      <c r="P270" s="257"/>
      <c r="Q270" s="257"/>
      <c r="R270" s="257"/>
      <c r="S270" s="257"/>
      <c r="T270" s="257"/>
      <c r="U270" s="257"/>
      <c r="V270" s="257"/>
      <c r="W270" s="257"/>
      <c r="X270" s="257"/>
      <c r="Y270" s="257"/>
      <c r="Z270" s="257"/>
    </row>
    <row r="271" spans="1:26">
      <c r="A271" s="257"/>
      <c r="B271" s="257"/>
      <c r="C271" s="257"/>
      <c r="D271" s="257"/>
      <c r="E271" s="257"/>
      <c r="F271" s="257"/>
      <c r="G271" s="257"/>
      <c r="H271" s="257"/>
      <c r="I271" s="257"/>
      <c r="J271" s="257"/>
      <c r="K271" s="257"/>
      <c r="L271" s="257"/>
      <c r="M271" s="257"/>
      <c r="N271" s="257"/>
      <c r="O271" s="257"/>
      <c r="P271" s="257"/>
      <c r="Q271" s="257"/>
      <c r="R271" s="257"/>
      <c r="S271" s="257"/>
      <c r="T271" s="257"/>
      <c r="U271" s="257"/>
      <c r="V271" s="257"/>
      <c r="W271" s="257"/>
      <c r="X271" s="257"/>
      <c r="Y271" s="257"/>
      <c r="Z271" s="257"/>
    </row>
    <row r="272" spans="1:26">
      <c r="A272" s="257"/>
      <c r="B272" s="257"/>
      <c r="C272" s="257"/>
      <c r="D272" s="257"/>
      <c r="E272" s="257"/>
      <c r="F272" s="257"/>
      <c r="G272" s="257"/>
      <c r="H272" s="257"/>
      <c r="I272" s="257"/>
      <c r="J272" s="257"/>
      <c r="K272" s="257"/>
      <c r="L272" s="257"/>
      <c r="M272" s="257"/>
      <c r="N272" s="257"/>
      <c r="O272" s="257"/>
      <c r="P272" s="257"/>
      <c r="Q272" s="257"/>
      <c r="R272" s="257"/>
      <c r="S272" s="257"/>
      <c r="T272" s="257"/>
      <c r="U272" s="257"/>
      <c r="V272" s="257"/>
      <c r="W272" s="257"/>
      <c r="X272" s="257"/>
      <c r="Y272" s="257"/>
      <c r="Z272" s="257"/>
    </row>
    <row r="273" spans="1:26">
      <c r="A273" s="257"/>
      <c r="B273" s="257"/>
      <c r="C273" s="257"/>
      <c r="D273" s="257"/>
      <c r="E273" s="257"/>
      <c r="F273" s="257"/>
      <c r="G273" s="257"/>
      <c r="H273" s="257"/>
      <c r="I273" s="257"/>
      <c r="J273" s="257"/>
      <c r="K273" s="257"/>
      <c r="L273" s="257"/>
      <c r="M273" s="257"/>
      <c r="N273" s="257"/>
      <c r="O273" s="257"/>
      <c r="P273" s="257"/>
      <c r="Q273" s="257"/>
      <c r="R273" s="257"/>
      <c r="S273" s="257"/>
      <c r="T273" s="257"/>
      <c r="U273" s="257"/>
      <c r="V273" s="257"/>
      <c r="W273" s="257"/>
      <c r="X273" s="257"/>
      <c r="Y273" s="257"/>
      <c r="Z273" s="257"/>
    </row>
    <row r="274" spans="1:26">
      <c r="A274" s="257"/>
      <c r="B274" s="257"/>
      <c r="C274" s="257"/>
      <c r="D274" s="257"/>
      <c r="E274" s="257"/>
      <c r="F274" s="257"/>
      <c r="G274" s="257"/>
      <c r="H274" s="257"/>
      <c r="I274" s="257"/>
      <c r="J274" s="257"/>
      <c r="K274" s="257"/>
      <c r="L274" s="257"/>
      <c r="M274" s="257"/>
      <c r="N274" s="257"/>
      <c r="O274" s="257"/>
      <c r="P274" s="257"/>
      <c r="Q274" s="257"/>
      <c r="R274" s="257"/>
      <c r="S274" s="257"/>
      <c r="T274" s="257"/>
      <c r="U274" s="257"/>
      <c r="V274" s="257"/>
      <c r="W274" s="257"/>
      <c r="X274" s="257"/>
      <c r="Y274" s="257"/>
      <c r="Z274" s="257"/>
    </row>
    <row r="275" spans="1:26">
      <c r="A275" s="257"/>
      <c r="B275" s="257"/>
      <c r="C275" s="257"/>
      <c r="D275" s="257"/>
      <c r="E275" s="257"/>
      <c r="F275" s="257"/>
      <c r="G275" s="257"/>
      <c r="H275" s="257"/>
      <c r="I275" s="257"/>
      <c r="J275" s="257"/>
      <c r="K275" s="257"/>
      <c r="L275" s="257"/>
      <c r="M275" s="257"/>
      <c r="N275" s="257"/>
      <c r="O275" s="257"/>
      <c r="P275" s="257"/>
      <c r="Q275" s="257"/>
      <c r="R275" s="257"/>
      <c r="S275" s="257"/>
      <c r="T275" s="257"/>
      <c r="U275" s="257"/>
      <c r="V275" s="257"/>
      <c r="W275" s="257"/>
      <c r="X275" s="257"/>
      <c r="Y275" s="257"/>
      <c r="Z275" s="257"/>
    </row>
    <row r="276" spans="1:26">
      <c r="A276" s="257"/>
      <c r="B276" s="257"/>
      <c r="C276" s="257"/>
      <c r="D276" s="257"/>
      <c r="E276" s="257"/>
      <c r="F276" s="257"/>
      <c r="G276" s="257"/>
      <c r="H276" s="257"/>
      <c r="I276" s="257"/>
      <c r="J276" s="257"/>
      <c r="K276" s="257"/>
      <c r="L276" s="257"/>
      <c r="M276" s="257"/>
      <c r="N276" s="257"/>
      <c r="O276" s="257"/>
      <c r="P276" s="257"/>
      <c r="Q276" s="257"/>
      <c r="R276" s="257"/>
      <c r="S276" s="257"/>
      <c r="T276" s="257"/>
      <c r="U276" s="257"/>
      <c r="V276" s="257"/>
      <c r="W276" s="257"/>
      <c r="X276" s="257"/>
      <c r="Y276" s="257"/>
      <c r="Z276" s="257"/>
    </row>
    <row r="277" spans="1:26">
      <c r="A277" s="257"/>
      <c r="B277" s="257"/>
      <c r="C277" s="257"/>
      <c r="D277" s="257"/>
      <c r="E277" s="257"/>
      <c r="F277" s="257"/>
      <c r="G277" s="257"/>
      <c r="H277" s="257"/>
      <c r="I277" s="257"/>
      <c r="J277" s="257"/>
      <c r="K277" s="257"/>
      <c r="L277" s="257"/>
      <c r="M277" s="257"/>
      <c r="N277" s="257"/>
      <c r="O277" s="257"/>
      <c r="P277" s="257"/>
      <c r="Q277" s="257"/>
      <c r="R277" s="257"/>
      <c r="S277" s="257"/>
      <c r="T277" s="257"/>
      <c r="U277" s="257"/>
      <c r="V277" s="257"/>
      <c r="W277" s="257"/>
      <c r="X277" s="257"/>
      <c r="Y277" s="257"/>
      <c r="Z277" s="257"/>
    </row>
    <row r="278" spans="1:26">
      <c r="A278" s="257"/>
      <c r="B278" s="257"/>
      <c r="C278" s="257"/>
      <c r="D278" s="257"/>
      <c r="E278" s="257"/>
      <c r="F278" s="257"/>
      <c r="G278" s="257"/>
      <c r="H278" s="257"/>
      <c r="I278" s="257"/>
      <c r="J278" s="257"/>
      <c r="K278" s="257"/>
      <c r="L278" s="257"/>
      <c r="M278" s="257"/>
      <c r="N278" s="257"/>
      <c r="O278" s="257"/>
      <c r="P278" s="257"/>
      <c r="Q278" s="257"/>
      <c r="R278" s="257"/>
      <c r="S278" s="257"/>
      <c r="T278" s="257"/>
      <c r="U278" s="257"/>
      <c r="V278" s="257"/>
      <c r="W278" s="257"/>
      <c r="X278" s="257"/>
      <c r="Y278" s="257"/>
      <c r="Z278" s="257"/>
    </row>
    <row r="279" spans="1:26">
      <c r="A279" s="257"/>
      <c r="B279" s="257"/>
      <c r="C279" s="257"/>
      <c r="D279" s="257"/>
      <c r="E279" s="257"/>
      <c r="F279" s="257"/>
      <c r="G279" s="257"/>
      <c r="H279" s="257"/>
      <c r="I279" s="257"/>
      <c r="J279" s="257"/>
      <c r="K279" s="257"/>
      <c r="L279" s="257"/>
      <c r="M279" s="257"/>
      <c r="N279" s="257"/>
      <c r="O279" s="257"/>
      <c r="P279" s="257"/>
      <c r="Q279" s="257"/>
      <c r="R279" s="257"/>
      <c r="S279" s="257"/>
      <c r="T279" s="257"/>
      <c r="U279" s="257"/>
      <c r="V279" s="257"/>
      <c r="W279" s="257"/>
      <c r="X279" s="257"/>
      <c r="Y279" s="257"/>
      <c r="Z279" s="257"/>
    </row>
    <row r="280" spans="1:26">
      <c r="A280" s="257"/>
      <c r="B280" s="257"/>
      <c r="C280" s="257"/>
      <c r="D280" s="257"/>
      <c r="E280" s="257"/>
      <c r="F280" s="257"/>
      <c r="G280" s="257"/>
      <c r="H280" s="257"/>
      <c r="I280" s="257"/>
      <c r="J280" s="257"/>
      <c r="K280" s="257"/>
      <c r="L280" s="257"/>
      <c r="M280" s="257"/>
      <c r="N280" s="257"/>
      <c r="O280" s="257"/>
      <c r="P280" s="257"/>
      <c r="Q280" s="257"/>
      <c r="R280" s="257"/>
      <c r="S280" s="257"/>
      <c r="T280" s="257"/>
      <c r="U280" s="257"/>
      <c r="V280" s="257"/>
      <c r="W280" s="257"/>
      <c r="X280" s="257"/>
      <c r="Y280" s="257"/>
      <c r="Z280" s="257"/>
    </row>
    <row r="281" spans="1:26">
      <c r="A281" s="257"/>
      <c r="B281" s="257"/>
      <c r="C281" s="257"/>
      <c r="D281" s="257"/>
      <c r="E281" s="257"/>
      <c r="F281" s="257"/>
      <c r="G281" s="257"/>
      <c r="H281" s="257"/>
      <c r="I281" s="257"/>
      <c r="J281" s="257"/>
      <c r="K281" s="257"/>
      <c r="L281" s="257"/>
      <c r="M281" s="257"/>
      <c r="N281" s="257"/>
      <c r="O281" s="257"/>
      <c r="P281" s="257"/>
      <c r="Q281" s="257"/>
      <c r="R281" s="257"/>
      <c r="S281" s="257"/>
      <c r="T281" s="257"/>
      <c r="U281" s="257"/>
      <c r="V281" s="257"/>
      <c r="W281" s="257"/>
      <c r="X281" s="257"/>
      <c r="Y281" s="257"/>
      <c r="Z281" s="257"/>
    </row>
    <row r="282" spans="1:26">
      <c r="A282" s="257"/>
      <c r="B282" s="257"/>
      <c r="C282" s="257"/>
      <c r="D282" s="257"/>
      <c r="E282" s="257"/>
      <c r="F282" s="257"/>
      <c r="G282" s="257"/>
      <c r="H282" s="257"/>
      <c r="I282" s="257"/>
      <c r="J282" s="257"/>
      <c r="K282" s="257"/>
      <c r="L282" s="257"/>
      <c r="M282" s="257"/>
      <c r="N282" s="257"/>
      <c r="O282" s="257"/>
      <c r="P282" s="257"/>
      <c r="Q282" s="257"/>
      <c r="R282" s="257"/>
      <c r="S282" s="257"/>
      <c r="T282" s="257"/>
      <c r="U282" s="257"/>
      <c r="V282" s="257"/>
      <c r="W282" s="257"/>
      <c r="X282" s="257"/>
      <c r="Y282" s="257"/>
      <c r="Z282" s="257"/>
    </row>
    <row r="283" spans="1:26">
      <c r="A283" s="257"/>
      <c r="B283" s="257"/>
      <c r="C283" s="257"/>
      <c r="D283" s="257"/>
      <c r="E283" s="257"/>
      <c r="F283" s="257"/>
      <c r="G283" s="257"/>
      <c r="H283" s="257"/>
      <c r="I283" s="257"/>
      <c r="J283" s="257"/>
      <c r="K283" s="257"/>
      <c r="L283" s="257"/>
      <c r="M283" s="257"/>
      <c r="N283" s="257"/>
      <c r="O283" s="257"/>
      <c r="P283" s="257"/>
      <c r="Q283" s="257"/>
      <c r="R283" s="257"/>
      <c r="S283" s="257"/>
      <c r="T283" s="257"/>
      <c r="U283" s="257"/>
      <c r="V283" s="257"/>
      <c r="W283" s="257"/>
      <c r="X283" s="257"/>
      <c r="Y283" s="257"/>
      <c r="Z283" s="257"/>
    </row>
    <row r="284" spans="1:26">
      <c r="A284" s="257"/>
      <c r="B284" s="257"/>
      <c r="C284" s="257"/>
      <c r="D284" s="257"/>
      <c r="E284" s="257"/>
      <c r="F284" s="257"/>
      <c r="G284" s="257"/>
      <c r="H284" s="257"/>
      <c r="I284" s="257"/>
      <c r="J284" s="257"/>
      <c r="K284" s="257"/>
      <c r="L284" s="257"/>
      <c r="M284" s="257"/>
      <c r="N284" s="257"/>
      <c r="O284" s="257"/>
      <c r="P284" s="257"/>
      <c r="Q284" s="257"/>
      <c r="R284" s="257"/>
      <c r="S284" s="257"/>
      <c r="T284" s="257"/>
      <c r="U284" s="257"/>
      <c r="V284" s="257"/>
      <c r="W284" s="257"/>
      <c r="X284" s="257"/>
      <c r="Y284" s="257"/>
      <c r="Z284" s="257"/>
    </row>
    <row r="285" spans="1:26">
      <c r="A285" s="257"/>
      <c r="B285" s="257"/>
      <c r="C285" s="257"/>
      <c r="D285" s="257"/>
      <c r="E285" s="257"/>
      <c r="F285" s="257"/>
      <c r="G285" s="257"/>
      <c r="H285" s="257"/>
      <c r="I285" s="257"/>
      <c r="J285" s="257"/>
      <c r="K285" s="257"/>
      <c r="L285" s="257"/>
      <c r="M285" s="257"/>
      <c r="N285" s="257"/>
      <c r="O285" s="257"/>
      <c r="P285" s="257"/>
      <c r="Q285" s="257"/>
      <c r="R285" s="257"/>
      <c r="S285" s="257"/>
      <c r="T285" s="257"/>
      <c r="U285" s="257"/>
      <c r="V285" s="257"/>
      <c r="W285" s="257"/>
      <c r="X285" s="257"/>
      <c r="Y285" s="257"/>
      <c r="Z285" s="257"/>
    </row>
    <row r="286" spans="1:26">
      <c r="A286" s="257"/>
      <c r="B286" s="257"/>
      <c r="C286" s="257"/>
      <c r="D286" s="257"/>
      <c r="E286" s="257"/>
      <c r="F286" s="257"/>
      <c r="G286" s="257"/>
      <c r="H286" s="257"/>
      <c r="I286" s="257"/>
      <c r="J286" s="257"/>
      <c r="K286" s="257"/>
      <c r="L286" s="257"/>
      <c r="M286" s="257"/>
      <c r="N286" s="257"/>
      <c r="O286" s="257"/>
      <c r="P286" s="257"/>
      <c r="Q286" s="257"/>
      <c r="R286" s="257"/>
      <c r="S286" s="257"/>
      <c r="T286" s="257"/>
      <c r="U286" s="257"/>
      <c r="V286" s="257"/>
      <c r="W286" s="257"/>
      <c r="X286" s="257"/>
      <c r="Y286" s="257"/>
      <c r="Z286" s="257"/>
    </row>
    <row r="287" spans="1:26">
      <c r="A287" s="257"/>
      <c r="B287" s="257"/>
      <c r="C287" s="257"/>
      <c r="D287" s="257"/>
      <c r="E287" s="257"/>
      <c r="F287" s="257"/>
      <c r="G287" s="257"/>
      <c r="H287" s="257"/>
      <c r="I287" s="257"/>
      <c r="J287" s="257"/>
      <c r="K287" s="257"/>
      <c r="L287" s="257"/>
      <c r="M287" s="257"/>
      <c r="N287" s="257"/>
      <c r="O287" s="257"/>
      <c r="P287" s="257"/>
      <c r="Q287" s="257"/>
      <c r="R287" s="257"/>
      <c r="S287" s="257"/>
      <c r="T287" s="257"/>
      <c r="U287" s="257"/>
      <c r="V287" s="257"/>
      <c r="W287" s="257"/>
      <c r="X287" s="257"/>
      <c r="Y287" s="257"/>
      <c r="Z287" s="257"/>
    </row>
    <row r="288" spans="1:26">
      <c r="A288" s="257"/>
      <c r="B288" s="257"/>
      <c r="C288" s="257"/>
      <c r="D288" s="257"/>
      <c r="E288" s="257"/>
      <c r="F288" s="257"/>
      <c r="G288" s="257"/>
      <c r="H288" s="257"/>
      <c r="I288" s="257"/>
      <c r="J288" s="257"/>
      <c r="K288" s="257"/>
      <c r="L288" s="257"/>
      <c r="M288" s="257"/>
      <c r="N288" s="257"/>
      <c r="O288" s="257"/>
      <c r="P288" s="257"/>
      <c r="Q288" s="257"/>
      <c r="R288" s="257"/>
      <c r="S288" s="257"/>
      <c r="T288" s="257"/>
      <c r="U288" s="257"/>
      <c r="V288" s="257"/>
      <c r="W288" s="257"/>
      <c r="X288" s="257"/>
      <c r="Y288" s="257"/>
      <c r="Z288" s="257"/>
    </row>
    <row r="289" spans="1:26">
      <c r="A289" s="257"/>
      <c r="B289" s="257"/>
      <c r="C289" s="257"/>
      <c r="D289" s="257"/>
      <c r="E289" s="257"/>
      <c r="F289" s="257"/>
      <c r="G289" s="257"/>
      <c r="H289" s="257"/>
      <c r="I289" s="257"/>
      <c r="J289" s="257"/>
      <c r="K289" s="257"/>
      <c r="L289" s="257"/>
      <c r="M289" s="257"/>
      <c r="N289" s="257"/>
      <c r="O289" s="257"/>
      <c r="P289" s="257"/>
      <c r="Q289" s="257"/>
      <c r="R289" s="257"/>
      <c r="S289" s="257"/>
      <c r="T289" s="257"/>
      <c r="U289" s="257"/>
      <c r="V289" s="257"/>
      <c r="W289" s="257"/>
      <c r="X289" s="257"/>
      <c r="Y289" s="257"/>
      <c r="Z289" s="257"/>
    </row>
    <row r="290" spans="1:26">
      <c r="A290" s="257"/>
      <c r="B290" s="257"/>
      <c r="C290" s="257"/>
      <c r="D290" s="257"/>
      <c r="E290" s="257"/>
      <c r="F290" s="257"/>
      <c r="G290" s="257"/>
      <c r="H290" s="257"/>
      <c r="I290" s="257"/>
      <c r="J290" s="257"/>
      <c r="K290" s="257"/>
      <c r="L290" s="257"/>
      <c r="M290" s="257"/>
      <c r="N290" s="257"/>
      <c r="O290" s="257"/>
      <c r="P290" s="257"/>
      <c r="Q290" s="257"/>
      <c r="R290" s="257"/>
      <c r="S290" s="257"/>
      <c r="T290" s="257"/>
      <c r="U290" s="257"/>
      <c r="V290" s="257"/>
      <c r="W290" s="257"/>
      <c r="X290" s="257"/>
      <c r="Y290" s="257"/>
      <c r="Z290" s="257"/>
    </row>
    <row r="291" spans="1:26">
      <c r="A291" s="257"/>
      <c r="B291" s="257"/>
      <c r="C291" s="257"/>
      <c r="D291" s="257"/>
      <c r="E291" s="257"/>
      <c r="F291" s="257"/>
      <c r="G291" s="257"/>
      <c r="H291" s="257"/>
      <c r="I291" s="257"/>
      <c r="J291" s="257"/>
      <c r="K291" s="257"/>
      <c r="L291" s="257"/>
      <c r="M291" s="257"/>
      <c r="N291" s="257"/>
      <c r="O291" s="257"/>
      <c r="P291" s="257"/>
      <c r="Q291" s="257"/>
      <c r="R291" s="257"/>
      <c r="S291" s="257"/>
      <c r="T291" s="257"/>
      <c r="U291" s="257"/>
      <c r="V291" s="257"/>
      <c r="W291" s="257"/>
      <c r="X291" s="257"/>
      <c r="Y291" s="257"/>
      <c r="Z291" s="257"/>
    </row>
    <row r="292" spans="1:26">
      <c r="A292" s="257"/>
      <c r="B292" s="257"/>
      <c r="C292" s="257"/>
      <c r="D292" s="257"/>
      <c r="E292" s="257"/>
      <c r="F292" s="257"/>
      <c r="G292" s="257"/>
      <c r="H292" s="257"/>
      <c r="I292" s="257"/>
      <c r="J292" s="257"/>
      <c r="K292" s="257"/>
      <c r="L292" s="257"/>
      <c r="M292" s="257"/>
      <c r="N292" s="257"/>
      <c r="O292" s="257"/>
      <c r="P292" s="257"/>
      <c r="Q292" s="257"/>
      <c r="R292" s="257"/>
      <c r="S292" s="257"/>
      <c r="T292" s="257"/>
      <c r="U292" s="257"/>
      <c r="V292" s="257"/>
      <c r="W292" s="257"/>
      <c r="X292" s="257"/>
      <c r="Y292" s="257"/>
      <c r="Z292" s="257"/>
    </row>
    <row r="293" spans="1:26">
      <c r="A293" s="257"/>
      <c r="B293" s="257"/>
      <c r="C293" s="257"/>
      <c r="D293" s="257"/>
      <c r="E293" s="257"/>
      <c r="F293" s="257"/>
      <c r="G293" s="257"/>
      <c r="H293" s="257"/>
      <c r="I293" s="257"/>
      <c r="J293" s="257"/>
      <c r="K293" s="257"/>
      <c r="L293" s="257"/>
      <c r="M293" s="257"/>
      <c r="N293" s="257"/>
      <c r="O293" s="257"/>
      <c r="P293" s="257"/>
      <c r="Q293" s="257"/>
      <c r="R293" s="257"/>
      <c r="S293" s="257"/>
      <c r="T293" s="257"/>
      <c r="U293" s="257"/>
      <c r="V293" s="257"/>
      <c r="W293" s="257"/>
      <c r="X293" s="257"/>
      <c r="Y293" s="257"/>
      <c r="Z293" s="257"/>
    </row>
    <row r="294" spans="1:26">
      <c r="A294" s="257"/>
      <c r="B294" s="257"/>
      <c r="C294" s="257"/>
      <c r="D294" s="257"/>
      <c r="E294" s="257"/>
      <c r="F294" s="257"/>
      <c r="G294" s="257"/>
      <c r="H294" s="257"/>
      <c r="I294" s="257"/>
      <c r="J294" s="257"/>
      <c r="K294" s="257"/>
      <c r="L294" s="257"/>
      <c r="M294" s="257"/>
      <c r="N294" s="257"/>
      <c r="O294" s="257"/>
      <c r="P294" s="257"/>
      <c r="Q294" s="257"/>
      <c r="R294" s="257"/>
      <c r="S294" s="257"/>
      <c r="T294" s="257"/>
      <c r="U294" s="257"/>
      <c r="V294" s="257"/>
      <c r="W294" s="257"/>
      <c r="X294" s="257"/>
      <c r="Y294" s="257"/>
      <c r="Z294" s="257"/>
    </row>
    <row r="295" spans="1:26">
      <c r="A295" s="257"/>
      <c r="B295" s="257"/>
      <c r="C295" s="257"/>
      <c r="D295" s="257"/>
      <c r="E295" s="257"/>
      <c r="F295" s="257"/>
      <c r="G295" s="257"/>
      <c r="H295" s="257"/>
      <c r="I295" s="257"/>
      <c r="J295" s="257"/>
      <c r="K295" s="257"/>
      <c r="L295" s="257"/>
      <c r="M295" s="257"/>
      <c r="N295" s="257"/>
      <c r="O295" s="257"/>
      <c r="P295" s="257"/>
      <c r="Q295" s="257"/>
      <c r="R295" s="257"/>
      <c r="S295" s="257"/>
      <c r="T295" s="257"/>
      <c r="U295" s="257"/>
      <c r="V295" s="257"/>
      <c r="W295" s="257"/>
      <c r="X295" s="257"/>
      <c r="Y295" s="257"/>
      <c r="Z295" s="257"/>
    </row>
    <row r="296" spans="1:26">
      <c r="A296" s="257"/>
      <c r="B296" s="257"/>
      <c r="C296" s="257"/>
      <c r="D296" s="257"/>
      <c r="E296" s="257"/>
      <c r="F296" s="257"/>
      <c r="G296" s="257"/>
      <c r="H296" s="257"/>
      <c r="I296" s="257"/>
      <c r="J296" s="257"/>
      <c r="K296" s="257"/>
      <c r="L296" s="257"/>
      <c r="M296" s="257"/>
      <c r="N296" s="257"/>
      <c r="O296" s="257"/>
      <c r="P296" s="257"/>
      <c r="Q296" s="257"/>
      <c r="R296" s="257"/>
      <c r="S296" s="257"/>
      <c r="T296" s="257"/>
      <c r="U296" s="257"/>
      <c r="V296" s="257"/>
      <c r="W296" s="257"/>
      <c r="X296" s="257"/>
      <c r="Y296" s="257"/>
      <c r="Z296" s="257"/>
    </row>
    <row r="297" spans="1:26">
      <c r="A297" s="257"/>
      <c r="B297" s="257"/>
      <c r="C297" s="257"/>
      <c r="D297" s="257"/>
      <c r="E297" s="257"/>
      <c r="F297" s="257"/>
      <c r="G297" s="257"/>
      <c r="H297" s="257"/>
      <c r="I297" s="257"/>
      <c r="J297" s="257"/>
      <c r="K297" s="257"/>
      <c r="L297" s="257"/>
      <c r="M297" s="257"/>
      <c r="N297" s="257"/>
      <c r="O297" s="257"/>
      <c r="P297" s="257"/>
      <c r="Q297" s="257"/>
      <c r="R297" s="257"/>
      <c r="S297" s="257"/>
      <c r="T297" s="257"/>
      <c r="U297" s="257"/>
      <c r="V297" s="257"/>
      <c r="W297" s="257"/>
      <c r="X297" s="257"/>
      <c r="Y297" s="257"/>
      <c r="Z297" s="257"/>
    </row>
    <row r="298" spans="1:26">
      <c r="A298" s="257"/>
      <c r="B298" s="257"/>
      <c r="C298" s="257"/>
      <c r="D298" s="257"/>
      <c r="E298" s="257"/>
      <c r="F298" s="257"/>
      <c r="G298" s="257"/>
      <c r="H298" s="257"/>
      <c r="I298" s="257"/>
      <c r="J298" s="257"/>
      <c r="K298" s="257"/>
      <c r="L298" s="257"/>
      <c r="M298" s="257"/>
      <c r="N298" s="257"/>
      <c r="O298" s="257"/>
      <c r="P298" s="257"/>
      <c r="Q298" s="257"/>
      <c r="R298" s="257"/>
      <c r="S298" s="257"/>
      <c r="T298" s="257"/>
      <c r="U298" s="257"/>
      <c r="V298" s="257"/>
      <c r="W298" s="257"/>
      <c r="X298" s="257"/>
      <c r="Y298" s="257"/>
      <c r="Z298" s="257"/>
    </row>
    <row r="299" spans="1:26">
      <c r="A299" s="257"/>
      <c r="B299" s="257"/>
      <c r="C299" s="257"/>
      <c r="D299" s="257"/>
      <c r="E299" s="257"/>
      <c r="F299" s="257"/>
      <c r="G299" s="257"/>
      <c r="H299" s="257"/>
      <c r="I299" s="257"/>
      <c r="J299" s="257"/>
      <c r="K299" s="257"/>
      <c r="L299" s="257"/>
      <c r="M299" s="257"/>
      <c r="N299" s="257"/>
      <c r="O299" s="257"/>
      <c r="P299" s="257"/>
      <c r="Q299" s="257"/>
      <c r="R299" s="257"/>
      <c r="S299" s="257"/>
      <c r="T299" s="257"/>
      <c r="U299" s="257"/>
      <c r="V299" s="257"/>
      <c r="W299" s="257"/>
      <c r="X299" s="257"/>
      <c r="Y299" s="257"/>
      <c r="Z299" s="257"/>
    </row>
    <row r="300" spans="1:26">
      <c r="A300" s="257"/>
      <c r="B300" s="257"/>
      <c r="C300" s="257"/>
      <c r="D300" s="257"/>
      <c r="E300" s="257"/>
      <c r="F300" s="257"/>
      <c r="G300" s="257"/>
      <c r="H300" s="257"/>
      <c r="I300" s="257"/>
      <c r="J300" s="257"/>
      <c r="K300" s="257"/>
      <c r="L300" s="257"/>
      <c r="M300" s="257"/>
      <c r="N300" s="257"/>
      <c r="O300" s="257"/>
      <c r="P300" s="257"/>
      <c r="Q300" s="257"/>
      <c r="R300" s="257"/>
      <c r="S300" s="257"/>
      <c r="T300" s="257"/>
      <c r="U300" s="257"/>
      <c r="V300" s="257"/>
      <c r="W300" s="257"/>
      <c r="X300" s="257"/>
      <c r="Y300" s="257"/>
      <c r="Z300" s="257"/>
    </row>
    <row r="301" spans="1:26">
      <c r="A301" s="257"/>
      <c r="B301" s="257"/>
      <c r="C301" s="257"/>
      <c r="D301" s="257"/>
      <c r="E301" s="257"/>
      <c r="F301" s="257"/>
      <c r="G301" s="257"/>
      <c r="H301" s="257"/>
      <c r="I301" s="257"/>
      <c r="J301" s="257"/>
      <c r="K301" s="257"/>
      <c r="L301" s="257"/>
      <c r="M301" s="257"/>
      <c r="N301" s="257"/>
      <c r="O301" s="257"/>
      <c r="P301" s="257"/>
      <c r="Q301" s="257"/>
      <c r="R301" s="257"/>
      <c r="S301" s="257"/>
      <c r="T301" s="257"/>
      <c r="U301" s="257"/>
      <c r="V301" s="257"/>
      <c r="W301" s="257"/>
      <c r="X301" s="257"/>
      <c r="Y301" s="257"/>
      <c r="Z301" s="257"/>
    </row>
    <row r="302" spans="1:26">
      <c r="A302" s="257"/>
      <c r="B302" s="257"/>
      <c r="C302" s="257"/>
      <c r="D302" s="257"/>
      <c r="E302" s="257"/>
      <c r="F302" s="257"/>
      <c r="G302" s="257"/>
      <c r="H302" s="257"/>
      <c r="I302" s="257"/>
      <c r="J302" s="257"/>
      <c r="K302" s="257"/>
      <c r="L302" s="257"/>
      <c r="M302" s="257"/>
      <c r="N302" s="257"/>
      <c r="O302" s="257"/>
      <c r="P302" s="257"/>
      <c r="Q302" s="257"/>
      <c r="R302" s="257"/>
      <c r="S302" s="257"/>
      <c r="T302" s="257"/>
      <c r="U302" s="257"/>
      <c r="V302" s="257"/>
      <c r="W302" s="257"/>
      <c r="X302" s="257"/>
      <c r="Y302" s="257"/>
      <c r="Z302" s="257"/>
    </row>
    <row r="303" spans="1:26">
      <c r="A303" s="257"/>
      <c r="B303" s="257"/>
      <c r="C303" s="257"/>
      <c r="D303" s="257"/>
      <c r="E303" s="257"/>
      <c r="F303" s="257"/>
      <c r="G303" s="257"/>
      <c r="H303" s="257"/>
      <c r="I303" s="257"/>
      <c r="J303" s="257"/>
      <c r="K303" s="257"/>
      <c r="L303" s="257"/>
      <c r="M303" s="257"/>
      <c r="N303" s="257"/>
      <c r="O303" s="257"/>
      <c r="P303" s="257"/>
      <c r="Q303" s="257"/>
      <c r="R303" s="257"/>
      <c r="S303" s="257"/>
      <c r="T303" s="257"/>
      <c r="U303" s="257"/>
      <c r="V303" s="257"/>
      <c r="W303" s="257"/>
      <c r="X303" s="257"/>
      <c r="Y303" s="257"/>
      <c r="Z303" s="257"/>
    </row>
    <row r="304" spans="1:26">
      <c r="A304" s="257"/>
      <c r="B304" s="257"/>
      <c r="C304" s="257"/>
      <c r="D304" s="257"/>
      <c r="E304" s="257"/>
      <c r="F304" s="257"/>
      <c r="G304" s="257"/>
      <c r="H304" s="257"/>
      <c r="I304" s="257"/>
      <c r="J304" s="257"/>
      <c r="K304" s="257"/>
      <c r="L304" s="257"/>
      <c r="M304" s="257"/>
      <c r="N304" s="257"/>
      <c r="O304" s="257"/>
      <c r="P304" s="257"/>
      <c r="Q304" s="257"/>
      <c r="R304" s="257"/>
      <c r="S304" s="257"/>
      <c r="T304" s="257"/>
      <c r="U304" s="257"/>
      <c r="V304" s="257"/>
      <c r="W304" s="257"/>
      <c r="X304" s="257"/>
      <c r="Y304" s="257"/>
      <c r="Z304" s="257"/>
    </row>
    <row r="305" spans="1:26">
      <c r="A305" s="257"/>
      <c r="B305" s="257"/>
      <c r="C305" s="257"/>
      <c r="D305" s="257"/>
      <c r="E305" s="257"/>
      <c r="F305" s="257"/>
      <c r="G305" s="257"/>
      <c r="H305" s="257"/>
      <c r="I305" s="257"/>
      <c r="J305" s="257"/>
      <c r="K305" s="257"/>
      <c r="L305" s="257"/>
      <c r="M305" s="257"/>
      <c r="N305" s="257"/>
      <c r="O305" s="257"/>
      <c r="P305" s="257"/>
      <c r="Q305" s="257"/>
      <c r="R305" s="257"/>
      <c r="S305" s="257"/>
      <c r="T305" s="257"/>
      <c r="U305" s="257"/>
      <c r="V305" s="257"/>
      <c r="W305" s="257"/>
      <c r="X305" s="257"/>
      <c r="Y305" s="257"/>
      <c r="Z305" s="257"/>
    </row>
    <row r="306" spans="1:26">
      <c r="A306" s="257"/>
      <c r="B306" s="257"/>
      <c r="C306" s="257"/>
      <c r="D306" s="257"/>
      <c r="E306" s="257"/>
      <c r="F306" s="257"/>
      <c r="G306" s="257"/>
      <c r="H306" s="257"/>
      <c r="I306" s="257"/>
      <c r="J306" s="257"/>
      <c r="K306" s="257"/>
      <c r="L306" s="257"/>
      <c r="M306" s="257"/>
      <c r="N306" s="257"/>
      <c r="O306" s="257"/>
      <c r="P306" s="257"/>
      <c r="Q306" s="257"/>
      <c r="R306" s="257"/>
      <c r="S306" s="257"/>
      <c r="T306" s="257"/>
      <c r="U306" s="257"/>
      <c r="V306" s="257"/>
      <c r="W306" s="257"/>
      <c r="X306" s="257"/>
      <c r="Y306" s="257"/>
      <c r="Z306" s="257"/>
    </row>
    <row r="307" spans="1:26">
      <c r="A307" s="257"/>
      <c r="B307" s="257"/>
      <c r="C307" s="257"/>
      <c r="D307" s="257"/>
      <c r="E307" s="257"/>
      <c r="F307" s="257"/>
      <c r="G307" s="257"/>
      <c r="H307" s="257"/>
      <c r="I307" s="257"/>
      <c r="J307" s="257"/>
      <c r="K307" s="257"/>
      <c r="L307" s="257"/>
      <c r="M307" s="257"/>
      <c r="N307" s="257"/>
      <c r="O307" s="257"/>
      <c r="P307" s="257"/>
      <c r="Q307" s="257"/>
      <c r="R307" s="257"/>
      <c r="S307" s="257"/>
      <c r="T307" s="257"/>
      <c r="U307" s="257"/>
      <c r="V307" s="257"/>
      <c r="W307" s="257"/>
      <c r="X307" s="257"/>
      <c r="Y307" s="257"/>
      <c r="Z307" s="257"/>
    </row>
    <row r="308" spans="1:26">
      <c r="A308" s="257"/>
      <c r="B308" s="257"/>
      <c r="C308" s="257"/>
      <c r="D308" s="257"/>
      <c r="E308" s="257"/>
      <c r="F308" s="257"/>
      <c r="G308" s="257"/>
      <c r="H308" s="257"/>
      <c r="I308" s="257"/>
      <c r="J308" s="257"/>
      <c r="K308" s="257"/>
      <c r="L308" s="257"/>
      <c r="M308" s="257"/>
      <c r="N308" s="257"/>
      <c r="O308" s="257"/>
      <c r="P308" s="257"/>
      <c r="Q308" s="257"/>
      <c r="R308" s="257"/>
      <c r="S308" s="257"/>
      <c r="T308" s="257"/>
      <c r="U308" s="257"/>
      <c r="V308" s="257"/>
      <c r="W308" s="257"/>
      <c r="X308" s="257"/>
      <c r="Y308" s="257"/>
      <c r="Z308" s="257"/>
    </row>
    <row r="309" spans="1:26">
      <c r="A309" s="257"/>
      <c r="B309" s="257"/>
      <c r="C309" s="257"/>
      <c r="D309" s="257"/>
      <c r="E309" s="257"/>
      <c r="F309" s="257"/>
      <c r="G309" s="257"/>
      <c r="H309" s="257"/>
      <c r="I309" s="257"/>
      <c r="J309" s="257"/>
      <c r="K309" s="257"/>
      <c r="L309" s="257"/>
      <c r="M309" s="257"/>
      <c r="N309" s="257"/>
      <c r="O309" s="257"/>
      <c r="P309" s="257"/>
      <c r="Q309" s="257"/>
      <c r="R309" s="257"/>
      <c r="S309" s="257"/>
      <c r="T309" s="257"/>
      <c r="U309" s="257"/>
      <c r="V309" s="257"/>
      <c r="W309" s="257"/>
      <c r="X309" s="257"/>
      <c r="Y309" s="257"/>
      <c r="Z309" s="257"/>
    </row>
    <row r="310" spans="1:26">
      <c r="A310" s="257"/>
      <c r="B310" s="257"/>
      <c r="C310" s="257"/>
      <c r="D310" s="257"/>
      <c r="E310" s="257"/>
      <c r="F310" s="257"/>
      <c r="G310" s="257"/>
      <c r="H310" s="257"/>
      <c r="I310" s="257"/>
      <c r="J310" s="257"/>
      <c r="K310" s="257"/>
      <c r="L310" s="257"/>
      <c r="M310" s="257"/>
      <c r="N310" s="257"/>
      <c r="O310" s="257"/>
      <c r="P310" s="257"/>
      <c r="Q310" s="257"/>
      <c r="R310" s="257"/>
      <c r="S310" s="257"/>
      <c r="T310" s="257"/>
      <c r="U310" s="257"/>
      <c r="V310" s="257"/>
      <c r="W310" s="257"/>
      <c r="X310" s="257"/>
      <c r="Y310" s="257"/>
      <c r="Z310" s="257"/>
    </row>
    <row r="311" spans="1:26">
      <c r="A311" s="257"/>
      <c r="B311" s="257"/>
      <c r="C311" s="257"/>
      <c r="D311" s="257"/>
      <c r="E311" s="257"/>
      <c r="F311" s="257"/>
      <c r="G311" s="257"/>
      <c r="H311" s="257"/>
      <c r="I311" s="257"/>
      <c r="J311" s="257"/>
      <c r="K311" s="257"/>
      <c r="L311" s="257"/>
      <c r="M311" s="257"/>
      <c r="N311" s="257"/>
      <c r="O311" s="257"/>
      <c r="P311" s="257"/>
      <c r="Q311" s="257"/>
      <c r="R311" s="257"/>
      <c r="S311" s="257"/>
      <c r="T311" s="257"/>
      <c r="U311" s="257"/>
      <c r="V311" s="257"/>
      <c r="W311" s="257"/>
      <c r="X311" s="257"/>
      <c r="Y311" s="257"/>
      <c r="Z311" s="257"/>
    </row>
    <row r="312" spans="1:26">
      <c r="A312" s="257"/>
      <c r="B312" s="257"/>
      <c r="C312" s="257"/>
      <c r="D312" s="257"/>
      <c r="E312" s="257"/>
      <c r="F312" s="257"/>
      <c r="G312" s="257"/>
      <c r="H312" s="257"/>
      <c r="I312" s="257"/>
      <c r="J312" s="257"/>
      <c r="K312" s="257"/>
      <c r="L312" s="257"/>
      <c r="M312" s="257"/>
      <c r="N312" s="257"/>
      <c r="O312" s="257"/>
      <c r="P312" s="257"/>
      <c r="Q312" s="257"/>
      <c r="R312" s="257"/>
      <c r="S312" s="257"/>
      <c r="T312" s="257"/>
      <c r="U312" s="257"/>
      <c r="V312" s="257"/>
      <c r="W312" s="257"/>
      <c r="X312" s="257"/>
      <c r="Y312" s="257"/>
      <c r="Z312" s="257"/>
    </row>
    <row r="313" spans="1:26">
      <c r="A313" s="257"/>
      <c r="B313" s="257"/>
      <c r="C313" s="257"/>
      <c r="D313" s="257"/>
      <c r="E313" s="257"/>
      <c r="F313" s="257"/>
      <c r="G313" s="257"/>
      <c r="H313" s="257"/>
      <c r="I313" s="257"/>
      <c r="J313" s="257"/>
      <c r="K313" s="257"/>
      <c r="L313" s="257"/>
      <c r="M313" s="257"/>
      <c r="N313" s="257"/>
      <c r="O313" s="257"/>
      <c r="P313" s="257"/>
      <c r="Q313" s="257"/>
      <c r="R313" s="257"/>
      <c r="S313" s="257"/>
      <c r="T313" s="257"/>
      <c r="U313" s="257"/>
      <c r="V313" s="257"/>
      <c r="W313" s="257"/>
      <c r="X313" s="257"/>
      <c r="Y313" s="257"/>
      <c r="Z313" s="257"/>
    </row>
    <row r="314" spans="1:26">
      <c r="A314" s="257"/>
      <c r="B314" s="257"/>
      <c r="C314" s="257"/>
      <c r="D314" s="257"/>
      <c r="E314" s="257"/>
      <c r="F314" s="257"/>
      <c r="G314" s="257"/>
      <c r="H314" s="257"/>
      <c r="I314" s="257"/>
      <c r="J314" s="257"/>
      <c r="K314" s="257"/>
      <c r="L314" s="257"/>
      <c r="M314" s="257"/>
      <c r="N314" s="257"/>
      <c r="O314" s="257"/>
      <c r="P314" s="257"/>
      <c r="Q314" s="257"/>
      <c r="R314" s="257"/>
      <c r="S314" s="257"/>
      <c r="T314" s="257"/>
      <c r="U314" s="257"/>
      <c r="V314" s="257"/>
      <c r="W314" s="257"/>
      <c r="X314" s="257"/>
      <c r="Y314" s="257"/>
      <c r="Z314" s="257"/>
    </row>
    <row r="315" spans="1:26">
      <c r="A315" s="257"/>
      <c r="B315" s="257"/>
      <c r="C315" s="257"/>
      <c r="D315" s="257"/>
      <c r="E315" s="257"/>
      <c r="F315" s="257"/>
      <c r="G315" s="257"/>
      <c r="H315" s="257"/>
      <c r="I315" s="257"/>
      <c r="J315" s="257"/>
      <c r="K315" s="257"/>
      <c r="L315" s="257"/>
      <c r="M315" s="257"/>
      <c r="N315" s="257"/>
      <c r="O315" s="257"/>
      <c r="P315" s="257"/>
      <c r="Q315" s="257"/>
      <c r="R315" s="257"/>
      <c r="S315" s="257"/>
      <c r="T315" s="257"/>
      <c r="U315" s="257"/>
      <c r="V315" s="257"/>
      <c r="W315" s="257"/>
      <c r="X315" s="257"/>
      <c r="Y315" s="257"/>
      <c r="Z315" s="257"/>
    </row>
    <row r="316" spans="1:26">
      <c r="A316" s="257"/>
      <c r="B316" s="257"/>
      <c r="C316" s="257"/>
      <c r="D316" s="257"/>
      <c r="E316" s="257"/>
      <c r="F316" s="257"/>
      <c r="G316" s="257"/>
      <c r="H316" s="257"/>
      <c r="I316" s="257"/>
      <c r="J316" s="257"/>
      <c r="K316" s="257"/>
      <c r="L316" s="257"/>
      <c r="M316" s="257"/>
      <c r="N316" s="257"/>
      <c r="O316" s="257"/>
      <c r="P316" s="257"/>
      <c r="Q316" s="257"/>
      <c r="R316" s="257"/>
      <c r="S316" s="257"/>
      <c r="T316" s="257"/>
      <c r="U316" s="257"/>
      <c r="V316" s="257"/>
      <c r="W316" s="257"/>
      <c r="X316" s="257"/>
      <c r="Y316" s="257"/>
      <c r="Z316" s="257"/>
    </row>
    <row r="317" spans="1:26">
      <c r="A317" s="257"/>
      <c r="B317" s="257"/>
      <c r="C317" s="257"/>
      <c r="D317" s="257"/>
      <c r="E317" s="257"/>
      <c r="F317" s="257"/>
      <c r="G317" s="257"/>
      <c r="H317" s="257"/>
      <c r="I317" s="257"/>
      <c r="J317" s="257"/>
      <c r="K317" s="257"/>
      <c r="L317" s="257"/>
      <c r="M317" s="257"/>
      <c r="N317" s="257"/>
      <c r="O317" s="257"/>
      <c r="P317" s="257"/>
      <c r="Q317" s="257"/>
      <c r="R317" s="257"/>
      <c r="S317" s="257"/>
      <c r="T317" s="257"/>
      <c r="U317" s="257"/>
      <c r="V317" s="257"/>
      <c r="W317" s="257"/>
      <c r="X317" s="257"/>
      <c r="Y317" s="257"/>
      <c r="Z317" s="257"/>
    </row>
    <row r="318" spans="1:26">
      <c r="A318" s="257"/>
      <c r="B318" s="257"/>
      <c r="C318" s="257"/>
      <c r="D318" s="257"/>
      <c r="E318" s="257"/>
      <c r="F318" s="257"/>
      <c r="G318" s="257"/>
      <c r="H318" s="257"/>
      <c r="I318" s="257"/>
      <c r="J318" s="257"/>
      <c r="K318" s="257"/>
      <c r="L318" s="257"/>
      <c r="M318" s="257"/>
      <c r="N318" s="257"/>
      <c r="O318" s="257"/>
      <c r="P318" s="257"/>
      <c r="Q318" s="257"/>
      <c r="R318" s="257"/>
      <c r="S318" s="257"/>
      <c r="T318" s="257"/>
      <c r="U318" s="257"/>
      <c r="V318" s="257"/>
      <c r="W318" s="257"/>
      <c r="X318" s="257"/>
      <c r="Y318" s="257"/>
      <c r="Z318" s="257"/>
    </row>
    <row r="319" spans="1:26">
      <c r="A319" s="257"/>
      <c r="B319" s="257"/>
      <c r="C319" s="257"/>
      <c r="D319" s="257"/>
      <c r="E319" s="257"/>
      <c r="F319" s="257"/>
      <c r="G319" s="257"/>
      <c r="H319" s="257"/>
      <c r="I319" s="257"/>
      <c r="J319" s="257"/>
      <c r="K319" s="257"/>
      <c r="L319" s="257"/>
      <c r="M319" s="257"/>
      <c r="N319" s="257"/>
      <c r="O319" s="257"/>
      <c r="P319" s="257"/>
      <c r="Q319" s="257"/>
      <c r="R319" s="257"/>
      <c r="S319" s="257"/>
      <c r="T319" s="257"/>
      <c r="U319" s="257"/>
      <c r="V319" s="257"/>
      <c r="W319" s="257"/>
      <c r="X319" s="257"/>
      <c r="Y319" s="257"/>
      <c r="Z319" s="257"/>
    </row>
    <row r="320" spans="1:26">
      <c r="A320" s="257"/>
      <c r="B320" s="257"/>
      <c r="C320" s="257"/>
      <c r="D320" s="257"/>
      <c r="E320" s="257"/>
      <c r="F320" s="257"/>
      <c r="G320" s="257"/>
      <c r="H320" s="257"/>
      <c r="I320" s="257"/>
      <c r="J320" s="257"/>
      <c r="K320" s="257"/>
      <c r="L320" s="257"/>
      <c r="M320" s="257"/>
      <c r="N320" s="257"/>
      <c r="O320" s="257"/>
      <c r="P320" s="257"/>
      <c r="Q320" s="257"/>
      <c r="R320" s="257"/>
      <c r="S320" s="257"/>
      <c r="T320" s="257"/>
      <c r="U320" s="257"/>
      <c r="V320" s="257"/>
      <c r="W320" s="257"/>
      <c r="X320" s="257"/>
      <c r="Y320" s="257"/>
      <c r="Z320" s="257"/>
    </row>
    <row r="321" spans="1:26">
      <c r="A321" s="257"/>
      <c r="B321" s="257"/>
      <c r="C321" s="257"/>
      <c r="D321" s="257"/>
      <c r="E321" s="257"/>
      <c r="F321" s="257"/>
      <c r="G321" s="257"/>
      <c r="H321" s="257"/>
      <c r="I321" s="257"/>
      <c r="J321" s="257"/>
      <c r="K321" s="257"/>
      <c r="L321" s="257"/>
      <c r="M321" s="257"/>
      <c r="N321" s="257"/>
      <c r="O321" s="257"/>
      <c r="P321" s="257"/>
      <c r="Q321" s="257"/>
      <c r="R321" s="257"/>
      <c r="S321" s="257"/>
      <c r="T321" s="257"/>
      <c r="U321" s="257"/>
      <c r="V321" s="257"/>
      <c r="W321" s="257"/>
      <c r="X321" s="257"/>
      <c r="Y321" s="257"/>
      <c r="Z321" s="257"/>
    </row>
    <row r="322" spans="1:26">
      <c r="A322" s="257"/>
      <c r="B322" s="257"/>
      <c r="C322" s="257"/>
      <c r="D322" s="257"/>
      <c r="E322" s="257"/>
      <c r="F322" s="257"/>
      <c r="G322" s="257"/>
      <c r="H322" s="257"/>
      <c r="I322" s="257"/>
      <c r="J322" s="257"/>
      <c r="K322" s="257"/>
      <c r="L322" s="257"/>
      <c r="M322" s="257"/>
      <c r="N322" s="257"/>
      <c r="O322" s="257"/>
      <c r="P322" s="257"/>
      <c r="Q322" s="257"/>
      <c r="R322" s="257"/>
      <c r="S322" s="257"/>
      <c r="T322" s="257"/>
      <c r="U322" s="257"/>
      <c r="V322" s="257"/>
      <c r="W322" s="257"/>
      <c r="X322" s="257"/>
      <c r="Y322" s="257"/>
      <c r="Z322" s="257"/>
    </row>
    <row r="323" spans="1:26">
      <c r="A323" s="257"/>
      <c r="B323" s="257"/>
      <c r="C323" s="257"/>
      <c r="D323" s="257"/>
      <c r="E323" s="257"/>
      <c r="F323" s="257"/>
      <c r="G323" s="257"/>
      <c r="H323" s="257"/>
      <c r="I323" s="257"/>
      <c r="J323" s="257"/>
      <c r="K323" s="257"/>
      <c r="L323" s="257"/>
      <c r="M323" s="257"/>
      <c r="N323" s="257"/>
      <c r="O323" s="257"/>
      <c r="P323" s="257"/>
      <c r="Q323" s="257"/>
      <c r="R323" s="257"/>
      <c r="S323" s="257"/>
      <c r="T323" s="257"/>
      <c r="U323" s="257"/>
      <c r="V323" s="257"/>
      <c r="W323" s="257"/>
      <c r="X323" s="257"/>
      <c r="Y323" s="257"/>
      <c r="Z323" s="257"/>
    </row>
    <row r="324" spans="1:26">
      <c r="A324" s="257"/>
      <c r="B324" s="257"/>
      <c r="C324" s="257"/>
      <c r="D324" s="257"/>
      <c r="E324" s="257"/>
      <c r="F324" s="257"/>
      <c r="G324" s="257"/>
      <c r="H324" s="257"/>
      <c r="I324" s="257"/>
      <c r="J324" s="257"/>
      <c r="K324" s="257"/>
      <c r="L324" s="257"/>
      <c r="M324" s="257"/>
      <c r="N324" s="257"/>
      <c r="O324" s="257"/>
      <c r="P324" s="257"/>
      <c r="Q324" s="257"/>
      <c r="R324" s="257"/>
      <c r="S324" s="257"/>
      <c r="T324" s="257"/>
      <c r="U324" s="257"/>
      <c r="V324" s="257"/>
      <c r="W324" s="257"/>
      <c r="X324" s="257"/>
      <c r="Y324" s="257"/>
      <c r="Z324" s="257"/>
    </row>
    <row r="325" spans="1:26">
      <c r="A325" s="257"/>
      <c r="B325" s="257"/>
      <c r="C325" s="257"/>
      <c r="D325" s="257"/>
      <c r="E325" s="257"/>
      <c r="F325" s="257"/>
      <c r="G325" s="257"/>
      <c r="H325" s="257"/>
      <c r="I325" s="257"/>
      <c r="J325" s="257"/>
      <c r="K325" s="257"/>
      <c r="L325" s="257"/>
      <c r="M325" s="257"/>
      <c r="N325" s="257"/>
      <c r="O325" s="257"/>
      <c r="P325" s="257"/>
      <c r="Q325" s="257"/>
      <c r="R325" s="257"/>
      <c r="S325" s="257"/>
      <c r="T325" s="257"/>
      <c r="U325" s="257"/>
      <c r="V325" s="257"/>
      <c r="W325" s="257"/>
      <c r="X325" s="257"/>
      <c r="Y325" s="257"/>
      <c r="Z325" s="257"/>
    </row>
    <row r="326" spans="1:26">
      <c r="A326" s="257"/>
      <c r="B326" s="257"/>
      <c r="C326" s="257"/>
      <c r="D326" s="257"/>
      <c r="E326" s="257"/>
      <c r="F326" s="257"/>
      <c r="G326" s="257"/>
      <c r="H326" s="257"/>
      <c r="I326" s="257"/>
      <c r="J326" s="257"/>
      <c r="K326" s="257"/>
      <c r="L326" s="257"/>
      <c r="M326" s="257"/>
      <c r="N326" s="257"/>
      <c r="O326" s="257"/>
      <c r="P326" s="257"/>
      <c r="Q326" s="257"/>
      <c r="R326" s="257"/>
      <c r="S326" s="257"/>
      <c r="T326" s="257"/>
      <c r="U326" s="257"/>
      <c r="V326" s="257"/>
      <c r="W326" s="257"/>
      <c r="X326" s="257"/>
      <c r="Y326" s="257"/>
      <c r="Z326" s="257"/>
    </row>
    <row r="327" spans="1:26">
      <c r="A327" s="257"/>
      <c r="B327" s="257"/>
      <c r="C327" s="257"/>
      <c r="D327" s="257"/>
      <c r="E327" s="257"/>
      <c r="F327" s="257"/>
      <c r="G327" s="257"/>
      <c r="H327" s="257"/>
      <c r="I327" s="257"/>
      <c r="J327" s="257"/>
      <c r="K327" s="257"/>
      <c r="L327" s="257"/>
      <c r="M327" s="257"/>
      <c r="N327" s="257"/>
      <c r="O327" s="257"/>
      <c r="P327" s="257"/>
      <c r="Q327" s="257"/>
      <c r="R327" s="257"/>
      <c r="S327" s="257"/>
      <c r="T327" s="257"/>
      <c r="U327" s="257"/>
      <c r="V327" s="257"/>
      <c r="W327" s="257"/>
      <c r="X327" s="257"/>
      <c r="Y327" s="257"/>
      <c r="Z327" s="257"/>
    </row>
    <row r="328" spans="1:26">
      <c r="A328" s="257"/>
      <c r="B328" s="257"/>
      <c r="C328" s="257"/>
      <c r="D328" s="257"/>
      <c r="E328" s="257"/>
      <c r="F328" s="257"/>
      <c r="G328" s="257"/>
      <c r="H328" s="257"/>
      <c r="I328" s="257"/>
      <c r="J328" s="257"/>
      <c r="K328" s="257"/>
      <c r="L328" s="257"/>
      <c r="M328" s="257"/>
      <c r="N328" s="257"/>
      <c r="O328" s="257"/>
      <c r="P328" s="257"/>
      <c r="Q328" s="257"/>
      <c r="R328" s="257"/>
      <c r="S328" s="257"/>
      <c r="T328" s="257"/>
      <c r="U328" s="257"/>
      <c r="V328" s="257"/>
      <c r="W328" s="257"/>
      <c r="X328" s="257"/>
      <c r="Y328" s="257"/>
      <c r="Z328" s="257"/>
    </row>
    <row r="329" spans="1:26">
      <c r="A329" s="257"/>
      <c r="B329" s="257"/>
      <c r="C329" s="257"/>
      <c r="D329" s="257"/>
      <c r="E329" s="257"/>
      <c r="F329" s="257"/>
      <c r="G329" s="257"/>
      <c r="H329" s="257"/>
      <c r="I329" s="257"/>
      <c r="J329" s="257"/>
      <c r="K329" s="257"/>
      <c r="L329" s="257"/>
      <c r="M329" s="257"/>
      <c r="N329" s="257"/>
      <c r="O329" s="257"/>
      <c r="P329" s="257"/>
      <c r="Q329" s="257"/>
      <c r="R329" s="257"/>
      <c r="S329" s="257"/>
      <c r="T329" s="257"/>
      <c r="U329" s="257"/>
      <c r="V329" s="257"/>
      <c r="W329" s="257"/>
      <c r="X329" s="257"/>
      <c r="Y329" s="257"/>
      <c r="Z329" s="257"/>
    </row>
    <row r="330" spans="1:26">
      <c r="A330" s="257"/>
      <c r="B330" s="257"/>
      <c r="C330" s="257"/>
      <c r="D330" s="257"/>
      <c r="E330" s="257"/>
      <c r="F330" s="257"/>
      <c r="G330" s="257"/>
      <c r="H330" s="257"/>
      <c r="I330" s="257"/>
      <c r="J330" s="257"/>
      <c r="K330" s="257"/>
      <c r="L330" s="257"/>
      <c r="M330" s="257"/>
      <c r="N330" s="257"/>
      <c r="O330" s="257"/>
      <c r="P330" s="257"/>
      <c r="Q330" s="257"/>
      <c r="R330" s="257"/>
      <c r="S330" s="257"/>
      <c r="T330" s="257"/>
      <c r="U330" s="257"/>
      <c r="V330" s="257"/>
      <c r="W330" s="257"/>
      <c r="X330" s="257"/>
      <c r="Y330" s="257"/>
      <c r="Z330" s="257"/>
    </row>
    <row r="331" spans="1:26">
      <c r="A331" s="257"/>
      <c r="B331" s="257"/>
      <c r="C331" s="257"/>
      <c r="D331" s="257"/>
      <c r="E331" s="257"/>
      <c r="F331" s="257"/>
      <c r="G331" s="257"/>
      <c r="H331" s="257"/>
      <c r="I331" s="257"/>
      <c r="J331" s="257"/>
      <c r="K331" s="257"/>
      <c r="L331" s="257"/>
      <c r="M331" s="257"/>
      <c r="N331" s="257"/>
      <c r="O331" s="257"/>
      <c r="P331" s="257"/>
      <c r="Q331" s="257"/>
      <c r="R331" s="257"/>
      <c r="S331" s="257"/>
      <c r="T331" s="257"/>
      <c r="U331" s="257"/>
      <c r="V331" s="257"/>
      <c r="W331" s="257"/>
      <c r="X331" s="257"/>
      <c r="Y331" s="257"/>
      <c r="Z331" s="257"/>
    </row>
    <row r="332" spans="1:26">
      <c r="A332" s="257"/>
      <c r="B332" s="257"/>
      <c r="C332" s="257"/>
      <c r="D332" s="257"/>
      <c r="E332" s="257"/>
      <c r="F332" s="257"/>
      <c r="G332" s="257"/>
      <c r="H332" s="257"/>
      <c r="I332" s="257"/>
      <c r="J332" s="257"/>
      <c r="K332" s="257"/>
      <c r="L332" s="257"/>
      <c r="M332" s="257"/>
      <c r="N332" s="257"/>
      <c r="O332" s="257"/>
      <c r="P332" s="257"/>
      <c r="Q332" s="257"/>
      <c r="R332" s="257"/>
      <c r="S332" s="257"/>
      <c r="T332" s="257"/>
      <c r="U332" s="257"/>
      <c r="V332" s="257"/>
      <c r="W332" s="257"/>
      <c r="X332" s="257"/>
      <c r="Y332" s="257"/>
      <c r="Z332" s="257"/>
    </row>
    <row r="333" spans="1:26">
      <c r="A333" s="257"/>
      <c r="B333" s="257"/>
      <c r="C333" s="257"/>
      <c r="D333" s="257"/>
      <c r="E333" s="257"/>
      <c r="F333" s="257"/>
      <c r="G333" s="257"/>
      <c r="H333" s="257"/>
      <c r="I333" s="257"/>
      <c r="J333" s="257"/>
      <c r="K333" s="257"/>
      <c r="L333" s="257"/>
      <c r="M333" s="257"/>
      <c r="N333" s="257"/>
      <c r="O333" s="257"/>
      <c r="P333" s="257"/>
      <c r="Q333" s="257"/>
      <c r="R333" s="257"/>
      <c r="S333" s="257"/>
      <c r="T333" s="257"/>
      <c r="U333" s="257"/>
      <c r="V333" s="257"/>
      <c r="W333" s="257"/>
      <c r="X333" s="257"/>
      <c r="Y333" s="257"/>
      <c r="Z333" s="257"/>
    </row>
    <row r="334" spans="1:26">
      <c r="A334" s="257"/>
      <c r="B334" s="257"/>
      <c r="C334" s="257"/>
      <c r="D334" s="257"/>
      <c r="E334" s="257"/>
      <c r="F334" s="257"/>
      <c r="G334" s="257"/>
      <c r="H334" s="257"/>
      <c r="I334" s="257"/>
      <c r="J334" s="257"/>
      <c r="K334" s="257"/>
      <c r="L334" s="257"/>
      <c r="M334" s="257"/>
      <c r="N334" s="257"/>
      <c r="O334" s="257"/>
      <c r="P334" s="257"/>
      <c r="Q334" s="257"/>
      <c r="R334" s="257"/>
      <c r="S334" s="257"/>
      <c r="T334" s="257"/>
      <c r="U334" s="257"/>
      <c r="V334" s="257"/>
      <c r="W334" s="257"/>
      <c r="X334" s="257"/>
      <c r="Y334" s="257"/>
      <c r="Z334" s="257"/>
    </row>
    <row r="335" spans="1:26">
      <c r="A335" s="257"/>
      <c r="B335" s="257"/>
      <c r="C335" s="257"/>
      <c r="D335" s="257"/>
      <c r="E335" s="257"/>
      <c r="F335" s="257"/>
      <c r="G335" s="257"/>
      <c r="H335" s="257"/>
      <c r="I335" s="257"/>
      <c r="J335" s="257"/>
      <c r="K335" s="257"/>
      <c r="L335" s="257"/>
      <c r="M335" s="257"/>
      <c r="N335" s="257"/>
      <c r="O335" s="257"/>
      <c r="P335" s="257"/>
      <c r="Q335" s="257"/>
      <c r="R335" s="257"/>
      <c r="S335" s="257"/>
      <c r="T335" s="257"/>
      <c r="U335" s="257"/>
      <c r="V335" s="257"/>
      <c r="W335" s="257"/>
      <c r="X335" s="257"/>
      <c r="Y335" s="257"/>
      <c r="Z335" s="257"/>
    </row>
    <row r="336" spans="1:26">
      <c r="A336" s="257"/>
      <c r="B336" s="257"/>
      <c r="C336" s="257"/>
      <c r="D336" s="257"/>
      <c r="E336" s="257"/>
      <c r="F336" s="257"/>
      <c r="G336" s="257"/>
      <c r="H336" s="257"/>
      <c r="I336" s="257"/>
      <c r="J336" s="257"/>
      <c r="K336" s="257"/>
      <c r="L336" s="257"/>
      <c r="M336" s="257"/>
      <c r="N336" s="257"/>
      <c r="O336" s="257"/>
      <c r="P336" s="257"/>
      <c r="Q336" s="257"/>
      <c r="R336" s="257"/>
      <c r="S336" s="257"/>
      <c r="T336" s="257"/>
      <c r="U336" s="257"/>
      <c r="V336" s="257"/>
      <c r="W336" s="257"/>
      <c r="X336" s="257"/>
      <c r="Y336" s="257"/>
      <c r="Z336" s="257"/>
    </row>
    <row r="337" spans="1:26">
      <c r="A337" s="257"/>
      <c r="B337" s="257"/>
      <c r="C337" s="257"/>
      <c r="D337" s="257"/>
      <c r="E337" s="257"/>
      <c r="F337" s="257"/>
      <c r="G337" s="257"/>
      <c r="H337" s="257"/>
      <c r="I337" s="257"/>
      <c r="J337" s="257"/>
      <c r="K337" s="257"/>
      <c r="L337" s="257"/>
      <c r="M337" s="257"/>
      <c r="N337" s="257"/>
      <c r="O337" s="257"/>
      <c r="P337" s="257"/>
      <c r="Q337" s="257"/>
      <c r="R337" s="257"/>
      <c r="S337" s="257"/>
      <c r="T337" s="257"/>
      <c r="U337" s="257"/>
      <c r="V337" s="257"/>
      <c r="W337" s="257"/>
      <c r="X337" s="257"/>
      <c r="Y337" s="257"/>
      <c r="Z337" s="257"/>
    </row>
    <row r="338" spans="1:26">
      <c r="A338" s="257"/>
      <c r="B338" s="257"/>
      <c r="C338" s="257"/>
      <c r="D338" s="257"/>
      <c r="E338" s="257"/>
      <c r="F338" s="257"/>
      <c r="G338" s="257"/>
      <c r="H338" s="257"/>
      <c r="I338" s="257"/>
      <c r="J338" s="257"/>
      <c r="K338" s="257"/>
      <c r="L338" s="257"/>
      <c r="M338" s="257"/>
      <c r="N338" s="257"/>
      <c r="O338" s="257"/>
      <c r="P338" s="257"/>
      <c r="Q338" s="257"/>
      <c r="R338" s="257"/>
      <c r="S338" s="257"/>
      <c r="T338" s="257"/>
      <c r="U338" s="257"/>
      <c r="V338" s="257"/>
      <c r="W338" s="257"/>
      <c r="X338" s="257"/>
      <c r="Y338" s="257"/>
      <c r="Z338" s="257"/>
    </row>
    <row r="339" spans="1:26">
      <c r="A339" s="257"/>
      <c r="B339" s="257"/>
      <c r="C339" s="257"/>
      <c r="D339" s="257"/>
      <c r="E339" s="257"/>
      <c r="F339" s="257"/>
      <c r="G339" s="257"/>
      <c r="H339" s="257"/>
      <c r="I339" s="257"/>
      <c r="J339" s="257"/>
      <c r="K339" s="257"/>
      <c r="L339" s="257"/>
      <c r="M339" s="257"/>
      <c r="N339" s="257"/>
      <c r="O339" s="257"/>
      <c r="P339" s="257"/>
      <c r="Q339" s="257"/>
      <c r="R339" s="257"/>
      <c r="S339" s="257"/>
      <c r="T339" s="257"/>
      <c r="U339" s="257"/>
      <c r="V339" s="257"/>
      <c r="W339" s="257"/>
      <c r="X339" s="257"/>
      <c r="Y339" s="257"/>
      <c r="Z339" s="257"/>
    </row>
    <row r="340" spans="1:26">
      <c r="A340" s="257"/>
      <c r="B340" s="257"/>
      <c r="C340" s="257"/>
      <c r="D340" s="257"/>
      <c r="E340" s="257"/>
      <c r="F340" s="257"/>
      <c r="G340" s="257"/>
      <c r="H340" s="257"/>
      <c r="I340" s="257"/>
      <c r="J340" s="257"/>
      <c r="K340" s="257"/>
      <c r="L340" s="257"/>
      <c r="M340" s="257"/>
      <c r="N340" s="257"/>
      <c r="O340" s="257"/>
      <c r="P340" s="257"/>
      <c r="Q340" s="257"/>
      <c r="R340" s="257"/>
      <c r="S340" s="257"/>
      <c r="T340" s="257"/>
      <c r="U340" s="257"/>
      <c r="V340" s="257"/>
      <c r="W340" s="257"/>
      <c r="X340" s="257"/>
      <c r="Y340" s="257"/>
      <c r="Z340" s="257"/>
    </row>
    <row r="341" spans="1:26">
      <c r="A341" s="257"/>
      <c r="B341" s="257"/>
      <c r="C341" s="257"/>
      <c r="D341" s="257"/>
      <c r="E341" s="257"/>
      <c r="F341" s="257"/>
      <c r="G341" s="257"/>
      <c r="H341" s="257"/>
      <c r="I341" s="257"/>
      <c r="J341" s="257"/>
      <c r="K341" s="257"/>
      <c r="L341" s="257"/>
      <c r="M341" s="257"/>
      <c r="N341" s="257"/>
      <c r="O341" s="257"/>
      <c r="P341" s="257"/>
      <c r="Q341" s="257"/>
      <c r="R341" s="257"/>
      <c r="S341" s="257"/>
      <c r="T341" s="257"/>
      <c r="U341" s="257"/>
      <c r="V341" s="257"/>
      <c r="W341" s="257"/>
      <c r="X341" s="257"/>
      <c r="Y341" s="257"/>
      <c r="Z341" s="257"/>
    </row>
    <row r="342" spans="1:26">
      <c r="A342" s="257"/>
      <c r="B342" s="257"/>
      <c r="C342" s="257"/>
      <c r="D342" s="257"/>
      <c r="E342" s="257"/>
      <c r="F342" s="257"/>
      <c r="G342" s="257"/>
      <c r="H342" s="257"/>
      <c r="I342" s="257"/>
      <c r="J342" s="257"/>
      <c r="K342" s="257"/>
      <c r="L342" s="257"/>
      <c r="M342" s="257"/>
      <c r="N342" s="257"/>
      <c r="O342" s="257"/>
      <c r="P342" s="257"/>
      <c r="Q342" s="257"/>
      <c r="R342" s="257"/>
      <c r="S342" s="257"/>
      <c r="T342" s="257"/>
      <c r="U342" s="257"/>
      <c r="V342" s="257"/>
      <c r="W342" s="257"/>
      <c r="X342" s="257"/>
      <c r="Y342" s="257"/>
      <c r="Z342" s="257"/>
    </row>
    <row r="343" spans="1:26">
      <c r="A343" s="257"/>
      <c r="B343" s="257"/>
      <c r="C343" s="257"/>
      <c r="D343" s="257"/>
      <c r="E343" s="257"/>
      <c r="F343" s="257"/>
      <c r="G343" s="257"/>
      <c r="H343" s="257"/>
      <c r="I343" s="257"/>
      <c r="J343" s="257"/>
      <c r="K343" s="257"/>
      <c r="L343" s="257"/>
      <c r="M343" s="257"/>
      <c r="N343" s="257"/>
      <c r="O343" s="257"/>
      <c r="P343" s="257"/>
      <c r="Q343" s="257"/>
      <c r="R343" s="257"/>
      <c r="S343" s="257"/>
      <c r="T343" s="257"/>
      <c r="U343" s="257"/>
      <c r="V343" s="257"/>
      <c r="W343" s="257"/>
      <c r="X343" s="257"/>
      <c r="Y343" s="257"/>
      <c r="Z343" s="257"/>
    </row>
    <row r="344" spans="1:26">
      <c r="A344" s="257"/>
      <c r="B344" s="257"/>
      <c r="C344" s="257"/>
      <c r="D344" s="257"/>
      <c r="E344" s="257"/>
      <c r="F344" s="257"/>
      <c r="G344" s="257"/>
      <c r="H344" s="257"/>
      <c r="I344" s="257"/>
      <c r="J344" s="257"/>
      <c r="K344" s="257"/>
      <c r="L344" s="257"/>
      <c r="M344" s="257"/>
      <c r="N344" s="257"/>
      <c r="O344" s="257"/>
      <c r="P344" s="257"/>
      <c r="Q344" s="257"/>
      <c r="R344" s="257"/>
      <c r="S344" s="257"/>
      <c r="T344" s="257"/>
      <c r="U344" s="257"/>
      <c r="V344" s="257"/>
      <c r="W344" s="257"/>
      <c r="X344" s="257"/>
      <c r="Y344" s="257"/>
      <c r="Z344" s="257"/>
    </row>
    <row r="345" spans="1:26">
      <c r="A345" s="257"/>
      <c r="B345" s="257"/>
      <c r="C345" s="257"/>
      <c r="D345" s="257"/>
      <c r="E345" s="257"/>
      <c r="F345" s="257"/>
      <c r="G345" s="257"/>
      <c r="H345" s="257"/>
      <c r="I345" s="257"/>
      <c r="J345" s="257"/>
      <c r="K345" s="257"/>
      <c r="L345" s="257"/>
      <c r="M345" s="257"/>
      <c r="N345" s="257"/>
      <c r="O345" s="257"/>
      <c r="P345" s="257"/>
      <c r="Q345" s="257"/>
      <c r="R345" s="257"/>
      <c r="S345" s="257"/>
      <c r="T345" s="257"/>
      <c r="U345" s="257"/>
      <c r="V345" s="257"/>
      <c r="W345" s="257"/>
      <c r="X345" s="257"/>
      <c r="Y345" s="257"/>
      <c r="Z345" s="257"/>
    </row>
    <row r="346" spans="1:26">
      <c r="A346" s="257"/>
      <c r="B346" s="257"/>
      <c r="C346" s="257"/>
      <c r="D346" s="257"/>
      <c r="E346" s="257"/>
      <c r="F346" s="257"/>
      <c r="G346" s="257"/>
      <c r="H346" s="257"/>
      <c r="I346" s="257"/>
      <c r="J346" s="257"/>
      <c r="K346" s="257"/>
      <c r="L346" s="257"/>
      <c r="M346" s="257"/>
      <c r="N346" s="257"/>
      <c r="O346" s="257"/>
      <c r="P346" s="257"/>
      <c r="Q346" s="257"/>
      <c r="R346" s="257"/>
      <c r="S346" s="257"/>
      <c r="T346" s="257"/>
      <c r="U346" s="257"/>
      <c r="V346" s="257"/>
      <c r="W346" s="257"/>
      <c r="X346" s="257"/>
      <c r="Y346" s="257"/>
      <c r="Z346" s="257"/>
    </row>
    <row r="347" spans="1:26">
      <c r="A347" s="257"/>
      <c r="B347" s="257"/>
      <c r="C347" s="257"/>
      <c r="D347" s="257"/>
      <c r="E347" s="257"/>
      <c r="F347" s="257"/>
      <c r="G347" s="257"/>
      <c r="H347" s="257"/>
      <c r="I347" s="257"/>
      <c r="J347" s="257"/>
      <c r="K347" s="257"/>
      <c r="L347" s="257"/>
      <c r="M347" s="257"/>
      <c r="N347" s="257"/>
      <c r="O347" s="257"/>
      <c r="P347" s="257"/>
      <c r="Q347" s="257"/>
      <c r="R347" s="257"/>
      <c r="S347" s="257"/>
      <c r="T347" s="257"/>
      <c r="U347" s="257"/>
      <c r="V347" s="257"/>
      <c r="W347" s="257"/>
      <c r="X347" s="257"/>
      <c r="Y347" s="257"/>
      <c r="Z347" s="257"/>
    </row>
    <row r="348" spans="1:26">
      <c r="A348" s="257"/>
      <c r="B348" s="257"/>
      <c r="C348" s="257"/>
      <c r="D348" s="257"/>
      <c r="E348" s="257"/>
      <c r="F348" s="257"/>
      <c r="G348" s="257"/>
      <c r="H348" s="257"/>
      <c r="I348" s="257"/>
      <c r="J348" s="257"/>
      <c r="K348" s="257"/>
      <c r="L348" s="257"/>
      <c r="M348" s="257"/>
      <c r="N348" s="257"/>
      <c r="O348" s="257"/>
      <c r="P348" s="257"/>
      <c r="Q348" s="257"/>
      <c r="R348" s="257"/>
      <c r="S348" s="257"/>
      <c r="T348" s="257"/>
      <c r="U348" s="257"/>
      <c r="V348" s="257"/>
      <c r="W348" s="257"/>
      <c r="X348" s="257"/>
      <c r="Y348" s="257"/>
      <c r="Z348" s="257"/>
    </row>
    <row r="349" spans="1:26">
      <c r="A349" s="257"/>
      <c r="B349" s="257"/>
      <c r="C349" s="257"/>
      <c r="D349" s="257"/>
      <c r="E349" s="257"/>
      <c r="F349" s="257"/>
      <c r="G349" s="257"/>
      <c r="H349" s="257"/>
      <c r="I349" s="257"/>
      <c r="J349" s="257"/>
      <c r="K349" s="257"/>
      <c r="L349" s="257"/>
      <c r="M349" s="257"/>
      <c r="N349" s="257"/>
      <c r="O349" s="257"/>
      <c r="P349" s="257"/>
      <c r="Q349" s="257"/>
      <c r="R349" s="257"/>
      <c r="S349" s="257"/>
      <c r="T349" s="257"/>
      <c r="U349" s="257"/>
      <c r="V349" s="257"/>
      <c r="W349" s="257"/>
      <c r="X349" s="257"/>
      <c r="Y349" s="257"/>
      <c r="Z349" s="257"/>
    </row>
    <row r="350" spans="1:26">
      <c r="A350" s="257"/>
      <c r="B350" s="257"/>
      <c r="C350" s="257"/>
      <c r="D350" s="257"/>
      <c r="E350" s="257"/>
      <c r="F350" s="257"/>
      <c r="G350" s="257"/>
      <c r="H350" s="257"/>
      <c r="I350" s="257"/>
      <c r="J350" s="257"/>
      <c r="K350" s="257"/>
      <c r="L350" s="257"/>
      <c r="M350" s="257"/>
      <c r="N350" s="257"/>
      <c r="O350" s="257"/>
      <c r="P350" s="257"/>
      <c r="Q350" s="257"/>
      <c r="R350" s="257"/>
      <c r="S350" s="257"/>
      <c r="T350" s="257"/>
      <c r="U350" s="257"/>
      <c r="V350" s="257"/>
      <c r="W350" s="257"/>
      <c r="X350" s="257"/>
      <c r="Y350" s="257"/>
      <c r="Z350" s="257"/>
    </row>
    <row r="351" spans="1:26">
      <c r="A351" s="257"/>
      <c r="B351" s="257"/>
      <c r="C351" s="257"/>
      <c r="D351" s="257"/>
      <c r="E351" s="257"/>
      <c r="F351" s="257"/>
      <c r="G351" s="257"/>
      <c r="H351" s="257"/>
      <c r="I351" s="257"/>
      <c r="J351" s="257"/>
      <c r="K351" s="257"/>
      <c r="L351" s="257"/>
      <c r="M351" s="257"/>
      <c r="N351" s="257"/>
      <c r="O351" s="257"/>
      <c r="P351" s="257"/>
      <c r="Q351" s="257"/>
      <c r="R351" s="257"/>
      <c r="S351" s="257"/>
      <c r="T351" s="257"/>
      <c r="U351" s="257"/>
      <c r="V351" s="257"/>
      <c r="W351" s="257"/>
      <c r="X351" s="257"/>
      <c r="Y351" s="257"/>
      <c r="Z351" s="257"/>
    </row>
    <row r="352" spans="1:26">
      <c r="A352" s="257"/>
      <c r="B352" s="257"/>
      <c r="C352" s="257"/>
      <c r="D352" s="257"/>
      <c r="E352" s="257"/>
      <c r="F352" s="257"/>
      <c r="G352" s="257"/>
      <c r="H352" s="257"/>
      <c r="I352" s="257"/>
      <c r="J352" s="257"/>
      <c r="K352" s="257"/>
      <c r="L352" s="257"/>
      <c r="M352" s="257"/>
      <c r="N352" s="257"/>
      <c r="O352" s="257"/>
      <c r="P352" s="257"/>
      <c r="Q352" s="257"/>
      <c r="R352" s="257"/>
      <c r="S352" s="257"/>
      <c r="T352" s="257"/>
      <c r="U352" s="257"/>
      <c r="V352" s="257"/>
      <c r="W352" s="257"/>
      <c r="X352" s="257"/>
      <c r="Y352" s="257"/>
      <c r="Z352" s="257"/>
    </row>
    <row r="353" spans="1:26">
      <c r="A353" s="257"/>
      <c r="B353" s="257"/>
      <c r="C353" s="257"/>
      <c r="D353" s="257"/>
      <c r="E353" s="257"/>
      <c r="F353" s="257"/>
      <c r="G353" s="257"/>
      <c r="H353" s="257"/>
      <c r="I353" s="257"/>
      <c r="J353" s="257"/>
      <c r="K353" s="257"/>
      <c r="L353" s="257"/>
      <c r="M353" s="257"/>
      <c r="N353" s="257"/>
      <c r="O353" s="257"/>
      <c r="P353" s="257"/>
      <c r="Q353" s="257"/>
      <c r="R353" s="257"/>
      <c r="S353" s="257"/>
      <c r="T353" s="257"/>
      <c r="U353" s="257"/>
      <c r="V353" s="257"/>
      <c r="W353" s="257"/>
      <c r="X353" s="257"/>
      <c r="Y353" s="257"/>
      <c r="Z353" s="257"/>
    </row>
    <row r="354" spans="1:26">
      <c r="A354" s="257"/>
      <c r="B354" s="257"/>
      <c r="C354" s="257"/>
      <c r="D354" s="257"/>
      <c r="E354" s="257"/>
      <c r="F354" s="257"/>
      <c r="G354" s="257"/>
      <c r="H354" s="257"/>
      <c r="I354" s="257"/>
      <c r="J354" s="257"/>
      <c r="K354" s="257"/>
      <c r="L354" s="257"/>
      <c r="M354" s="257"/>
      <c r="N354" s="257"/>
      <c r="O354" s="257"/>
      <c r="P354" s="257"/>
      <c r="Q354" s="257"/>
      <c r="R354" s="257"/>
      <c r="S354" s="257"/>
      <c r="T354" s="257"/>
      <c r="U354" s="257"/>
      <c r="V354" s="257"/>
      <c r="W354" s="257"/>
      <c r="X354" s="257"/>
      <c r="Y354" s="257"/>
      <c r="Z354" s="257"/>
    </row>
    <row r="355" spans="1:26">
      <c r="A355" s="257"/>
      <c r="B355" s="257"/>
      <c r="C355" s="257"/>
      <c r="D355" s="257"/>
      <c r="E355" s="257"/>
      <c r="F355" s="257"/>
      <c r="G355" s="257"/>
      <c r="H355" s="257"/>
      <c r="I355" s="257"/>
      <c r="J355" s="257"/>
      <c r="K355" s="257"/>
      <c r="L355" s="257"/>
      <c r="M355" s="257"/>
      <c r="N355" s="257"/>
      <c r="O355" s="257"/>
      <c r="P355" s="257"/>
      <c r="Q355" s="257"/>
      <c r="R355" s="257"/>
      <c r="S355" s="257"/>
      <c r="T355" s="257"/>
      <c r="U355" s="257"/>
      <c r="V355" s="257"/>
      <c r="W355" s="257"/>
      <c r="X355" s="257"/>
      <c r="Y355" s="257"/>
      <c r="Z355" s="257"/>
    </row>
    <row r="356" spans="1:26">
      <c r="A356" s="257"/>
      <c r="B356" s="257"/>
      <c r="C356" s="257"/>
      <c r="D356" s="257"/>
      <c r="E356" s="257"/>
      <c r="F356" s="257"/>
      <c r="G356" s="257"/>
      <c r="H356" s="257"/>
      <c r="I356" s="257"/>
      <c r="J356" s="257"/>
      <c r="K356" s="257"/>
      <c r="L356" s="257"/>
      <c r="M356" s="257"/>
      <c r="N356" s="257"/>
      <c r="O356" s="257"/>
      <c r="P356" s="257"/>
      <c r="Q356" s="257"/>
      <c r="R356" s="257"/>
      <c r="S356" s="257"/>
      <c r="T356" s="257"/>
      <c r="U356" s="257"/>
      <c r="V356" s="257"/>
      <c r="W356" s="257"/>
      <c r="X356" s="257"/>
      <c r="Y356" s="257"/>
      <c r="Z356" s="257"/>
    </row>
    <row r="357" spans="1:26">
      <c r="A357" s="257"/>
      <c r="B357" s="257"/>
      <c r="C357" s="257"/>
      <c r="D357" s="257"/>
      <c r="E357" s="257"/>
      <c r="F357" s="257"/>
      <c r="G357" s="257"/>
      <c r="H357" s="257"/>
      <c r="I357" s="257"/>
      <c r="J357" s="257"/>
      <c r="K357" s="257"/>
      <c r="L357" s="257"/>
      <c r="M357" s="257"/>
      <c r="N357" s="257"/>
      <c r="O357" s="257"/>
      <c r="P357" s="257"/>
      <c r="Q357" s="257"/>
      <c r="R357" s="257"/>
      <c r="S357" s="257"/>
      <c r="T357" s="257"/>
      <c r="U357" s="257"/>
      <c r="V357" s="257"/>
      <c r="W357" s="257"/>
      <c r="X357" s="257"/>
      <c r="Y357" s="257"/>
      <c r="Z357" s="257"/>
    </row>
    <row r="358" spans="1:26">
      <c r="A358" s="257"/>
      <c r="B358" s="257"/>
      <c r="C358" s="257"/>
      <c r="D358" s="257"/>
      <c r="E358" s="257"/>
      <c r="F358" s="257"/>
      <c r="G358" s="257"/>
      <c r="H358" s="257"/>
      <c r="I358" s="257"/>
      <c r="J358" s="257"/>
      <c r="K358" s="257"/>
      <c r="L358" s="257"/>
      <c r="M358" s="257"/>
      <c r="N358" s="257"/>
      <c r="O358" s="257"/>
      <c r="P358" s="257"/>
      <c r="Q358" s="257"/>
      <c r="R358" s="257"/>
      <c r="S358" s="257"/>
      <c r="T358" s="257"/>
      <c r="U358" s="257"/>
      <c r="V358" s="257"/>
      <c r="W358" s="257"/>
      <c r="X358" s="257"/>
      <c r="Y358" s="257"/>
      <c r="Z358" s="257"/>
    </row>
    <row r="359" spans="1:26">
      <c r="A359" s="257"/>
      <c r="B359" s="257"/>
      <c r="C359" s="257"/>
      <c r="D359" s="257"/>
      <c r="E359" s="257"/>
      <c r="F359" s="257"/>
      <c r="G359" s="257"/>
      <c r="H359" s="257"/>
      <c r="I359" s="257"/>
      <c r="J359" s="257"/>
      <c r="K359" s="257"/>
      <c r="L359" s="257"/>
      <c r="M359" s="257"/>
      <c r="N359" s="257"/>
      <c r="O359" s="257"/>
      <c r="P359" s="257"/>
      <c r="Q359" s="257"/>
      <c r="R359" s="257"/>
      <c r="S359" s="257"/>
      <c r="T359" s="257"/>
      <c r="U359" s="257"/>
      <c r="V359" s="257"/>
      <c r="W359" s="257"/>
      <c r="X359" s="257"/>
      <c r="Y359" s="257"/>
      <c r="Z359" s="257"/>
    </row>
    <row r="360" spans="1:26">
      <c r="A360" s="257"/>
      <c r="B360" s="257"/>
      <c r="C360" s="257"/>
      <c r="D360" s="257"/>
      <c r="E360" s="257"/>
      <c r="F360" s="257"/>
      <c r="G360" s="257"/>
      <c r="H360" s="257"/>
      <c r="I360" s="257"/>
      <c r="J360" s="257"/>
      <c r="K360" s="257"/>
      <c r="L360" s="257"/>
      <c r="M360" s="257"/>
      <c r="N360" s="257"/>
      <c r="O360" s="257"/>
      <c r="P360" s="257"/>
      <c r="Q360" s="257"/>
      <c r="R360" s="257"/>
      <c r="S360" s="257"/>
      <c r="T360" s="257"/>
      <c r="U360" s="257"/>
      <c r="V360" s="257"/>
      <c r="W360" s="257"/>
      <c r="X360" s="257"/>
      <c r="Y360" s="257"/>
      <c r="Z360" s="257"/>
    </row>
    <row r="361" spans="1:26">
      <c r="A361" s="257"/>
      <c r="B361" s="257"/>
      <c r="C361" s="257"/>
      <c r="D361" s="257"/>
      <c r="E361" s="257"/>
      <c r="F361" s="257"/>
      <c r="G361" s="257"/>
      <c r="H361" s="257"/>
      <c r="I361" s="257"/>
      <c r="J361" s="257"/>
      <c r="K361" s="257"/>
      <c r="L361" s="257"/>
      <c r="M361" s="257"/>
      <c r="N361" s="257"/>
      <c r="O361" s="257"/>
      <c r="P361" s="257"/>
      <c r="Q361" s="257"/>
      <c r="R361" s="257"/>
      <c r="S361" s="257"/>
      <c r="T361" s="257"/>
      <c r="U361" s="257"/>
      <c r="V361" s="257"/>
      <c r="W361" s="257"/>
      <c r="X361" s="257"/>
      <c r="Y361" s="257"/>
      <c r="Z361" s="257"/>
    </row>
    <row r="362" spans="1:26">
      <c r="A362" s="257"/>
      <c r="B362" s="257"/>
      <c r="C362" s="257"/>
      <c r="D362" s="257"/>
      <c r="E362" s="257"/>
      <c r="F362" s="257"/>
      <c r="G362" s="257"/>
      <c r="H362" s="257"/>
      <c r="I362" s="257"/>
      <c r="J362" s="257"/>
      <c r="K362" s="257"/>
      <c r="L362" s="257"/>
      <c r="M362" s="257"/>
      <c r="N362" s="257"/>
      <c r="O362" s="257"/>
      <c r="P362" s="257"/>
      <c r="Q362" s="257"/>
      <c r="R362" s="257"/>
      <c r="S362" s="257"/>
      <c r="T362" s="257"/>
      <c r="U362" s="257"/>
      <c r="V362" s="257"/>
      <c r="W362" s="257"/>
      <c r="X362" s="257"/>
      <c r="Y362" s="257"/>
      <c r="Z362" s="257"/>
    </row>
    <row r="363" spans="1:26">
      <c r="A363" s="257"/>
      <c r="B363" s="257"/>
      <c r="C363" s="257"/>
      <c r="D363" s="257"/>
      <c r="E363" s="257"/>
      <c r="F363" s="257"/>
      <c r="G363" s="257"/>
      <c r="H363" s="257"/>
      <c r="I363" s="257"/>
      <c r="J363" s="257"/>
      <c r="K363" s="257"/>
      <c r="L363" s="257"/>
      <c r="M363" s="257"/>
      <c r="N363" s="257"/>
      <c r="O363" s="257"/>
      <c r="P363" s="257"/>
      <c r="Q363" s="257"/>
      <c r="R363" s="257"/>
      <c r="S363" s="257"/>
      <c r="T363" s="257"/>
      <c r="U363" s="257"/>
      <c r="V363" s="257"/>
      <c r="W363" s="257"/>
      <c r="X363" s="257"/>
      <c r="Y363" s="257"/>
      <c r="Z363" s="257"/>
    </row>
    <row r="364" spans="1:26">
      <c r="A364" s="257"/>
      <c r="B364" s="257"/>
      <c r="C364" s="257"/>
      <c r="D364" s="257"/>
      <c r="E364" s="257"/>
      <c r="F364" s="257"/>
      <c r="G364" s="257"/>
      <c r="H364" s="257"/>
      <c r="I364" s="257"/>
      <c r="J364" s="257"/>
      <c r="K364" s="257"/>
      <c r="L364" s="257"/>
      <c r="M364" s="257"/>
      <c r="N364" s="257"/>
      <c r="O364" s="257"/>
      <c r="P364" s="257"/>
      <c r="Q364" s="257"/>
      <c r="R364" s="257"/>
      <c r="S364" s="257"/>
      <c r="T364" s="257"/>
      <c r="U364" s="257"/>
      <c r="V364" s="257"/>
      <c r="W364" s="257"/>
      <c r="X364" s="257"/>
      <c r="Y364" s="257"/>
      <c r="Z364" s="257"/>
    </row>
    <row r="365" spans="1:26">
      <c r="A365" s="257"/>
      <c r="B365" s="257"/>
      <c r="C365" s="257"/>
      <c r="D365" s="257"/>
      <c r="E365" s="257"/>
      <c r="F365" s="257"/>
      <c r="G365" s="257"/>
      <c r="H365" s="257"/>
      <c r="I365" s="257"/>
      <c r="J365" s="257"/>
      <c r="K365" s="257"/>
      <c r="L365" s="257"/>
      <c r="M365" s="257"/>
      <c r="N365" s="257"/>
      <c r="O365" s="257"/>
      <c r="P365" s="257"/>
      <c r="Q365" s="257"/>
      <c r="R365" s="257"/>
      <c r="S365" s="257"/>
      <c r="T365" s="257"/>
      <c r="U365" s="257"/>
      <c r="V365" s="257"/>
      <c r="W365" s="257"/>
      <c r="X365" s="257"/>
      <c r="Y365" s="257"/>
      <c r="Z365" s="257"/>
    </row>
    <row r="366" spans="1:26">
      <c r="A366" s="257"/>
      <c r="B366" s="257"/>
      <c r="C366" s="257"/>
      <c r="D366" s="257"/>
      <c r="E366" s="257"/>
      <c r="F366" s="257"/>
      <c r="G366" s="257"/>
      <c r="H366" s="257"/>
      <c r="I366" s="257"/>
      <c r="J366" s="257"/>
      <c r="K366" s="257"/>
      <c r="L366" s="257"/>
      <c r="M366" s="257"/>
      <c r="N366" s="257"/>
      <c r="O366" s="257"/>
      <c r="P366" s="257"/>
      <c r="Q366" s="257"/>
      <c r="R366" s="257"/>
      <c r="S366" s="257"/>
      <c r="T366" s="257"/>
      <c r="U366" s="257"/>
      <c r="V366" s="257"/>
      <c r="W366" s="257"/>
      <c r="X366" s="257"/>
      <c r="Y366" s="257"/>
      <c r="Z366" s="257"/>
    </row>
    <row r="367" spans="1:26">
      <c r="A367" s="257"/>
      <c r="B367" s="257"/>
      <c r="C367" s="257"/>
      <c r="D367" s="257"/>
      <c r="E367" s="257"/>
      <c r="F367" s="257"/>
      <c r="G367" s="257"/>
      <c r="H367" s="257"/>
      <c r="I367" s="257"/>
      <c r="J367" s="257"/>
      <c r="K367" s="257"/>
      <c r="L367" s="257"/>
      <c r="M367" s="257"/>
      <c r="N367" s="257"/>
      <c r="O367" s="257"/>
      <c r="P367" s="257"/>
      <c r="Q367" s="257"/>
      <c r="R367" s="257"/>
      <c r="S367" s="257"/>
      <c r="T367" s="257"/>
      <c r="U367" s="257"/>
      <c r="V367" s="257"/>
      <c r="W367" s="257"/>
      <c r="X367" s="257"/>
      <c r="Y367" s="257"/>
      <c r="Z367" s="257"/>
    </row>
    <row r="368" spans="1:26">
      <c r="A368" s="257"/>
      <c r="B368" s="257"/>
      <c r="C368" s="257"/>
      <c r="D368" s="257"/>
      <c r="E368" s="257"/>
      <c r="F368" s="257"/>
      <c r="G368" s="257"/>
      <c r="H368" s="257"/>
      <c r="I368" s="257"/>
      <c r="J368" s="257"/>
      <c r="K368" s="257"/>
      <c r="L368" s="257"/>
      <c r="M368" s="257"/>
      <c r="N368" s="257"/>
      <c r="O368" s="257"/>
      <c r="P368" s="257"/>
      <c r="Q368" s="257"/>
      <c r="R368" s="257"/>
      <c r="S368" s="257"/>
      <c r="T368" s="257"/>
      <c r="U368" s="257"/>
      <c r="V368" s="257"/>
      <c r="W368" s="257"/>
      <c r="X368" s="257"/>
      <c r="Y368" s="257"/>
      <c r="Z368" s="257"/>
    </row>
    <row r="369" spans="1:26">
      <c r="A369" s="257"/>
      <c r="B369" s="257"/>
      <c r="C369" s="257"/>
      <c r="D369" s="257"/>
      <c r="E369" s="257"/>
      <c r="F369" s="257"/>
      <c r="G369" s="257"/>
      <c r="H369" s="257"/>
      <c r="I369" s="257"/>
      <c r="J369" s="257"/>
      <c r="K369" s="257"/>
      <c r="L369" s="257"/>
      <c r="M369" s="257"/>
      <c r="N369" s="257"/>
      <c r="O369" s="257"/>
      <c r="P369" s="257"/>
      <c r="Q369" s="257"/>
      <c r="R369" s="257"/>
      <c r="S369" s="257"/>
      <c r="T369" s="257"/>
      <c r="U369" s="257"/>
      <c r="V369" s="257"/>
      <c r="W369" s="257"/>
      <c r="X369" s="257"/>
      <c r="Y369" s="257"/>
      <c r="Z369" s="257"/>
    </row>
    <row r="370" spans="1:26">
      <c r="A370" s="257"/>
      <c r="B370" s="257"/>
      <c r="C370" s="257"/>
      <c r="D370" s="257"/>
      <c r="E370" s="257"/>
      <c r="F370" s="257"/>
      <c r="G370" s="257"/>
      <c r="H370" s="257"/>
      <c r="I370" s="257"/>
      <c r="J370" s="257"/>
      <c r="K370" s="257"/>
      <c r="L370" s="257"/>
      <c r="M370" s="257"/>
      <c r="N370" s="257"/>
      <c r="O370" s="257"/>
      <c r="P370" s="257"/>
      <c r="Q370" s="257"/>
      <c r="R370" s="257"/>
      <c r="S370" s="257"/>
      <c r="T370" s="257"/>
      <c r="U370" s="257"/>
      <c r="V370" s="257"/>
      <c r="W370" s="257"/>
      <c r="X370" s="257"/>
      <c r="Y370" s="257"/>
      <c r="Z370" s="257"/>
    </row>
    <row r="371" spans="1:26">
      <c r="A371" s="257"/>
      <c r="B371" s="257"/>
      <c r="C371" s="257"/>
      <c r="D371" s="257"/>
      <c r="E371" s="257"/>
      <c r="F371" s="257"/>
      <c r="G371" s="257"/>
      <c r="H371" s="257"/>
      <c r="I371" s="257"/>
      <c r="J371" s="257"/>
      <c r="K371" s="257"/>
      <c r="L371" s="257"/>
      <c r="M371" s="257"/>
      <c r="N371" s="257"/>
      <c r="O371" s="257"/>
      <c r="P371" s="257"/>
      <c r="Q371" s="257"/>
      <c r="R371" s="257"/>
      <c r="S371" s="257"/>
      <c r="T371" s="257"/>
      <c r="U371" s="257"/>
      <c r="V371" s="257"/>
      <c r="W371" s="257"/>
      <c r="X371" s="257"/>
      <c r="Y371" s="257"/>
      <c r="Z371" s="257"/>
    </row>
    <row r="372" spans="1:26">
      <c r="A372" s="257"/>
      <c r="B372" s="257"/>
      <c r="C372" s="257"/>
      <c r="D372" s="257"/>
      <c r="E372" s="257"/>
      <c r="F372" s="257"/>
      <c r="G372" s="257"/>
      <c r="H372" s="257"/>
      <c r="I372" s="257"/>
      <c r="J372" s="257"/>
      <c r="K372" s="257"/>
      <c r="L372" s="257"/>
      <c r="M372" s="257"/>
      <c r="N372" s="257"/>
      <c r="O372" s="257"/>
      <c r="P372" s="257"/>
      <c r="Q372" s="257"/>
      <c r="R372" s="257"/>
      <c r="S372" s="257"/>
      <c r="T372" s="257"/>
      <c r="U372" s="257"/>
      <c r="V372" s="257"/>
      <c r="W372" s="257"/>
      <c r="X372" s="257"/>
      <c r="Y372" s="257"/>
      <c r="Z372" s="257"/>
    </row>
    <row r="373" spans="1:26">
      <c r="A373" s="257"/>
      <c r="B373" s="257"/>
      <c r="C373" s="257"/>
      <c r="D373" s="257"/>
      <c r="E373" s="257"/>
      <c r="F373" s="257"/>
      <c r="G373" s="257"/>
      <c r="H373" s="257"/>
      <c r="I373" s="257"/>
      <c r="J373" s="257"/>
      <c r="K373" s="257"/>
      <c r="L373" s="257"/>
      <c r="M373" s="257"/>
      <c r="N373" s="257"/>
      <c r="O373" s="257"/>
      <c r="P373" s="257"/>
      <c r="Q373" s="257"/>
      <c r="R373" s="257"/>
      <c r="S373" s="257"/>
      <c r="T373" s="257"/>
      <c r="U373" s="257"/>
      <c r="V373" s="257"/>
      <c r="W373" s="257"/>
      <c r="X373" s="257"/>
      <c r="Y373" s="257"/>
      <c r="Z373" s="257"/>
    </row>
    <row r="374" spans="1:26">
      <c r="A374" s="257"/>
      <c r="B374" s="257"/>
      <c r="C374" s="257"/>
      <c r="D374" s="257"/>
      <c r="E374" s="257"/>
      <c r="F374" s="257"/>
      <c r="G374" s="257"/>
      <c r="H374" s="257"/>
      <c r="I374" s="257"/>
      <c r="J374" s="257"/>
      <c r="K374" s="257"/>
      <c r="L374" s="257"/>
      <c r="M374" s="257"/>
      <c r="N374" s="257"/>
      <c r="O374" s="257"/>
      <c r="P374" s="257"/>
      <c r="Q374" s="257"/>
      <c r="R374" s="257"/>
      <c r="S374" s="257"/>
      <c r="T374" s="257"/>
      <c r="U374" s="257"/>
      <c r="V374" s="257"/>
      <c r="W374" s="257"/>
      <c r="X374" s="257"/>
      <c r="Y374" s="257"/>
      <c r="Z374" s="257"/>
    </row>
    <row r="375" spans="1:26">
      <c r="A375" s="257"/>
      <c r="B375" s="257"/>
      <c r="C375" s="257"/>
      <c r="D375" s="257"/>
      <c r="E375" s="257"/>
      <c r="F375" s="257"/>
      <c r="G375" s="257"/>
      <c r="H375" s="257"/>
      <c r="I375" s="257"/>
      <c r="J375" s="257"/>
      <c r="K375" s="257"/>
      <c r="L375" s="257"/>
      <c r="M375" s="257"/>
      <c r="N375" s="257"/>
      <c r="O375" s="257"/>
      <c r="P375" s="257"/>
      <c r="Q375" s="257"/>
      <c r="R375" s="257"/>
      <c r="S375" s="257"/>
      <c r="T375" s="257"/>
      <c r="U375" s="257"/>
      <c r="V375" s="257"/>
      <c r="W375" s="257"/>
      <c r="X375" s="257"/>
      <c r="Y375" s="257"/>
      <c r="Z375" s="257"/>
    </row>
    <row r="376" spans="1:26">
      <c r="A376" s="257"/>
      <c r="B376" s="257"/>
      <c r="C376" s="257"/>
      <c r="D376" s="257"/>
      <c r="E376" s="257"/>
      <c r="F376" s="257"/>
      <c r="G376" s="257"/>
      <c r="H376" s="257"/>
      <c r="I376" s="257"/>
      <c r="J376" s="257"/>
      <c r="K376" s="257"/>
      <c r="L376" s="257"/>
      <c r="M376" s="257"/>
      <c r="N376" s="257"/>
      <c r="O376" s="257"/>
      <c r="P376" s="257"/>
      <c r="Q376" s="257"/>
      <c r="R376" s="257"/>
      <c r="S376" s="257"/>
      <c r="T376" s="257"/>
      <c r="U376" s="257"/>
      <c r="V376" s="257"/>
      <c r="W376" s="257"/>
      <c r="X376" s="257"/>
      <c r="Y376" s="257"/>
      <c r="Z376" s="257"/>
    </row>
    <row r="377" spans="1:26">
      <c r="A377" s="257"/>
      <c r="B377" s="257"/>
      <c r="C377" s="257"/>
      <c r="D377" s="257"/>
      <c r="E377" s="257"/>
      <c r="F377" s="257"/>
      <c r="G377" s="257"/>
      <c r="H377" s="257"/>
      <c r="I377" s="257"/>
      <c r="J377" s="257"/>
      <c r="K377" s="257"/>
      <c r="L377" s="257"/>
      <c r="M377" s="257"/>
      <c r="N377" s="257"/>
      <c r="O377" s="257"/>
      <c r="P377" s="257"/>
      <c r="Q377" s="257"/>
      <c r="R377" s="257"/>
      <c r="S377" s="257"/>
      <c r="T377" s="257"/>
      <c r="U377" s="257"/>
      <c r="V377" s="257"/>
      <c r="W377" s="257"/>
      <c r="X377" s="257"/>
      <c r="Y377" s="257"/>
      <c r="Z377" s="257"/>
    </row>
    <row r="378" spans="1:26">
      <c r="A378" s="257"/>
      <c r="B378" s="257"/>
      <c r="C378" s="257"/>
      <c r="D378" s="257"/>
      <c r="E378" s="257"/>
      <c r="F378" s="257"/>
      <c r="G378" s="257"/>
      <c r="H378" s="257"/>
      <c r="I378" s="257"/>
      <c r="J378" s="257"/>
      <c r="K378" s="257"/>
      <c r="L378" s="257"/>
      <c r="M378" s="257"/>
      <c r="N378" s="257"/>
      <c r="O378" s="257"/>
      <c r="P378" s="257"/>
      <c r="Q378" s="257"/>
      <c r="R378" s="257"/>
      <c r="S378" s="257"/>
      <c r="T378" s="257"/>
      <c r="U378" s="257"/>
      <c r="V378" s="257"/>
      <c r="W378" s="257"/>
      <c r="X378" s="257"/>
      <c r="Y378" s="257"/>
      <c r="Z378" s="257"/>
    </row>
    <row r="379" spans="1:26">
      <c r="A379" s="257"/>
      <c r="B379" s="257"/>
      <c r="C379" s="257"/>
      <c r="D379" s="257"/>
      <c r="E379" s="257"/>
      <c r="F379" s="257"/>
      <c r="G379" s="257"/>
      <c r="H379" s="257"/>
      <c r="I379" s="257"/>
      <c r="J379" s="257"/>
      <c r="K379" s="257"/>
      <c r="L379" s="257"/>
      <c r="M379" s="257"/>
      <c r="N379" s="257"/>
      <c r="O379" s="257"/>
      <c r="P379" s="257"/>
      <c r="Q379" s="257"/>
      <c r="R379" s="257"/>
      <c r="S379" s="257"/>
      <c r="T379" s="257"/>
      <c r="U379" s="257"/>
      <c r="V379" s="257"/>
      <c r="W379" s="257"/>
      <c r="X379" s="257"/>
      <c r="Y379" s="257"/>
      <c r="Z379" s="257"/>
    </row>
    <row r="380" spans="1:26">
      <c r="A380" s="257"/>
      <c r="B380" s="257"/>
      <c r="C380" s="257"/>
      <c r="D380" s="257"/>
      <c r="E380" s="257"/>
      <c r="F380" s="257"/>
      <c r="G380" s="257"/>
      <c r="H380" s="257"/>
      <c r="I380" s="257"/>
      <c r="J380" s="257"/>
      <c r="K380" s="257"/>
      <c r="L380" s="257"/>
      <c r="M380" s="257"/>
      <c r="N380" s="257"/>
      <c r="O380" s="257"/>
      <c r="P380" s="257"/>
      <c r="Q380" s="257"/>
      <c r="R380" s="257"/>
      <c r="S380" s="257"/>
      <c r="T380" s="257"/>
      <c r="U380" s="257"/>
      <c r="V380" s="257"/>
      <c r="W380" s="257"/>
      <c r="X380" s="257"/>
      <c r="Y380" s="257"/>
      <c r="Z380" s="257"/>
    </row>
    <row r="381" spans="1:26">
      <c r="A381" s="257"/>
      <c r="B381" s="257"/>
      <c r="C381" s="257"/>
      <c r="D381" s="257"/>
      <c r="E381" s="257"/>
      <c r="F381" s="257"/>
      <c r="G381" s="257"/>
      <c r="H381" s="257"/>
      <c r="I381" s="257"/>
      <c r="J381" s="257"/>
      <c r="K381" s="257"/>
      <c r="L381" s="257"/>
      <c r="M381" s="257"/>
      <c r="N381" s="257"/>
      <c r="O381" s="257"/>
      <c r="P381" s="257"/>
      <c r="Q381" s="257"/>
      <c r="R381" s="257"/>
      <c r="S381" s="257"/>
      <c r="T381" s="257"/>
      <c r="U381" s="257"/>
      <c r="V381" s="257"/>
      <c r="W381" s="257"/>
      <c r="X381" s="257"/>
      <c r="Y381" s="257"/>
      <c r="Z381" s="257"/>
    </row>
    <row r="382" spans="1:26">
      <c r="A382" s="257"/>
      <c r="B382" s="257"/>
      <c r="C382" s="257"/>
      <c r="D382" s="257"/>
      <c r="E382" s="257"/>
      <c r="F382" s="257"/>
      <c r="G382" s="257"/>
      <c r="H382" s="257"/>
      <c r="I382" s="257"/>
      <c r="J382" s="257"/>
      <c r="K382" s="257"/>
      <c r="L382" s="257"/>
      <c r="M382" s="257"/>
      <c r="N382" s="257"/>
      <c r="O382" s="257"/>
      <c r="P382" s="257"/>
      <c r="Q382" s="257"/>
      <c r="R382" s="257"/>
      <c r="S382" s="257"/>
      <c r="T382" s="257"/>
      <c r="U382" s="257"/>
      <c r="V382" s="257"/>
      <c r="W382" s="257"/>
      <c r="X382" s="257"/>
      <c r="Y382" s="257"/>
      <c r="Z382" s="257"/>
    </row>
    <row r="383" spans="1:26">
      <c r="A383" s="257"/>
      <c r="B383" s="257"/>
      <c r="C383" s="257"/>
      <c r="D383" s="257"/>
      <c r="E383" s="257"/>
      <c r="F383" s="257"/>
      <c r="G383" s="257"/>
      <c r="H383" s="257"/>
      <c r="I383" s="257"/>
      <c r="J383" s="257"/>
      <c r="K383" s="257"/>
      <c r="L383" s="257"/>
      <c r="M383" s="257"/>
      <c r="N383" s="257"/>
      <c r="O383" s="257"/>
      <c r="P383" s="257"/>
      <c r="Q383" s="257"/>
      <c r="R383" s="257"/>
      <c r="S383" s="257"/>
      <c r="T383" s="257"/>
      <c r="U383" s="257"/>
      <c r="V383" s="257"/>
      <c r="W383" s="257"/>
      <c r="X383" s="257"/>
      <c r="Y383" s="257"/>
      <c r="Z383" s="257"/>
    </row>
    <row r="384" spans="1:26">
      <c r="A384" s="257"/>
      <c r="B384" s="257"/>
      <c r="C384" s="257"/>
      <c r="D384" s="257"/>
      <c r="E384" s="257"/>
      <c r="F384" s="257"/>
      <c r="G384" s="257"/>
      <c r="H384" s="257"/>
      <c r="I384" s="257"/>
      <c r="J384" s="257"/>
      <c r="K384" s="257"/>
      <c r="L384" s="257"/>
      <c r="M384" s="257"/>
      <c r="N384" s="257"/>
      <c r="O384" s="257"/>
      <c r="P384" s="257"/>
      <c r="Q384" s="257"/>
      <c r="R384" s="257"/>
      <c r="S384" s="257"/>
      <c r="T384" s="257"/>
      <c r="U384" s="257"/>
      <c r="V384" s="257"/>
      <c r="W384" s="257"/>
      <c r="X384" s="257"/>
      <c r="Y384" s="257"/>
      <c r="Z384" s="257"/>
    </row>
    <row r="385" spans="1:26">
      <c r="A385" s="257"/>
      <c r="B385" s="257"/>
      <c r="C385" s="257"/>
      <c r="D385" s="257"/>
      <c r="E385" s="257"/>
      <c r="F385" s="257"/>
      <c r="G385" s="257"/>
      <c r="H385" s="257"/>
      <c r="I385" s="257"/>
      <c r="J385" s="257"/>
      <c r="K385" s="257"/>
      <c r="L385" s="257"/>
      <c r="M385" s="257"/>
      <c r="N385" s="257"/>
      <c r="O385" s="257"/>
      <c r="P385" s="257"/>
      <c r="Q385" s="257"/>
      <c r="R385" s="257"/>
      <c r="S385" s="257"/>
      <c r="T385" s="257"/>
      <c r="U385" s="257"/>
      <c r="V385" s="257"/>
      <c r="W385" s="257"/>
      <c r="X385" s="257"/>
      <c r="Y385" s="257"/>
      <c r="Z385" s="257"/>
    </row>
    <row r="386" spans="1:26">
      <c r="A386" s="257"/>
      <c r="B386" s="257"/>
      <c r="C386" s="257"/>
      <c r="D386" s="257"/>
      <c r="E386" s="257"/>
      <c r="F386" s="257"/>
      <c r="G386" s="257"/>
      <c r="H386" s="257"/>
      <c r="I386" s="257"/>
      <c r="J386" s="257"/>
      <c r="K386" s="257"/>
      <c r="L386" s="257"/>
      <c r="M386" s="257"/>
      <c r="N386" s="257"/>
      <c r="O386" s="257"/>
      <c r="P386" s="257"/>
      <c r="Q386" s="257"/>
      <c r="R386" s="257"/>
      <c r="S386" s="257"/>
      <c r="T386" s="257"/>
      <c r="U386" s="257"/>
      <c r="V386" s="257"/>
      <c r="W386" s="257"/>
      <c r="X386" s="257"/>
      <c r="Y386" s="257"/>
      <c r="Z386" s="257"/>
    </row>
    <row r="387" spans="1:26">
      <c r="A387" s="257"/>
      <c r="B387" s="257"/>
      <c r="C387" s="257"/>
      <c r="D387" s="257"/>
      <c r="E387" s="257"/>
      <c r="F387" s="257"/>
      <c r="G387" s="257"/>
      <c r="H387" s="257"/>
      <c r="I387" s="257"/>
      <c r="J387" s="257"/>
      <c r="K387" s="257"/>
      <c r="L387" s="257"/>
      <c r="M387" s="257"/>
      <c r="N387" s="257"/>
      <c r="O387" s="257"/>
      <c r="P387" s="257"/>
      <c r="Q387" s="257"/>
      <c r="R387" s="257"/>
      <c r="S387" s="257"/>
      <c r="T387" s="257"/>
      <c r="U387" s="257"/>
      <c r="V387" s="257"/>
      <c r="W387" s="257"/>
      <c r="X387" s="257"/>
      <c r="Y387" s="257"/>
      <c r="Z387" s="257"/>
    </row>
    <row r="388" spans="1:26">
      <c r="A388" s="257"/>
      <c r="B388" s="257"/>
      <c r="C388" s="257"/>
      <c r="D388" s="257"/>
      <c r="E388" s="257"/>
      <c r="F388" s="257"/>
      <c r="G388" s="257"/>
      <c r="H388" s="257"/>
      <c r="I388" s="257"/>
      <c r="J388" s="257"/>
      <c r="K388" s="257"/>
      <c r="L388" s="257"/>
      <c r="M388" s="257"/>
      <c r="N388" s="257"/>
      <c r="O388" s="257"/>
      <c r="P388" s="257"/>
      <c r="Q388" s="257"/>
      <c r="R388" s="257"/>
      <c r="S388" s="257"/>
      <c r="T388" s="257"/>
      <c r="U388" s="257"/>
      <c r="V388" s="257"/>
      <c r="W388" s="257"/>
      <c r="X388" s="257"/>
      <c r="Y388" s="257"/>
      <c r="Z388" s="257"/>
    </row>
    <row r="389" spans="1:26">
      <c r="A389" s="257"/>
      <c r="B389" s="257"/>
      <c r="C389" s="257"/>
      <c r="D389" s="257"/>
      <c r="E389" s="257"/>
      <c r="F389" s="257"/>
      <c r="G389" s="257"/>
      <c r="H389" s="257"/>
      <c r="I389" s="257"/>
      <c r="J389" s="257"/>
      <c r="K389" s="257"/>
      <c r="L389" s="257"/>
      <c r="M389" s="257"/>
      <c r="N389" s="257"/>
      <c r="O389" s="257"/>
      <c r="P389" s="257"/>
      <c r="Q389" s="257"/>
      <c r="R389" s="257"/>
      <c r="S389" s="257"/>
      <c r="T389" s="257"/>
      <c r="U389" s="257"/>
      <c r="V389" s="257"/>
      <c r="W389" s="257"/>
      <c r="X389" s="257"/>
      <c r="Y389" s="257"/>
      <c r="Z389" s="257"/>
    </row>
    <row r="390" spans="1:26">
      <c r="A390" s="257"/>
      <c r="B390" s="257"/>
      <c r="C390" s="257"/>
      <c r="D390" s="257"/>
      <c r="E390" s="257"/>
      <c r="F390" s="257"/>
      <c r="G390" s="257"/>
      <c r="H390" s="257"/>
      <c r="I390" s="257"/>
      <c r="J390" s="257"/>
      <c r="K390" s="257"/>
      <c r="L390" s="257"/>
      <c r="M390" s="257"/>
      <c r="N390" s="257"/>
      <c r="O390" s="257"/>
      <c r="P390" s="257"/>
      <c r="Q390" s="257"/>
      <c r="R390" s="257"/>
      <c r="S390" s="257"/>
      <c r="T390" s="257"/>
      <c r="U390" s="257"/>
      <c r="V390" s="257"/>
      <c r="W390" s="257"/>
      <c r="X390" s="257"/>
      <c r="Y390" s="257"/>
      <c r="Z390" s="257"/>
    </row>
    <row r="391" spans="1:26">
      <c r="A391" s="257"/>
      <c r="B391" s="257"/>
      <c r="C391" s="257"/>
      <c r="D391" s="257"/>
      <c r="E391" s="257"/>
      <c r="F391" s="257"/>
      <c r="G391" s="257"/>
      <c r="H391" s="257"/>
      <c r="I391" s="257"/>
      <c r="J391" s="257"/>
      <c r="K391" s="257"/>
      <c r="L391" s="257"/>
      <c r="M391" s="257"/>
      <c r="N391" s="257"/>
      <c r="O391" s="257"/>
      <c r="P391" s="257"/>
      <c r="Q391" s="257"/>
      <c r="R391" s="257"/>
      <c r="S391" s="257"/>
      <c r="T391" s="257"/>
      <c r="U391" s="257"/>
      <c r="V391" s="257"/>
      <c r="W391" s="257"/>
      <c r="X391" s="257"/>
      <c r="Y391" s="257"/>
      <c r="Z391" s="257"/>
    </row>
    <row r="392" spans="1:26">
      <c r="A392" s="257"/>
      <c r="B392" s="257"/>
      <c r="C392" s="257"/>
      <c r="D392" s="257"/>
      <c r="E392" s="257"/>
      <c r="F392" s="257"/>
      <c r="G392" s="257"/>
      <c r="H392" s="257"/>
      <c r="I392" s="257"/>
      <c r="J392" s="257"/>
      <c r="K392" s="257"/>
      <c r="L392" s="257"/>
      <c r="M392" s="257"/>
      <c r="N392" s="257"/>
      <c r="O392" s="257"/>
      <c r="P392" s="257"/>
      <c r="Q392" s="257"/>
      <c r="R392" s="257"/>
      <c r="S392" s="257"/>
      <c r="T392" s="257"/>
      <c r="U392" s="257"/>
      <c r="V392" s="257"/>
      <c r="W392" s="257"/>
      <c r="X392" s="257"/>
      <c r="Y392" s="257"/>
      <c r="Z392" s="257"/>
    </row>
    <row r="393" spans="1:26">
      <c r="A393" s="257"/>
      <c r="B393" s="257"/>
      <c r="C393" s="257"/>
      <c r="D393" s="257"/>
      <c r="E393" s="257"/>
      <c r="F393" s="257"/>
      <c r="G393" s="257"/>
      <c r="H393" s="257"/>
      <c r="I393" s="257"/>
      <c r="J393" s="257"/>
      <c r="K393" s="257"/>
      <c r="L393" s="257"/>
      <c r="M393" s="257"/>
      <c r="N393" s="257"/>
      <c r="O393" s="257"/>
      <c r="P393" s="257"/>
      <c r="Q393" s="257"/>
      <c r="R393" s="257"/>
      <c r="S393" s="257"/>
      <c r="T393" s="257"/>
      <c r="U393" s="257"/>
      <c r="V393" s="257"/>
      <c r="W393" s="257"/>
      <c r="X393" s="257"/>
      <c r="Y393" s="257"/>
      <c r="Z393" s="257"/>
    </row>
    <row r="394" spans="1:26">
      <c r="A394" s="257"/>
      <c r="B394" s="257"/>
      <c r="C394" s="257"/>
      <c r="D394" s="257"/>
      <c r="E394" s="257"/>
      <c r="F394" s="257"/>
      <c r="G394" s="257"/>
      <c r="H394" s="257"/>
      <c r="I394" s="257"/>
      <c r="J394" s="257"/>
      <c r="K394" s="257"/>
      <c r="L394" s="257"/>
      <c r="M394" s="257"/>
      <c r="N394" s="257"/>
      <c r="O394" s="257"/>
      <c r="P394" s="257"/>
      <c r="Q394" s="257"/>
      <c r="R394" s="257"/>
      <c r="S394" s="257"/>
      <c r="T394" s="257"/>
      <c r="U394" s="257"/>
      <c r="V394" s="257"/>
      <c r="W394" s="257"/>
      <c r="X394" s="257"/>
      <c r="Y394" s="257"/>
      <c r="Z394" s="257"/>
    </row>
    <row r="395" spans="1:26">
      <c r="A395" s="257"/>
      <c r="B395" s="257"/>
      <c r="C395" s="257"/>
      <c r="D395" s="257"/>
      <c r="E395" s="257"/>
      <c r="F395" s="257"/>
      <c r="G395" s="257"/>
      <c r="H395" s="257"/>
      <c r="I395" s="257"/>
      <c r="J395" s="257"/>
      <c r="K395" s="257"/>
      <c r="L395" s="257"/>
      <c r="M395" s="257"/>
      <c r="N395" s="257"/>
      <c r="O395" s="257"/>
      <c r="P395" s="257"/>
      <c r="Q395" s="257"/>
      <c r="R395" s="257"/>
      <c r="S395" s="257"/>
      <c r="T395" s="257"/>
      <c r="U395" s="257"/>
      <c r="V395" s="257"/>
      <c r="W395" s="257"/>
      <c r="X395" s="257"/>
      <c r="Y395" s="257"/>
      <c r="Z395" s="257"/>
    </row>
    <row r="396" spans="1:26">
      <c r="A396" s="257"/>
      <c r="B396" s="257"/>
      <c r="C396" s="257"/>
      <c r="D396" s="257"/>
      <c r="E396" s="257"/>
      <c r="F396" s="257"/>
      <c r="G396" s="257"/>
      <c r="H396" s="257"/>
      <c r="I396" s="257"/>
      <c r="J396" s="257"/>
      <c r="K396" s="257"/>
      <c r="L396" s="257"/>
      <c r="M396" s="257"/>
      <c r="N396" s="257"/>
      <c r="O396" s="257"/>
      <c r="P396" s="257"/>
      <c r="Q396" s="257"/>
      <c r="R396" s="257"/>
      <c r="S396" s="257"/>
      <c r="T396" s="257"/>
      <c r="U396" s="257"/>
      <c r="V396" s="257"/>
      <c r="W396" s="257"/>
      <c r="X396" s="257"/>
      <c r="Y396" s="257"/>
      <c r="Z396" s="257"/>
    </row>
    <row r="397" spans="1:26">
      <c r="A397" s="257"/>
      <c r="B397" s="257"/>
      <c r="C397" s="257"/>
      <c r="D397" s="257"/>
      <c r="E397" s="257"/>
      <c r="F397" s="257"/>
      <c r="G397" s="257"/>
      <c r="H397" s="257"/>
      <c r="I397" s="257"/>
      <c r="J397" s="257"/>
      <c r="K397" s="257"/>
      <c r="L397" s="257"/>
      <c r="M397" s="257"/>
      <c r="N397" s="257"/>
      <c r="O397" s="257"/>
      <c r="P397" s="257"/>
      <c r="Q397" s="257"/>
      <c r="R397" s="257"/>
      <c r="S397" s="257"/>
      <c r="T397" s="257"/>
      <c r="U397" s="257"/>
      <c r="V397" s="257"/>
      <c r="W397" s="257"/>
      <c r="X397" s="257"/>
      <c r="Y397" s="257"/>
      <c r="Z397" s="257"/>
    </row>
    <row r="398" spans="1:26">
      <c r="A398" s="257"/>
      <c r="B398" s="257"/>
      <c r="C398" s="257"/>
      <c r="D398" s="257"/>
      <c r="E398" s="257"/>
      <c r="F398" s="257"/>
      <c r="G398" s="257"/>
      <c r="H398" s="257"/>
      <c r="I398" s="257"/>
      <c r="J398" s="257"/>
      <c r="K398" s="257"/>
      <c r="L398" s="257"/>
      <c r="M398" s="257"/>
      <c r="N398" s="257"/>
      <c r="O398" s="257"/>
      <c r="P398" s="257"/>
      <c r="Q398" s="257"/>
      <c r="R398" s="257"/>
      <c r="S398" s="257"/>
      <c r="T398" s="257"/>
      <c r="U398" s="257"/>
      <c r="V398" s="257"/>
      <c r="W398" s="257"/>
      <c r="X398" s="257"/>
      <c r="Y398" s="257"/>
      <c r="Z398" s="257"/>
    </row>
    <row r="399" spans="1:26">
      <c r="A399" s="257"/>
      <c r="B399" s="257"/>
      <c r="C399" s="257"/>
      <c r="D399" s="257"/>
      <c r="E399" s="257"/>
      <c r="F399" s="257"/>
      <c r="G399" s="257"/>
      <c r="H399" s="257"/>
      <c r="I399" s="257"/>
      <c r="J399" s="257"/>
      <c r="K399" s="257"/>
      <c r="L399" s="257"/>
      <c r="M399" s="257"/>
      <c r="N399" s="257"/>
      <c r="O399" s="257"/>
      <c r="P399" s="257"/>
      <c r="Q399" s="257"/>
      <c r="R399" s="257"/>
      <c r="S399" s="257"/>
      <c r="T399" s="257"/>
      <c r="U399" s="257"/>
      <c r="V399" s="257"/>
      <c r="W399" s="257"/>
      <c r="X399" s="257"/>
      <c r="Y399" s="257"/>
      <c r="Z399" s="257"/>
    </row>
    <row r="400" spans="1:26">
      <c r="A400" s="257"/>
      <c r="B400" s="257"/>
      <c r="C400" s="257"/>
      <c r="D400" s="257"/>
      <c r="E400" s="257"/>
      <c r="F400" s="257"/>
      <c r="G400" s="257"/>
      <c r="H400" s="257"/>
      <c r="I400" s="257"/>
      <c r="J400" s="257"/>
      <c r="K400" s="257"/>
      <c r="L400" s="257"/>
      <c r="M400" s="257"/>
      <c r="N400" s="257"/>
      <c r="O400" s="257"/>
      <c r="P400" s="257"/>
      <c r="Q400" s="257"/>
      <c r="R400" s="257"/>
      <c r="S400" s="257"/>
      <c r="T400" s="257"/>
      <c r="U400" s="257"/>
      <c r="V400" s="257"/>
      <c r="W400" s="257"/>
      <c r="X400" s="257"/>
      <c r="Y400" s="257"/>
      <c r="Z400" s="257"/>
    </row>
    <row r="401" spans="1:26">
      <c r="A401" s="257"/>
      <c r="B401" s="257"/>
      <c r="C401" s="257"/>
      <c r="D401" s="257"/>
      <c r="E401" s="257"/>
      <c r="F401" s="257"/>
      <c r="G401" s="257"/>
      <c r="H401" s="257"/>
      <c r="I401" s="257"/>
      <c r="J401" s="257"/>
      <c r="K401" s="257"/>
      <c r="L401" s="257"/>
      <c r="M401" s="257"/>
      <c r="N401" s="257"/>
      <c r="O401" s="257"/>
      <c r="P401" s="257"/>
      <c r="Q401" s="257"/>
      <c r="R401" s="257"/>
      <c r="S401" s="257"/>
      <c r="T401" s="257"/>
      <c r="U401" s="257"/>
      <c r="V401" s="257"/>
      <c r="W401" s="257"/>
      <c r="X401" s="257"/>
      <c r="Y401" s="257"/>
      <c r="Z401" s="257"/>
    </row>
    <row r="402" spans="1:26">
      <c r="A402" s="257"/>
      <c r="B402" s="257"/>
      <c r="C402" s="257"/>
      <c r="D402" s="257"/>
      <c r="E402" s="257"/>
      <c r="F402" s="257"/>
      <c r="G402" s="257"/>
      <c r="H402" s="257"/>
      <c r="I402" s="257"/>
      <c r="J402" s="257"/>
      <c r="K402" s="257"/>
      <c r="L402" s="257"/>
      <c r="M402" s="257"/>
      <c r="N402" s="257"/>
      <c r="O402" s="257"/>
      <c r="P402" s="257"/>
      <c r="Q402" s="257"/>
      <c r="R402" s="257"/>
      <c r="S402" s="257"/>
      <c r="T402" s="257"/>
      <c r="U402" s="257"/>
      <c r="V402" s="257"/>
      <c r="W402" s="257"/>
      <c r="X402" s="257"/>
      <c r="Y402" s="257"/>
      <c r="Z402" s="257"/>
    </row>
    <row r="403" spans="1:26">
      <c r="A403" s="257"/>
      <c r="B403" s="257"/>
      <c r="C403" s="257"/>
      <c r="D403" s="257"/>
      <c r="E403" s="257"/>
      <c r="F403" s="257"/>
      <c r="G403" s="257"/>
      <c r="H403" s="257"/>
      <c r="I403" s="257"/>
      <c r="J403" s="257"/>
      <c r="K403" s="257"/>
      <c r="L403" s="257"/>
      <c r="M403" s="257"/>
      <c r="N403" s="257"/>
      <c r="O403" s="257"/>
      <c r="P403" s="257"/>
      <c r="Q403" s="257"/>
      <c r="R403" s="257"/>
      <c r="S403" s="257"/>
      <c r="T403" s="257"/>
      <c r="U403" s="257"/>
      <c r="V403" s="257"/>
      <c r="W403" s="257"/>
      <c r="X403" s="257"/>
      <c r="Y403" s="257"/>
      <c r="Z403" s="257"/>
    </row>
    <row r="404" spans="1:26">
      <c r="A404" s="257"/>
      <c r="B404" s="257"/>
      <c r="C404" s="257"/>
      <c r="D404" s="257"/>
      <c r="E404" s="257"/>
      <c r="F404" s="257"/>
      <c r="G404" s="257"/>
      <c r="H404" s="257"/>
      <c r="I404" s="257"/>
      <c r="J404" s="257"/>
      <c r="K404" s="257"/>
      <c r="L404" s="257"/>
      <c r="M404" s="257"/>
      <c r="N404" s="257"/>
      <c r="O404" s="257"/>
      <c r="P404" s="257"/>
      <c r="Q404" s="257"/>
      <c r="R404" s="257"/>
      <c r="S404" s="257"/>
      <c r="T404" s="257"/>
      <c r="U404" s="257"/>
      <c r="V404" s="257"/>
      <c r="W404" s="257"/>
      <c r="X404" s="257"/>
      <c r="Y404" s="257"/>
      <c r="Z404" s="257"/>
    </row>
    <row r="405" spans="1:26">
      <c r="A405" s="257"/>
      <c r="B405" s="257"/>
      <c r="C405" s="257"/>
      <c r="D405" s="257"/>
      <c r="E405" s="257"/>
      <c r="F405" s="257"/>
      <c r="G405" s="257"/>
      <c r="H405" s="257"/>
      <c r="I405" s="257"/>
      <c r="J405" s="257"/>
      <c r="K405" s="257"/>
      <c r="L405" s="257"/>
      <c r="M405" s="257"/>
      <c r="N405" s="257"/>
      <c r="O405" s="257"/>
      <c r="P405" s="257"/>
      <c r="Q405" s="257"/>
      <c r="R405" s="257"/>
      <c r="S405" s="257"/>
      <c r="T405" s="257"/>
      <c r="U405" s="257"/>
      <c r="V405" s="257"/>
      <c r="W405" s="257"/>
      <c r="X405" s="257"/>
      <c r="Y405" s="257"/>
      <c r="Z405" s="257"/>
    </row>
    <row r="406" spans="1:26">
      <c r="A406" s="257"/>
      <c r="B406" s="257"/>
      <c r="C406" s="257"/>
      <c r="D406" s="257"/>
      <c r="E406" s="257"/>
      <c r="F406" s="257"/>
      <c r="G406" s="257"/>
      <c r="H406" s="257"/>
      <c r="I406" s="257"/>
      <c r="J406" s="257"/>
      <c r="K406" s="257"/>
      <c r="L406" s="257"/>
      <c r="M406" s="257"/>
      <c r="N406" s="257"/>
      <c r="O406" s="257"/>
      <c r="P406" s="257"/>
      <c r="Q406" s="257"/>
      <c r="R406" s="257"/>
      <c r="S406" s="257"/>
      <c r="T406" s="257"/>
      <c r="U406" s="257"/>
      <c r="V406" s="257"/>
      <c r="W406" s="257"/>
      <c r="X406" s="257"/>
      <c r="Y406" s="257"/>
      <c r="Z406" s="257"/>
    </row>
    <row r="407" spans="1:26">
      <c r="A407" s="257"/>
      <c r="B407" s="257"/>
      <c r="C407" s="257"/>
      <c r="D407" s="257"/>
      <c r="E407" s="257"/>
      <c r="F407" s="257"/>
      <c r="G407" s="257"/>
      <c r="H407" s="257"/>
      <c r="I407" s="257"/>
      <c r="J407" s="257"/>
      <c r="K407" s="257"/>
      <c r="L407" s="257"/>
      <c r="M407" s="257"/>
      <c r="N407" s="257"/>
      <c r="O407" s="257"/>
      <c r="P407" s="257"/>
      <c r="Q407" s="257"/>
      <c r="R407" s="257"/>
      <c r="S407" s="257"/>
      <c r="T407" s="257"/>
      <c r="U407" s="257"/>
      <c r="V407" s="257"/>
      <c r="W407" s="257"/>
      <c r="X407" s="257"/>
      <c r="Y407" s="257"/>
      <c r="Z407" s="257"/>
    </row>
    <row r="408" spans="1:26">
      <c r="A408" s="257"/>
      <c r="B408" s="257"/>
      <c r="C408" s="257"/>
      <c r="D408" s="257"/>
      <c r="E408" s="257"/>
      <c r="F408" s="257"/>
      <c r="G408" s="257"/>
      <c r="H408" s="257"/>
      <c r="I408" s="257"/>
      <c r="J408" s="257"/>
      <c r="K408" s="257"/>
      <c r="L408" s="257"/>
      <c r="M408" s="257"/>
      <c r="N408" s="257"/>
      <c r="O408" s="257"/>
      <c r="P408" s="257"/>
      <c r="Q408" s="257"/>
      <c r="R408" s="257"/>
      <c r="S408" s="257"/>
      <c r="T408" s="257"/>
      <c r="U408" s="257"/>
      <c r="V408" s="257"/>
      <c r="W408" s="257"/>
      <c r="X408" s="257"/>
      <c r="Y408" s="257"/>
      <c r="Z408" s="257"/>
    </row>
    <row r="409" spans="1:26">
      <c r="A409" s="257"/>
      <c r="B409" s="257"/>
      <c r="C409" s="257"/>
      <c r="D409" s="257"/>
      <c r="E409" s="257"/>
      <c r="F409" s="257"/>
      <c r="G409" s="257"/>
      <c r="H409" s="257"/>
      <c r="I409" s="257"/>
      <c r="J409" s="257"/>
      <c r="K409" s="257"/>
      <c r="L409" s="257"/>
      <c r="M409" s="257"/>
      <c r="N409" s="257"/>
      <c r="O409" s="257"/>
      <c r="P409" s="257"/>
      <c r="Q409" s="257"/>
      <c r="R409" s="257"/>
      <c r="S409" s="257"/>
      <c r="T409" s="257"/>
      <c r="U409" s="257"/>
      <c r="V409" s="257"/>
      <c r="W409" s="257"/>
      <c r="X409" s="257"/>
      <c r="Y409" s="257"/>
      <c r="Z409" s="257"/>
    </row>
    <row r="410" spans="1:26">
      <c r="A410" s="257"/>
      <c r="B410" s="257"/>
      <c r="C410" s="257"/>
      <c r="D410" s="257"/>
      <c r="E410" s="257"/>
      <c r="F410" s="257"/>
      <c r="G410" s="257"/>
      <c r="H410" s="257"/>
      <c r="I410" s="257"/>
      <c r="J410" s="257"/>
      <c r="K410" s="257"/>
      <c r="L410" s="257"/>
      <c r="M410" s="257"/>
      <c r="N410" s="257"/>
      <c r="O410" s="257"/>
      <c r="P410" s="257"/>
      <c r="Q410" s="257"/>
      <c r="R410" s="257"/>
      <c r="S410" s="257"/>
      <c r="T410" s="257"/>
      <c r="U410" s="257"/>
      <c r="V410" s="257"/>
      <c r="W410" s="257"/>
      <c r="X410" s="257"/>
      <c r="Y410" s="257"/>
      <c r="Z410" s="257"/>
    </row>
    <row r="411" spans="1:26">
      <c r="A411" s="257"/>
      <c r="B411" s="257"/>
      <c r="C411" s="257"/>
      <c r="D411" s="257"/>
      <c r="E411" s="257"/>
      <c r="F411" s="257"/>
      <c r="G411" s="257"/>
      <c r="H411" s="257"/>
      <c r="I411" s="257"/>
      <c r="J411" s="257"/>
      <c r="K411" s="257"/>
      <c r="L411" s="257"/>
      <c r="M411" s="257"/>
      <c r="N411" s="257"/>
      <c r="O411" s="257"/>
      <c r="P411" s="257"/>
      <c r="Q411" s="257"/>
      <c r="R411" s="257"/>
      <c r="S411" s="257"/>
      <c r="T411" s="257"/>
      <c r="U411" s="257"/>
      <c r="V411" s="257"/>
      <c r="W411" s="257"/>
      <c r="X411" s="257"/>
      <c r="Y411" s="257"/>
      <c r="Z411" s="257"/>
    </row>
    <row r="412" spans="1:26">
      <c r="A412" s="257"/>
      <c r="B412" s="257"/>
      <c r="C412" s="257"/>
      <c r="D412" s="257"/>
      <c r="E412" s="257"/>
      <c r="F412" s="257"/>
      <c r="G412" s="257"/>
      <c r="H412" s="257"/>
      <c r="I412" s="257"/>
      <c r="J412" s="257"/>
      <c r="K412" s="257"/>
      <c r="L412" s="257"/>
      <c r="M412" s="257"/>
      <c r="N412" s="257"/>
      <c r="O412" s="257"/>
      <c r="P412" s="257"/>
      <c r="Q412" s="257"/>
      <c r="R412" s="257"/>
      <c r="S412" s="257"/>
      <c r="T412" s="257"/>
      <c r="U412" s="257"/>
      <c r="V412" s="257"/>
      <c r="W412" s="257"/>
      <c r="X412" s="257"/>
      <c r="Y412" s="257"/>
      <c r="Z412" s="257"/>
    </row>
    <row r="413" spans="1:26">
      <c r="A413" s="257"/>
      <c r="B413" s="257"/>
      <c r="C413" s="257"/>
      <c r="D413" s="257"/>
      <c r="E413" s="257"/>
      <c r="F413" s="257"/>
      <c r="G413" s="257"/>
      <c r="H413" s="257"/>
      <c r="I413" s="257"/>
      <c r="J413" s="257"/>
      <c r="K413" s="257"/>
      <c r="L413" s="257"/>
      <c r="M413" s="257"/>
      <c r="N413" s="257"/>
      <c r="O413" s="257"/>
      <c r="P413" s="257"/>
      <c r="Q413" s="257"/>
      <c r="R413" s="257"/>
      <c r="S413" s="257"/>
      <c r="T413" s="257"/>
      <c r="U413" s="257"/>
      <c r="V413" s="257"/>
      <c r="W413" s="257"/>
      <c r="X413" s="257"/>
      <c r="Y413" s="257"/>
      <c r="Z413" s="257"/>
    </row>
    <row r="414" spans="1:26">
      <c r="A414" s="257"/>
      <c r="B414" s="257"/>
      <c r="C414" s="257"/>
      <c r="D414" s="257"/>
      <c r="E414" s="257"/>
      <c r="F414" s="257"/>
      <c r="G414" s="257"/>
      <c r="H414" s="257"/>
      <c r="I414" s="257"/>
      <c r="J414" s="257"/>
      <c r="K414" s="257"/>
      <c r="L414" s="257"/>
      <c r="M414" s="257"/>
      <c r="N414" s="257"/>
      <c r="O414" s="257"/>
      <c r="P414" s="257"/>
      <c r="Q414" s="257"/>
      <c r="R414" s="257"/>
      <c r="S414" s="257"/>
      <c r="T414" s="257"/>
      <c r="U414" s="257"/>
      <c r="V414" s="257"/>
      <c r="W414" s="257"/>
      <c r="X414" s="257"/>
      <c r="Y414" s="257"/>
      <c r="Z414" s="257"/>
    </row>
    <row r="415" spans="1:26">
      <c r="A415" s="257"/>
      <c r="B415" s="257"/>
      <c r="C415" s="257"/>
      <c r="D415" s="257"/>
      <c r="E415" s="257"/>
      <c r="F415" s="257"/>
      <c r="G415" s="257"/>
      <c r="H415" s="257"/>
      <c r="I415" s="257"/>
      <c r="J415" s="257"/>
      <c r="K415" s="257"/>
      <c r="L415" s="257"/>
      <c r="M415" s="257"/>
      <c r="N415" s="257"/>
      <c r="O415" s="257"/>
      <c r="P415" s="257"/>
      <c r="Q415" s="257"/>
      <c r="R415" s="257"/>
      <c r="S415" s="257"/>
      <c r="T415" s="257"/>
      <c r="U415" s="257"/>
      <c r="V415" s="257"/>
      <c r="W415" s="257"/>
      <c r="X415" s="257"/>
      <c r="Y415" s="257"/>
      <c r="Z415" s="257"/>
    </row>
    <row r="416" spans="1:26">
      <c r="A416" s="257"/>
      <c r="B416" s="257"/>
      <c r="C416" s="257"/>
      <c r="D416" s="257"/>
      <c r="E416" s="257"/>
      <c r="F416" s="257"/>
      <c r="G416" s="257"/>
      <c r="H416" s="257"/>
      <c r="I416" s="257"/>
      <c r="J416" s="257"/>
      <c r="K416" s="257"/>
      <c r="L416" s="257"/>
      <c r="M416" s="257"/>
      <c r="N416" s="257"/>
      <c r="O416" s="257"/>
      <c r="P416" s="257"/>
      <c r="Q416" s="257"/>
      <c r="R416" s="257"/>
      <c r="S416" s="257"/>
      <c r="T416" s="257"/>
      <c r="U416" s="257"/>
      <c r="V416" s="257"/>
      <c r="W416" s="257"/>
      <c r="X416" s="257"/>
      <c r="Y416" s="257"/>
      <c r="Z416" s="257"/>
    </row>
    <row r="417" spans="1:26">
      <c r="A417" s="257"/>
      <c r="B417" s="257"/>
      <c r="C417" s="257"/>
      <c r="D417" s="257"/>
      <c r="E417" s="257"/>
      <c r="F417" s="257"/>
      <c r="G417" s="257"/>
      <c r="H417" s="257"/>
      <c r="I417" s="257"/>
      <c r="J417" s="257"/>
      <c r="K417" s="257"/>
      <c r="L417" s="257"/>
      <c r="M417" s="257"/>
      <c r="N417" s="257"/>
      <c r="O417" s="257"/>
      <c r="P417" s="257"/>
      <c r="Q417" s="257"/>
      <c r="R417" s="257"/>
      <c r="S417" s="257"/>
      <c r="T417" s="257"/>
      <c r="U417" s="257"/>
      <c r="V417" s="257"/>
      <c r="W417" s="257"/>
      <c r="X417" s="257"/>
      <c r="Y417" s="257"/>
      <c r="Z417" s="257"/>
    </row>
    <row r="418" spans="1:26">
      <c r="A418" s="257"/>
      <c r="B418" s="257"/>
      <c r="C418" s="257"/>
      <c r="D418" s="257"/>
      <c r="E418" s="257"/>
      <c r="F418" s="257"/>
      <c r="G418" s="257"/>
      <c r="H418" s="257"/>
      <c r="I418" s="257"/>
      <c r="J418" s="257"/>
      <c r="K418" s="257"/>
      <c r="L418" s="257"/>
      <c r="M418" s="257"/>
      <c r="N418" s="257"/>
      <c r="O418" s="257"/>
      <c r="P418" s="257"/>
      <c r="Q418" s="257"/>
      <c r="R418" s="257"/>
      <c r="S418" s="257"/>
      <c r="T418" s="257"/>
      <c r="U418" s="257"/>
      <c r="V418" s="257"/>
      <c r="W418" s="257"/>
      <c r="X418" s="257"/>
      <c r="Y418" s="257"/>
      <c r="Z418" s="257"/>
    </row>
    <row r="419" spans="1:26">
      <c r="A419" s="257"/>
      <c r="B419" s="257"/>
      <c r="C419" s="257"/>
      <c r="D419" s="257"/>
      <c r="E419" s="257"/>
      <c r="F419" s="257"/>
      <c r="G419" s="257"/>
      <c r="H419" s="257"/>
      <c r="I419" s="257"/>
      <c r="J419" s="257"/>
      <c r="K419" s="257"/>
      <c r="L419" s="257"/>
      <c r="M419" s="257"/>
      <c r="N419" s="257"/>
      <c r="O419" s="257"/>
      <c r="P419" s="257"/>
      <c r="Q419" s="257"/>
      <c r="R419" s="257"/>
      <c r="S419" s="257"/>
      <c r="T419" s="257"/>
      <c r="U419" s="257"/>
      <c r="V419" s="257"/>
      <c r="W419" s="257"/>
      <c r="X419" s="257"/>
      <c r="Y419" s="257"/>
      <c r="Z419" s="257"/>
    </row>
    <row r="420" spans="1:26">
      <c r="A420" s="257"/>
      <c r="B420" s="257"/>
      <c r="C420" s="257"/>
      <c r="D420" s="257"/>
      <c r="E420" s="257"/>
      <c r="F420" s="257"/>
      <c r="G420" s="257"/>
      <c r="H420" s="257"/>
      <c r="I420" s="257"/>
      <c r="J420" s="257"/>
      <c r="K420" s="257"/>
      <c r="L420" s="257"/>
      <c r="M420" s="257"/>
      <c r="N420" s="257"/>
      <c r="O420" s="257"/>
      <c r="P420" s="257"/>
      <c r="Q420" s="257"/>
      <c r="R420" s="257"/>
      <c r="S420" s="257"/>
      <c r="T420" s="257"/>
      <c r="U420" s="257"/>
      <c r="V420" s="257"/>
      <c r="W420" s="257"/>
      <c r="X420" s="257"/>
      <c r="Y420" s="257"/>
      <c r="Z420" s="257"/>
    </row>
    <row r="421" spans="1:26">
      <c r="A421" s="257"/>
      <c r="B421" s="257"/>
      <c r="C421" s="257"/>
      <c r="D421" s="257"/>
      <c r="E421" s="257"/>
      <c r="F421" s="257"/>
      <c r="G421" s="257"/>
      <c r="H421" s="257"/>
      <c r="I421" s="257"/>
      <c r="J421" s="257"/>
      <c r="K421" s="257"/>
      <c r="L421" s="257"/>
      <c r="M421" s="257"/>
      <c r="N421" s="257"/>
      <c r="O421" s="257"/>
      <c r="P421" s="257"/>
      <c r="Q421" s="257"/>
      <c r="R421" s="257"/>
      <c r="S421" s="257"/>
      <c r="T421" s="257"/>
      <c r="U421" s="257"/>
      <c r="V421" s="257"/>
      <c r="W421" s="257"/>
      <c r="X421" s="257"/>
      <c r="Y421" s="257"/>
      <c r="Z421" s="257"/>
    </row>
    <row r="422" spans="1:26">
      <c r="A422" s="257"/>
      <c r="B422" s="257"/>
      <c r="C422" s="257"/>
      <c r="D422" s="257"/>
      <c r="E422" s="257"/>
      <c r="F422" s="257"/>
      <c r="G422" s="257"/>
      <c r="H422" s="257"/>
      <c r="I422" s="257"/>
      <c r="J422" s="257"/>
      <c r="K422" s="257"/>
      <c r="L422" s="257"/>
      <c r="M422" s="257"/>
      <c r="N422" s="257"/>
      <c r="O422" s="257"/>
      <c r="P422" s="257"/>
      <c r="Q422" s="257"/>
      <c r="R422" s="257"/>
      <c r="S422" s="257"/>
      <c r="T422" s="257"/>
      <c r="U422" s="257"/>
      <c r="V422" s="257"/>
      <c r="W422" s="257"/>
      <c r="X422" s="257"/>
      <c r="Y422" s="257"/>
      <c r="Z422" s="257"/>
    </row>
    <row r="423" spans="1:26">
      <c r="A423" s="257"/>
      <c r="B423" s="257"/>
      <c r="C423" s="257"/>
      <c r="D423" s="257"/>
      <c r="E423" s="257"/>
      <c r="F423" s="257"/>
      <c r="G423" s="257"/>
      <c r="H423" s="257"/>
      <c r="I423" s="257"/>
      <c r="J423" s="257"/>
      <c r="K423" s="257"/>
      <c r="L423" s="257"/>
      <c r="M423" s="257"/>
      <c r="N423" s="257"/>
      <c r="O423" s="257"/>
      <c r="P423" s="257"/>
      <c r="Q423" s="257"/>
      <c r="R423" s="257"/>
      <c r="S423" s="257"/>
      <c r="T423" s="257"/>
      <c r="U423" s="257"/>
      <c r="V423" s="257"/>
      <c r="W423" s="257"/>
      <c r="X423" s="257"/>
      <c r="Y423" s="257"/>
      <c r="Z423" s="257"/>
    </row>
    <row r="424" spans="1:26">
      <c r="A424" s="257"/>
      <c r="B424" s="257"/>
      <c r="C424" s="257"/>
      <c r="D424" s="257"/>
      <c r="E424" s="257"/>
      <c r="F424" s="257"/>
      <c r="G424" s="257"/>
      <c r="H424" s="257"/>
      <c r="I424" s="257"/>
      <c r="J424" s="257"/>
      <c r="K424" s="257"/>
      <c r="L424" s="257"/>
      <c r="M424" s="257"/>
      <c r="N424" s="257"/>
      <c r="O424" s="257"/>
      <c r="P424" s="257"/>
      <c r="Q424" s="257"/>
      <c r="R424" s="257"/>
      <c r="S424" s="257"/>
      <c r="T424" s="257"/>
      <c r="U424" s="257"/>
      <c r="V424" s="257"/>
      <c r="W424" s="257"/>
      <c r="X424" s="257"/>
      <c r="Y424" s="257"/>
      <c r="Z424" s="257"/>
    </row>
    <row r="425" spans="1:26">
      <c r="A425" s="257"/>
      <c r="B425" s="257"/>
      <c r="C425" s="257"/>
      <c r="D425" s="257"/>
      <c r="E425" s="257"/>
      <c r="F425" s="257"/>
      <c r="G425" s="257"/>
      <c r="H425" s="257"/>
      <c r="I425" s="257"/>
      <c r="J425" s="257"/>
      <c r="K425" s="257"/>
      <c r="L425" s="257"/>
      <c r="M425" s="257"/>
      <c r="N425" s="257"/>
      <c r="O425" s="257"/>
      <c r="P425" s="257"/>
      <c r="Q425" s="257"/>
      <c r="R425" s="257"/>
      <c r="S425" s="257"/>
      <c r="T425" s="257"/>
      <c r="U425" s="257"/>
      <c r="V425" s="257"/>
      <c r="W425" s="257"/>
      <c r="X425" s="257"/>
      <c r="Y425" s="257"/>
      <c r="Z425" s="257"/>
    </row>
    <row r="426" spans="1:26">
      <c r="A426" s="257"/>
      <c r="B426" s="257"/>
      <c r="C426" s="257"/>
      <c r="D426" s="257"/>
      <c r="E426" s="257"/>
      <c r="F426" s="257"/>
      <c r="G426" s="257"/>
      <c r="H426" s="257"/>
      <c r="I426" s="257"/>
      <c r="J426" s="257"/>
      <c r="K426" s="257"/>
      <c r="L426" s="257"/>
      <c r="M426" s="257"/>
      <c r="N426" s="257"/>
      <c r="O426" s="257"/>
      <c r="P426" s="257"/>
      <c r="Q426" s="257"/>
      <c r="R426" s="257"/>
      <c r="S426" s="257"/>
      <c r="T426" s="257"/>
      <c r="U426" s="257"/>
      <c r="V426" s="257"/>
      <c r="W426" s="257"/>
      <c r="X426" s="257"/>
      <c r="Y426" s="257"/>
      <c r="Z426" s="257"/>
    </row>
    <row r="427" spans="1:26">
      <c r="A427" s="257"/>
      <c r="B427" s="257"/>
      <c r="C427" s="257"/>
      <c r="D427" s="257"/>
      <c r="E427" s="257"/>
      <c r="F427" s="257"/>
      <c r="G427" s="257"/>
      <c r="H427" s="257"/>
      <c r="I427" s="257"/>
      <c r="J427" s="257"/>
      <c r="K427" s="257"/>
      <c r="L427" s="257"/>
      <c r="M427" s="257"/>
      <c r="N427" s="257"/>
      <c r="O427" s="257"/>
      <c r="P427" s="257"/>
      <c r="Q427" s="257"/>
      <c r="R427" s="257"/>
      <c r="S427" s="257"/>
      <c r="T427" s="257"/>
      <c r="U427" s="257"/>
      <c r="V427" s="257"/>
      <c r="W427" s="257"/>
      <c r="X427" s="257"/>
      <c r="Y427" s="257"/>
      <c r="Z427" s="257"/>
    </row>
    <row r="428" spans="1:26">
      <c r="A428" s="257"/>
      <c r="B428" s="257"/>
      <c r="C428" s="257"/>
      <c r="D428" s="257"/>
      <c r="E428" s="257"/>
      <c r="F428" s="257"/>
      <c r="G428" s="257"/>
      <c r="H428" s="257"/>
      <c r="I428" s="257"/>
      <c r="J428" s="257"/>
      <c r="K428" s="257"/>
      <c r="L428" s="257"/>
      <c r="M428" s="257"/>
      <c r="N428" s="257"/>
      <c r="O428" s="257"/>
      <c r="P428" s="257"/>
      <c r="Q428" s="257"/>
      <c r="R428" s="257"/>
      <c r="S428" s="257"/>
      <c r="T428" s="257"/>
      <c r="U428" s="257"/>
      <c r="V428" s="257"/>
      <c r="W428" s="257"/>
      <c r="X428" s="257"/>
      <c r="Y428" s="257"/>
      <c r="Z428" s="257"/>
    </row>
    <row r="429" spans="1:26">
      <c r="A429" s="257"/>
      <c r="B429" s="257"/>
      <c r="C429" s="257"/>
      <c r="D429" s="257"/>
      <c r="E429" s="257"/>
      <c r="F429" s="257"/>
      <c r="G429" s="257"/>
      <c r="H429" s="257"/>
      <c r="I429" s="257"/>
      <c r="J429" s="257"/>
      <c r="K429" s="257"/>
      <c r="L429" s="257"/>
      <c r="M429" s="257"/>
      <c r="N429" s="257"/>
      <c r="O429" s="257"/>
      <c r="P429" s="257"/>
      <c r="Q429" s="257"/>
      <c r="R429" s="257"/>
      <c r="S429" s="257"/>
      <c r="T429" s="257"/>
      <c r="U429" s="257"/>
      <c r="V429" s="257"/>
      <c r="W429" s="257"/>
      <c r="X429" s="257"/>
      <c r="Y429" s="257"/>
      <c r="Z429" s="257"/>
    </row>
    <row r="430" spans="1:26">
      <c r="A430" s="257"/>
      <c r="B430" s="257"/>
      <c r="C430" s="257"/>
      <c r="D430" s="257"/>
      <c r="E430" s="257"/>
      <c r="F430" s="257"/>
      <c r="G430" s="257"/>
      <c r="H430" s="257"/>
      <c r="I430" s="257"/>
      <c r="J430" s="257"/>
      <c r="K430" s="257"/>
      <c r="L430" s="257"/>
      <c r="M430" s="257"/>
      <c r="N430" s="257"/>
      <c r="O430" s="257"/>
      <c r="P430" s="257"/>
      <c r="Q430" s="257"/>
      <c r="R430" s="257"/>
      <c r="S430" s="257"/>
      <c r="T430" s="257"/>
      <c r="U430" s="257"/>
      <c r="V430" s="257"/>
      <c r="W430" s="257"/>
      <c r="X430" s="257"/>
      <c r="Y430" s="257"/>
      <c r="Z430" s="257"/>
    </row>
    <row r="431" spans="1:26">
      <c r="A431" s="257"/>
      <c r="B431" s="257"/>
      <c r="C431" s="257"/>
      <c r="D431" s="257"/>
      <c r="E431" s="257"/>
      <c r="F431" s="257"/>
      <c r="G431" s="257"/>
      <c r="H431" s="257"/>
      <c r="I431" s="257"/>
      <c r="J431" s="257"/>
      <c r="K431" s="257"/>
      <c r="L431" s="257"/>
      <c r="M431" s="257"/>
      <c r="N431" s="257"/>
      <c r="O431" s="257"/>
      <c r="P431" s="257"/>
      <c r="Q431" s="257"/>
      <c r="R431" s="257"/>
      <c r="S431" s="257"/>
      <c r="T431" s="257"/>
      <c r="U431" s="257"/>
      <c r="V431" s="257"/>
      <c r="W431" s="257"/>
      <c r="X431" s="257"/>
      <c r="Y431" s="257"/>
      <c r="Z431" s="257"/>
    </row>
    <row r="432" spans="1:26">
      <c r="A432" s="257"/>
      <c r="B432" s="257"/>
      <c r="C432" s="257"/>
      <c r="D432" s="257"/>
      <c r="E432" s="257"/>
      <c r="F432" s="257"/>
      <c r="G432" s="257"/>
      <c r="H432" s="257"/>
      <c r="I432" s="257"/>
      <c r="J432" s="257"/>
      <c r="K432" s="257"/>
      <c r="L432" s="257"/>
      <c r="M432" s="257"/>
      <c r="N432" s="257"/>
      <c r="O432" s="257"/>
      <c r="P432" s="257"/>
      <c r="Q432" s="257"/>
      <c r="R432" s="257"/>
      <c r="S432" s="257"/>
      <c r="T432" s="257"/>
      <c r="U432" s="257"/>
      <c r="V432" s="257"/>
      <c r="W432" s="257"/>
      <c r="X432" s="257"/>
      <c r="Y432" s="257"/>
      <c r="Z432" s="257"/>
    </row>
    <row r="433" spans="1:26">
      <c r="A433" s="257"/>
      <c r="B433" s="257"/>
      <c r="C433" s="257"/>
      <c r="D433" s="257"/>
      <c r="E433" s="257"/>
      <c r="F433" s="257"/>
      <c r="G433" s="257"/>
      <c r="H433" s="257"/>
      <c r="I433" s="257"/>
      <c r="J433" s="257"/>
      <c r="K433" s="257"/>
      <c r="L433" s="257"/>
      <c r="M433" s="257"/>
      <c r="N433" s="257"/>
      <c r="O433" s="257"/>
      <c r="P433" s="257"/>
      <c r="Q433" s="257"/>
      <c r="R433" s="257"/>
      <c r="S433" s="257"/>
      <c r="T433" s="257"/>
      <c r="U433" s="257"/>
      <c r="V433" s="257"/>
      <c r="W433" s="257"/>
      <c r="X433" s="257"/>
      <c r="Y433" s="257"/>
      <c r="Z433" s="257"/>
    </row>
    <row r="434" spans="1:26">
      <c r="A434" s="257"/>
      <c r="B434" s="257"/>
      <c r="C434" s="257"/>
      <c r="D434" s="257"/>
      <c r="E434" s="257"/>
      <c r="F434" s="257"/>
      <c r="G434" s="257"/>
      <c r="H434" s="257"/>
      <c r="I434" s="257"/>
      <c r="J434" s="257"/>
      <c r="K434" s="257"/>
      <c r="L434" s="257"/>
      <c r="M434" s="257"/>
      <c r="N434" s="257"/>
      <c r="O434" s="257"/>
      <c r="P434" s="257"/>
      <c r="Q434" s="257"/>
      <c r="R434" s="257"/>
      <c r="S434" s="257"/>
      <c r="T434" s="257"/>
      <c r="U434" s="257"/>
      <c r="V434" s="257"/>
      <c r="W434" s="257"/>
      <c r="X434" s="257"/>
      <c r="Y434" s="257"/>
      <c r="Z434" s="257"/>
    </row>
    <row r="435" spans="1:26">
      <c r="A435" s="257"/>
      <c r="B435" s="257"/>
      <c r="C435" s="257"/>
      <c r="D435" s="257"/>
      <c r="E435" s="257"/>
      <c r="F435" s="257"/>
      <c r="G435" s="257"/>
      <c r="H435" s="257"/>
      <c r="I435" s="257"/>
      <c r="J435" s="257"/>
      <c r="K435" s="257"/>
      <c r="L435" s="257"/>
      <c r="M435" s="257"/>
      <c r="N435" s="257"/>
      <c r="O435" s="257"/>
      <c r="P435" s="257"/>
      <c r="Q435" s="257"/>
      <c r="R435" s="257"/>
      <c r="S435" s="257"/>
      <c r="T435" s="257"/>
      <c r="U435" s="257"/>
      <c r="V435" s="257"/>
      <c r="W435" s="257"/>
      <c r="X435" s="257"/>
      <c r="Y435" s="257"/>
      <c r="Z435" s="257"/>
    </row>
    <row r="436" spans="1:26">
      <c r="A436" s="257"/>
      <c r="B436" s="257"/>
      <c r="C436" s="257"/>
      <c r="D436" s="257"/>
      <c r="E436" s="257"/>
      <c r="F436" s="257"/>
      <c r="G436" s="257"/>
      <c r="H436" s="257"/>
      <c r="I436" s="257"/>
      <c r="J436" s="257"/>
      <c r="K436" s="257"/>
      <c r="L436" s="257"/>
      <c r="M436" s="257"/>
      <c r="N436" s="257"/>
      <c r="O436" s="257"/>
      <c r="P436" s="257"/>
      <c r="Q436" s="257"/>
      <c r="R436" s="257"/>
      <c r="S436" s="257"/>
      <c r="T436" s="257"/>
      <c r="U436" s="257"/>
      <c r="V436" s="257"/>
      <c r="W436" s="257"/>
      <c r="X436" s="257"/>
      <c r="Y436" s="257"/>
      <c r="Z436" s="257"/>
    </row>
    <row r="437" spans="1:26">
      <c r="A437" s="257"/>
      <c r="B437" s="257"/>
      <c r="C437" s="257"/>
      <c r="D437" s="257"/>
      <c r="E437" s="257"/>
      <c r="F437" s="257"/>
      <c r="G437" s="257"/>
      <c r="H437" s="257"/>
      <c r="I437" s="257"/>
      <c r="J437" s="257"/>
      <c r="K437" s="257"/>
      <c r="L437" s="257"/>
      <c r="M437" s="257"/>
      <c r="N437" s="257"/>
      <c r="O437" s="257"/>
      <c r="P437" s="257"/>
      <c r="Q437" s="257"/>
      <c r="R437" s="257"/>
      <c r="S437" s="257"/>
      <c r="T437" s="257"/>
      <c r="U437" s="257"/>
      <c r="V437" s="257"/>
      <c r="W437" s="257"/>
      <c r="X437" s="257"/>
      <c r="Y437" s="257"/>
      <c r="Z437" s="257"/>
    </row>
    <row r="438" spans="1:26">
      <c r="A438" s="257"/>
      <c r="B438" s="257"/>
      <c r="C438" s="257"/>
      <c r="D438" s="257"/>
      <c r="E438" s="257"/>
      <c r="F438" s="257"/>
      <c r="G438" s="257"/>
      <c r="H438" s="257"/>
      <c r="I438" s="257"/>
      <c r="J438" s="257"/>
      <c r="K438" s="257"/>
      <c r="L438" s="257"/>
      <c r="M438" s="257"/>
      <c r="N438" s="257"/>
      <c r="O438" s="257"/>
      <c r="P438" s="257"/>
      <c r="Q438" s="257"/>
      <c r="R438" s="257"/>
      <c r="S438" s="257"/>
      <c r="T438" s="257"/>
      <c r="U438" s="257"/>
      <c r="V438" s="257"/>
      <c r="W438" s="257"/>
      <c r="X438" s="257"/>
      <c r="Y438" s="257"/>
      <c r="Z438" s="257"/>
    </row>
    <row r="439" spans="1:26">
      <c r="A439" s="257"/>
      <c r="B439" s="257"/>
      <c r="C439" s="257"/>
      <c r="D439" s="257"/>
      <c r="E439" s="257"/>
      <c r="F439" s="257"/>
      <c r="G439" s="257"/>
      <c r="H439" s="257"/>
      <c r="I439" s="257"/>
      <c r="J439" s="257"/>
      <c r="K439" s="257"/>
      <c r="L439" s="257"/>
      <c r="M439" s="257"/>
      <c r="N439" s="257"/>
      <c r="O439" s="257"/>
      <c r="P439" s="257"/>
      <c r="Q439" s="257"/>
      <c r="R439" s="257"/>
      <c r="S439" s="257"/>
      <c r="T439" s="257"/>
      <c r="U439" s="257"/>
      <c r="V439" s="257"/>
      <c r="W439" s="257"/>
      <c r="X439" s="257"/>
      <c r="Y439" s="257"/>
      <c r="Z439" s="257"/>
    </row>
    <row r="440" spans="1:26">
      <c r="A440" s="257"/>
      <c r="B440" s="257"/>
      <c r="C440" s="257"/>
      <c r="D440" s="257"/>
      <c r="E440" s="257"/>
      <c r="F440" s="257"/>
      <c r="G440" s="257"/>
      <c r="H440" s="257"/>
      <c r="I440" s="257"/>
      <c r="J440" s="257"/>
      <c r="K440" s="257"/>
      <c r="L440" s="257"/>
      <c r="M440" s="257"/>
      <c r="N440" s="257"/>
      <c r="O440" s="257"/>
      <c r="P440" s="257"/>
      <c r="Q440" s="257"/>
      <c r="R440" s="257"/>
      <c r="S440" s="257"/>
      <c r="T440" s="257"/>
      <c r="U440" s="257"/>
      <c r="V440" s="257"/>
      <c r="W440" s="257"/>
      <c r="X440" s="257"/>
      <c r="Y440" s="257"/>
      <c r="Z440" s="257"/>
    </row>
    <row r="441" spans="1:26">
      <c r="A441" s="257"/>
      <c r="B441" s="257"/>
      <c r="C441" s="257"/>
      <c r="D441" s="257"/>
      <c r="E441" s="257"/>
      <c r="F441" s="257"/>
      <c r="G441" s="257"/>
      <c r="H441" s="257"/>
      <c r="I441" s="257"/>
      <c r="J441" s="257"/>
      <c r="K441" s="257"/>
      <c r="L441" s="257"/>
      <c r="M441" s="257"/>
      <c r="N441" s="257"/>
      <c r="O441" s="257"/>
      <c r="P441" s="257"/>
      <c r="Q441" s="257"/>
      <c r="R441" s="257"/>
      <c r="S441" s="257"/>
      <c r="T441" s="257"/>
      <c r="U441" s="257"/>
      <c r="V441" s="257"/>
      <c r="W441" s="257"/>
      <c r="X441" s="257"/>
      <c r="Y441" s="257"/>
      <c r="Z441" s="257"/>
    </row>
    <row r="442" spans="1:26">
      <c r="A442" s="257"/>
      <c r="B442" s="257"/>
      <c r="C442" s="257"/>
      <c r="D442" s="257"/>
      <c r="E442" s="257"/>
      <c r="F442" s="257"/>
      <c r="G442" s="257"/>
      <c r="H442" s="257"/>
      <c r="I442" s="257"/>
      <c r="J442" s="257"/>
      <c r="K442" s="257"/>
      <c r="L442" s="257"/>
      <c r="M442" s="257"/>
      <c r="N442" s="257"/>
      <c r="O442" s="257"/>
      <c r="P442" s="257"/>
      <c r="Q442" s="257"/>
      <c r="R442" s="257"/>
      <c r="S442" s="257"/>
      <c r="T442" s="257"/>
      <c r="U442" s="257"/>
      <c r="V442" s="257"/>
      <c r="W442" s="257"/>
      <c r="X442" s="257"/>
      <c r="Y442" s="257"/>
      <c r="Z442" s="257"/>
    </row>
    <row r="443" spans="1:26">
      <c r="A443" s="257"/>
      <c r="B443" s="257"/>
      <c r="C443" s="257"/>
      <c r="D443" s="257"/>
      <c r="E443" s="257"/>
      <c r="F443" s="257"/>
      <c r="G443" s="257"/>
      <c r="H443" s="257"/>
      <c r="I443" s="257"/>
      <c r="J443" s="257"/>
      <c r="K443" s="257"/>
      <c r="L443" s="257"/>
      <c r="M443" s="257"/>
      <c r="N443" s="257"/>
      <c r="O443" s="257"/>
      <c r="P443" s="257"/>
      <c r="Q443" s="257"/>
      <c r="R443" s="257"/>
      <c r="S443" s="257"/>
      <c r="T443" s="257"/>
      <c r="U443" s="257"/>
      <c r="V443" s="257"/>
      <c r="W443" s="257"/>
      <c r="X443" s="257"/>
      <c r="Y443" s="257"/>
      <c r="Z443" s="257"/>
    </row>
    <row r="444" spans="1:26">
      <c r="A444" s="257"/>
      <c r="B444" s="257"/>
      <c r="C444" s="257"/>
      <c r="D444" s="257"/>
      <c r="E444" s="257"/>
      <c r="F444" s="257"/>
      <c r="G444" s="257"/>
      <c r="H444" s="257"/>
      <c r="I444" s="257"/>
      <c r="J444" s="257"/>
      <c r="K444" s="257"/>
      <c r="L444" s="257"/>
      <c r="M444" s="257"/>
      <c r="N444" s="257"/>
      <c r="O444" s="257"/>
      <c r="P444" s="257"/>
      <c r="Q444" s="257"/>
      <c r="R444" s="257"/>
      <c r="S444" s="257"/>
      <c r="T444" s="257"/>
      <c r="U444" s="257"/>
      <c r="V444" s="257"/>
      <c r="W444" s="257"/>
      <c r="X444" s="257"/>
      <c r="Y444" s="257"/>
      <c r="Z444" s="257"/>
    </row>
    <row r="445" spans="1:26">
      <c r="A445" s="257"/>
      <c r="B445" s="257"/>
      <c r="C445" s="257"/>
      <c r="D445" s="257"/>
      <c r="E445" s="257"/>
      <c r="F445" s="257"/>
      <c r="G445" s="257"/>
      <c r="H445" s="257"/>
      <c r="I445" s="257"/>
      <c r="J445" s="257"/>
      <c r="K445" s="257"/>
      <c r="L445" s="257"/>
      <c r="M445" s="257"/>
      <c r="N445" s="257"/>
      <c r="O445" s="257"/>
      <c r="P445" s="257"/>
      <c r="Q445" s="257"/>
      <c r="R445" s="257"/>
      <c r="S445" s="257"/>
      <c r="T445" s="257"/>
      <c r="U445" s="257"/>
      <c r="V445" s="257"/>
      <c r="W445" s="257"/>
      <c r="X445" s="257"/>
      <c r="Y445" s="257"/>
      <c r="Z445" s="257"/>
    </row>
    <row r="446" spans="1:26">
      <c r="A446" s="257"/>
      <c r="B446" s="257"/>
      <c r="C446" s="257"/>
      <c r="D446" s="257"/>
      <c r="E446" s="257"/>
      <c r="F446" s="257"/>
      <c r="G446" s="257"/>
      <c r="H446" s="257"/>
      <c r="I446" s="257"/>
      <c r="J446" s="257"/>
      <c r="K446" s="257"/>
      <c r="L446" s="257"/>
      <c r="M446" s="257"/>
      <c r="N446" s="257"/>
      <c r="O446" s="257"/>
      <c r="P446" s="257"/>
      <c r="Q446" s="257"/>
      <c r="R446" s="257"/>
      <c r="S446" s="257"/>
      <c r="T446" s="257"/>
      <c r="U446" s="257"/>
      <c r="V446" s="257"/>
      <c r="W446" s="257"/>
      <c r="X446" s="257"/>
      <c r="Y446" s="257"/>
      <c r="Z446" s="257"/>
    </row>
    <row r="447" spans="1:26">
      <c r="A447" s="257"/>
      <c r="B447" s="257"/>
      <c r="C447" s="257"/>
      <c r="D447" s="257"/>
      <c r="E447" s="257"/>
      <c r="F447" s="257"/>
      <c r="G447" s="257"/>
      <c r="H447" s="257"/>
      <c r="I447" s="257"/>
      <c r="J447" s="257"/>
      <c r="K447" s="257"/>
      <c r="L447" s="257"/>
      <c r="M447" s="257"/>
      <c r="N447" s="257"/>
      <c r="O447" s="257"/>
      <c r="P447" s="257"/>
      <c r="Q447" s="257"/>
      <c r="R447" s="257"/>
      <c r="S447" s="257"/>
      <c r="T447" s="257"/>
      <c r="U447" s="257"/>
      <c r="V447" s="257"/>
      <c r="W447" s="257"/>
      <c r="X447" s="257"/>
      <c r="Y447" s="257"/>
      <c r="Z447" s="257"/>
    </row>
    <row r="448" spans="1:26">
      <c r="A448" s="257"/>
      <c r="B448" s="257"/>
      <c r="C448" s="257"/>
      <c r="D448" s="257"/>
      <c r="E448" s="257"/>
      <c r="F448" s="257"/>
      <c r="G448" s="257"/>
      <c r="H448" s="257"/>
      <c r="I448" s="257"/>
      <c r="J448" s="257"/>
      <c r="K448" s="257"/>
      <c r="L448" s="257"/>
      <c r="M448" s="257"/>
      <c r="N448" s="257"/>
      <c r="O448" s="257"/>
      <c r="P448" s="257"/>
      <c r="Q448" s="257"/>
      <c r="R448" s="257"/>
      <c r="S448" s="257"/>
      <c r="T448" s="257"/>
      <c r="U448" s="257"/>
      <c r="V448" s="257"/>
      <c r="W448" s="257"/>
      <c r="X448" s="257"/>
      <c r="Y448" s="257"/>
      <c r="Z448" s="257"/>
    </row>
    <row r="449" spans="1:26">
      <c r="A449" s="257"/>
      <c r="B449" s="257"/>
      <c r="C449" s="257"/>
      <c r="D449" s="257"/>
      <c r="E449" s="257"/>
      <c r="F449" s="257"/>
      <c r="G449" s="257"/>
      <c r="H449" s="257"/>
      <c r="I449" s="257"/>
      <c r="J449" s="257"/>
      <c r="K449" s="257"/>
      <c r="L449" s="257"/>
      <c r="M449" s="257"/>
      <c r="N449" s="257"/>
      <c r="O449" s="257"/>
      <c r="P449" s="257"/>
      <c r="Q449" s="257"/>
      <c r="R449" s="257"/>
      <c r="S449" s="257"/>
      <c r="T449" s="257"/>
      <c r="U449" s="257"/>
      <c r="V449" s="257"/>
      <c r="W449" s="257"/>
      <c r="X449" s="257"/>
      <c r="Y449" s="257"/>
      <c r="Z449" s="257"/>
    </row>
    <row r="450" spans="1:26">
      <c r="A450" s="257"/>
      <c r="B450" s="257"/>
      <c r="C450" s="257"/>
      <c r="D450" s="257"/>
      <c r="E450" s="257"/>
      <c r="F450" s="257"/>
      <c r="G450" s="257"/>
      <c r="H450" s="257"/>
      <c r="I450" s="257"/>
      <c r="J450" s="257"/>
      <c r="K450" s="257"/>
      <c r="L450" s="257"/>
      <c r="M450" s="257"/>
      <c r="N450" s="257"/>
      <c r="O450" s="257"/>
      <c r="P450" s="257"/>
      <c r="Q450" s="257"/>
      <c r="R450" s="257"/>
      <c r="S450" s="257"/>
      <c r="T450" s="257"/>
      <c r="U450" s="257"/>
      <c r="V450" s="257"/>
      <c r="W450" s="257"/>
      <c r="X450" s="257"/>
      <c r="Y450" s="257"/>
      <c r="Z450" s="257"/>
    </row>
    <row r="451" spans="1:26">
      <c r="A451" s="257"/>
      <c r="B451" s="257"/>
      <c r="C451" s="257"/>
      <c r="D451" s="257"/>
      <c r="E451" s="257"/>
      <c r="F451" s="257"/>
      <c r="G451" s="257"/>
      <c r="H451" s="257"/>
      <c r="I451" s="257"/>
      <c r="J451" s="257"/>
      <c r="K451" s="257"/>
      <c r="L451" s="257"/>
      <c r="M451" s="257"/>
      <c r="N451" s="257"/>
      <c r="O451" s="257"/>
      <c r="P451" s="257"/>
      <c r="Q451" s="257"/>
      <c r="R451" s="257"/>
      <c r="S451" s="257"/>
      <c r="T451" s="257"/>
      <c r="U451" s="257"/>
      <c r="V451" s="257"/>
      <c r="W451" s="257"/>
      <c r="X451" s="257"/>
      <c r="Y451" s="257"/>
      <c r="Z451" s="257"/>
    </row>
    <row r="452" spans="1:26">
      <c r="A452" s="257"/>
      <c r="B452" s="257"/>
      <c r="C452" s="257"/>
      <c r="D452" s="257"/>
      <c r="E452" s="257"/>
      <c r="F452" s="257"/>
      <c r="G452" s="257"/>
      <c r="H452" s="257"/>
      <c r="I452" s="257"/>
      <c r="J452" s="257"/>
      <c r="K452" s="257"/>
      <c r="L452" s="257"/>
      <c r="M452" s="257"/>
      <c r="N452" s="257"/>
      <c r="O452" s="257"/>
      <c r="P452" s="257"/>
      <c r="Q452" s="257"/>
      <c r="R452" s="257"/>
      <c r="S452" s="257"/>
      <c r="T452" s="257"/>
      <c r="U452" s="257"/>
      <c r="V452" s="257"/>
      <c r="W452" s="257"/>
      <c r="X452" s="257"/>
      <c r="Y452" s="257"/>
      <c r="Z452" s="257"/>
    </row>
    <row r="453" spans="1:26">
      <c r="A453" s="257"/>
      <c r="B453" s="257"/>
      <c r="C453" s="257"/>
      <c r="D453" s="257"/>
      <c r="E453" s="257"/>
      <c r="F453" s="257"/>
      <c r="G453" s="257"/>
      <c r="H453" s="257"/>
      <c r="I453" s="257"/>
      <c r="J453" s="257"/>
      <c r="K453" s="257"/>
      <c r="L453" s="257"/>
      <c r="M453" s="257"/>
      <c r="N453" s="257"/>
      <c r="O453" s="257"/>
      <c r="P453" s="257"/>
      <c r="Q453" s="257"/>
      <c r="R453" s="257"/>
      <c r="S453" s="257"/>
      <c r="T453" s="257"/>
      <c r="U453" s="257"/>
      <c r="V453" s="257"/>
      <c r="W453" s="257"/>
      <c r="X453" s="257"/>
      <c r="Y453" s="257"/>
      <c r="Z453" s="257"/>
    </row>
    <row r="454" spans="1:26">
      <c r="A454" s="257"/>
      <c r="B454" s="257"/>
      <c r="C454" s="257"/>
      <c r="D454" s="257"/>
      <c r="E454" s="257"/>
      <c r="F454" s="257"/>
      <c r="G454" s="257"/>
      <c r="H454" s="257"/>
      <c r="I454" s="257"/>
      <c r="J454" s="257"/>
      <c r="K454" s="257"/>
      <c r="L454" s="257"/>
      <c r="M454" s="257"/>
      <c r="N454" s="257"/>
      <c r="O454" s="257"/>
      <c r="P454" s="257"/>
      <c r="Q454" s="257"/>
      <c r="R454" s="257"/>
      <c r="S454" s="257"/>
      <c r="T454" s="257"/>
      <c r="U454" s="257"/>
      <c r="V454" s="257"/>
      <c r="W454" s="257"/>
      <c r="X454" s="257"/>
      <c r="Y454" s="257"/>
      <c r="Z454" s="257"/>
    </row>
    <row r="455" spans="1:26">
      <c r="A455" s="257"/>
      <c r="B455" s="257"/>
      <c r="C455" s="257"/>
      <c r="D455" s="257"/>
      <c r="E455" s="257"/>
      <c r="F455" s="257"/>
      <c r="G455" s="257"/>
      <c r="H455" s="257"/>
      <c r="I455" s="257"/>
      <c r="J455" s="257"/>
      <c r="K455" s="257"/>
      <c r="L455" s="257"/>
      <c r="M455" s="257"/>
      <c r="N455" s="257"/>
      <c r="O455" s="257"/>
      <c r="P455" s="257"/>
      <c r="Q455" s="257"/>
      <c r="R455" s="257"/>
      <c r="S455" s="257"/>
      <c r="T455" s="257"/>
      <c r="U455" s="257"/>
      <c r="V455" s="257"/>
      <c r="W455" s="257"/>
      <c r="X455" s="257"/>
      <c r="Y455" s="257"/>
      <c r="Z455" s="257"/>
    </row>
    <row r="456" spans="1:26">
      <c r="A456" s="257"/>
      <c r="B456" s="257"/>
      <c r="C456" s="257"/>
      <c r="D456" s="257"/>
      <c r="E456" s="257"/>
      <c r="F456" s="257"/>
      <c r="G456" s="257"/>
      <c r="H456" s="257"/>
      <c r="I456" s="257"/>
      <c r="J456" s="257"/>
      <c r="K456" s="257"/>
      <c r="L456" s="257"/>
      <c r="M456" s="257"/>
      <c r="N456" s="257"/>
      <c r="O456" s="257"/>
      <c r="P456" s="257"/>
      <c r="Q456" s="257"/>
      <c r="R456" s="257"/>
      <c r="S456" s="257"/>
      <c r="T456" s="257"/>
      <c r="U456" s="257"/>
      <c r="V456" s="257"/>
      <c r="W456" s="257"/>
      <c r="X456" s="257"/>
      <c r="Y456" s="257"/>
      <c r="Z456" s="257"/>
    </row>
    <row r="457" spans="1:26">
      <c r="A457" s="257"/>
      <c r="B457" s="257"/>
      <c r="C457" s="257"/>
      <c r="D457" s="257"/>
      <c r="E457" s="257"/>
      <c r="F457" s="257"/>
      <c r="G457" s="257"/>
      <c r="H457" s="257"/>
      <c r="I457" s="257"/>
      <c r="J457" s="257"/>
      <c r="K457" s="257"/>
      <c r="L457" s="257"/>
      <c r="M457" s="257"/>
      <c r="N457" s="257"/>
      <c r="O457" s="257"/>
      <c r="P457" s="257"/>
      <c r="Q457" s="257"/>
      <c r="R457" s="257"/>
      <c r="S457" s="257"/>
      <c r="T457" s="257"/>
      <c r="U457" s="257"/>
      <c r="V457" s="257"/>
      <c r="W457" s="257"/>
      <c r="X457" s="257"/>
      <c r="Y457" s="257"/>
      <c r="Z457" s="257"/>
    </row>
    <row r="458" spans="1:26">
      <c r="A458" s="257"/>
      <c r="B458" s="257"/>
      <c r="C458" s="257"/>
      <c r="D458" s="257"/>
      <c r="E458" s="257"/>
      <c r="F458" s="257"/>
      <c r="G458" s="257"/>
      <c r="H458" s="257"/>
      <c r="I458" s="257"/>
      <c r="J458" s="257"/>
      <c r="K458" s="257"/>
      <c r="L458" s="257"/>
      <c r="M458" s="257"/>
      <c r="N458" s="257"/>
      <c r="O458" s="257"/>
      <c r="P458" s="257"/>
      <c r="Q458" s="257"/>
      <c r="R458" s="257"/>
      <c r="S458" s="257"/>
      <c r="T458" s="257"/>
      <c r="U458" s="257"/>
      <c r="V458" s="257"/>
      <c r="W458" s="257"/>
      <c r="X458" s="257"/>
      <c r="Y458" s="257"/>
      <c r="Z458" s="257"/>
    </row>
    <row r="459" spans="1:26">
      <c r="A459" s="257"/>
      <c r="B459" s="257"/>
      <c r="C459" s="257"/>
      <c r="D459" s="257"/>
      <c r="E459" s="257"/>
      <c r="F459" s="257"/>
      <c r="G459" s="257"/>
      <c r="H459" s="257"/>
      <c r="I459" s="257"/>
      <c r="J459" s="257"/>
      <c r="K459" s="257"/>
      <c r="L459" s="257"/>
      <c r="M459" s="257"/>
      <c r="N459" s="257"/>
      <c r="O459" s="257"/>
      <c r="P459" s="257"/>
      <c r="Q459" s="257"/>
      <c r="R459" s="257"/>
      <c r="S459" s="257"/>
      <c r="T459" s="257"/>
      <c r="U459" s="257"/>
      <c r="V459" s="257"/>
      <c r="W459" s="257"/>
      <c r="X459" s="257"/>
      <c r="Y459" s="257"/>
      <c r="Z459" s="257"/>
    </row>
    <row r="460" spans="1:26">
      <c r="A460" s="257"/>
      <c r="B460" s="257"/>
      <c r="C460" s="257"/>
      <c r="D460" s="257"/>
      <c r="E460" s="257"/>
      <c r="F460" s="257"/>
      <c r="G460" s="257"/>
      <c r="H460" s="257"/>
      <c r="I460" s="257"/>
      <c r="J460" s="257"/>
      <c r="K460" s="257"/>
      <c r="L460" s="257"/>
      <c r="M460" s="257"/>
      <c r="N460" s="257"/>
      <c r="O460" s="257"/>
      <c r="P460" s="257"/>
      <c r="Q460" s="257"/>
      <c r="R460" s="257"/>
      <c r="S460" s="257"/>
      <c r="T460" s="257"/>
      <c r="U460" s="257"/>
      <c r="V460" s="257"/>
      <c r="W460" s="257"/>
      <c r="X460" s="257"/>
      <c r="Y460" s="257"/>
      <c r="Z460" s="257"/>
    </row>
    <row r="461" spans="1:26">
      <c r="A461" s="257"/>
      <c r="B461" s="257"/>
      <c r="C461" s="257"/>
      <c r="D461" s="257"/>
      <c r="E461" s="257"/>
      <c r="F461" s="257"/>
      <c r="G461" s="257"/>
      <c r="H461" s="257"/>
      <c r="I461" s="257"/>
      <c r="J461" s="257"/>
      <c r="K461" s="257"/>
      <c r="L461" s="257"/>
      <c r="M461" s="257"/>
      <c r="N461" s="257"/>
      <c r="O461" s="257"/>
      <c r="P461" s="257"/>
      <c r="Q461" s="257"/>
      <c r="R461" s="257"/>
      <c r="S461" s="257"/>
      <c r="T461" s="257"/>
      <c r="U461" s="257"/>
      <c r="V461" s="257"/>
      <c r="W461" s="257"/>
      <c r="X461" s="257"/>
      <c r="Y461" s="257"/>
      <c r="Z461" s="257"/>
    </row>
    <row r="462" spans="1:26">
      <c r="A462" s="257"/>
      <c r="B462" s="257"/>
      <c r="C462" s="257"/>
      <c r="D462" s="257"/>
      <c r="E462" s="257"/>
      <c r="F462" s="257"/>
      <c r="G462" s="257"/>
      <c r="H462" s="257"/>
      <c r="I462" s="257"/>
      <c r="J462" s="257"/>
      <c r="K462" s="257"/>
      <c r="L462" s="257"/>
      <c r="M462" s="257"/>
      <c r="N462" s="257"/>
      <c r="O462" s="257"/>
      <c r="P462" s="257"/>
      <c r="Q462" s="257"/>
      <c r="R462" s="257"/>
      <c r="S462" s="257"/>
      <c r="T462" s="257"/>
      <c r="U462" s="257"/>
      <c r="V462" s="257"/>
      <c r="W462" s="257"/>
      <c r="X462" s="257"/>
      <c r="Y462" s="257"/>
      <c r="Z462" s="257"/>
    </row>
    <row r="463" spans="1:26">
      <c r="A463" s="257"/>
      <c r="B463" s="257"/>
      <c r="C463" s="257"/>
      <c r="D463" s="257"/>
      <c r="E463" s="257"/>
      <c r="F463" s="257"/>
      <c r="G463" s="257"/>
      <c r="H463" s="257"/>
      <c r="I463" s="257"/>
      <c r="J463" s="257"/>
      <c r="K463" s="257"/>
      <c r="L463" s="257"/>
      <c r="M463" s="257"/>
      <c r="N463" s="257"/>
      <c r="O463" s="257"/>
      <c r="P463" s="257"/>
      <c r="Q463" s="257"/>
      <c r="R463" s="257"/>
      <c r="S463" s="257"/>
      <c r="T463" s="257"/>
      <c r="U463" s="257"/>
      <c r="V463" s="257"/>
      <c r="W463" s="257"/>
      <c r="X463" s="257"/>
      <c r="Y463" s="257"/>
      <c r="Z463" s="257"/>
    </row>
    <row r="464" spans="1:26">
      <c r="A464" s="257"/>
      <c r="B464" s="257"/>
      <c r="C464" s="257"/>
      <c r="D464" s="257"/>
      <c r="E464" s="257"/>
      <c r="F464" s="257"/>
      <c r="G464" s="257"/>
      <c r="H464" s="257"/>
      <c r="I464" s="257"/>
      <c r="J464" s="257"/>
      <c r="K464" s="257"/>
      <c r="L464" s="257"/>
      <c r="M464" s="257"/>
      <c r="N464" s="257"/>
      <c r="O464" s="257"/>
      <c r="P464" s="257"/>
      <c r="Q464" s="257"/>
      <c r="R464" s="257"/>
      <c r="S464" s="257"/>
      <c r="T464" s="257"/>
      <c r="U464" s="257"/>
      <c r="V464" s="257"/>
      <c r="W464" s="257"/>
      <c r="X464" s="257"/>
      <c r="Y464" s="257"/>
      <c r="Z464" s="257"/>
    </row>
    <row r="465" spans="1:26">
      <c r="A465" s="257"/>
      <c r="B465" s="257"/>
      <c r="C465" s="257"/>
      <c r="D465" s="257"/>
      <c r="E465" s="257"/>
      <c r="F465" s="257"/>
      <c r="G465" s="257"/>
      <c r="H465" s="257"/>
      <c r="I465" s="257"/>
      <c r="J465" s="257"/>
      <c r="K465" s="257"/>
      <c r="L465" s="257"/>
      <c r="M465" s="257"/>
      <c r="N465" s="257"/>
      <c r="O465" s="257"/>
      <c r="P465" s="257"/>
      <c r="Q465" s="257"/>
      <c r="R465" s="257"/>
      <c r="S465" s="257"/>
      <c r="T465" s="257"/>
      <c r="U465" s="257"/>
      <c r="V465" s="257"/>
      <c r="W465" s="257"/>
      <c r="X465" s="257"/>
      <c r="Y465" s="257"/>
      <c r="Z465" s="257"/>
    </row>
    <row r="466" spans="1:26">
      <c r="A466" s="257"/>
      <c r="B466" s="257"/>
      <c r="C466" s="257"/>
      <c r="D466" s="257"/>
      <c r="E466" s="257"/>
      <c r="F466" s="257"/>
      <c r="G466" s="257"/>
      <c r="H466" s="257"/>
      <c r="I466" s="257"/>
      <c r="J466" s="257"/>
      <c r="K466" s="257"/>
      <c r="L466" s="257"/>
      <c r="M466" s="257"/>
      <c r="N466" s="257"/>
      <c r="O466" s="257"/>
      <c r="P466" s="257"/>
      <c r="Q466" s="257"/>
      <c r="R466" s="257"/>
      <c r="S466" s="257"/>
      <c r="T466" s="257"/>
      <c r="U466" s="257"/>
      <c r="V466" s="257"/>
      <c r="W466" s="257"/>
      <c r="X466" s="257"/>
      <c r="Y466" s="257"/>
      <c r="Z466" s="257"/>
    </row>
    <row r="467" spans="1:26">
      <c r="A467" s="257"/>
      <c r="B467" s="257"/>
      <c r="C467" s="257"/>
      <c r="D467" s="257"/>
      <c r="E467" s="257"/>
      <c r="F467" s="257"/>
      <c r="G467" s="257"/>
      <c r="H467" s="257"/>
      <c r="I467" s="257"/>
      <c r="J467" s="257"/>
      <c r="K467" s="257"/>
      <c r="L467" s="257"/>
      <c r="M467" s="257"/>
      <c r="N467" s="257"/>
      <c r="O467" s="257"/>
      <c r="P467" s="257"/>
      <c r="Q467" s="257"/>
      <c r="R467" s="257"/>
      <c r="S467" s="257"/>
      <c r="T467" s="257"/>
      <c r="U467" s="257"/>
      <c r="V467" s="257"/>
      <c r="W467" s="257"/>
      <c r="X467" s="257"/>
      <c r="Y467" s="257"/>
      <c r="Z467" s="257"/>
    </row>
    <row r="468" spans="1:26">
      <c r="A468" s="257"/>
      <c r="B468" s="257"/>
      <c r="C468" s="257"/>
      <c r="D468" s="257"/>
      <c r="E468" s="257"/>
      <c r="F468" s="257"/>
      <c r="G468" s="257"/>
      <c r="H468" s="257"/>
      <c r="I468" s="257"/>
      <c r="J468" s="257"/>
      <c r="K468" s="257"/>
      <c r="L468" s="257"/>
      <c r="M468" s="257"/>
      <c r="N468" s="257"/>
      <c r="O468" s="257"/>
      <c r="P468" s="257"/>
      <c r="Q468" s="257"/>
      <c r="R468" s="257"/>
      <c r="S468" s="257"/>
      <c r="T468" s="257"/>
      <c r="U468" s="257"/>
      <c r="V468" s="257"/>
      <c r="W468" s="257"/>
      <c r="X468" s="257"/>
      <c r="Y468" s="257"/>
      <c r="Z468" s="257"/>
    </row>
    <row r="469" spans="1:26">
      <c r="A469" s="257"/>
      <c r="B469" s="257"/>
      <c r="C469" s="257"/>
      <c r="D469" s="257"/>
      <c r="E469" s="257"/>
      <c r="F469" s="257"/>
      <c r="G469" s="257"/>
      <c r="H469" s="257"/>
      <c r="I469" s="257"/>
      <c r="J469" s="257"/>
      <c r="K469" s="257"/>
      <c r="L469" s="257"/>
      <c r="M469" s="257"/>
      <c r="N469" s="257"/>
      <c r="O469" s="257"/>
      <c r="P469" s="257"/>
      <c r="Q469" s="257"/>
      <c r="R469" s="257"/>
      <c r="S469" s="257"/>
      <c r="T469" s="257"/>
      <c r="U469" s="257"/>
      <c r="V469" s="257"/>
      <c r="W469" s="257"/>
      <c r="X469" s="257"/>
      <c r="Y469" s="257"/>
      <c r="Z469" s="257"/>
    </row>
    <row r="470" spans="1:26">
      <c r="A470" s="257"/>
      <c r="B470" s="257"/>
      <c r="C470" s="257"/>
      <c r="D470" s="257"/>
      <c r="E470" s="257"/>
      <c r="F470" s="257"/>
      <c r="G470" s="257"/>
      <c r="H470" s="257"/>
      <c r="I470" s="257"/>
      <c r="J470" s="257"/>
      <c r="K470" s="257"/>
      <c r="L470" s="257"/>
      <c r="M470" s="257"/>
      <c r="N470" s="257"/>
      <c r="O470" s="257"/>
      <c r="P470" s="257"/>
      <c r="Q470" s="257"/>
      <c r="R470" s="257"/>
      <c r="S470" s="257"/>
      <c r="T470" s="257"/>
      <c r="U470" s="257"/>
      <c r="V470" s="257"/>
      <c r="W470" s="257"/>
      <c r="X470" s="257"/>
      <c r="Y470" s="257"/>
      <c r="Z470" s="257"/>
    </row>
    <row r="471" spans="1:26">
      <c r="A471" s="257"/>
      <c r="B471" s="257"/>
      <c r="C471" s="257"/>
      <c r="D471" s="257"/>
      <c r="E471" s="257"/>
      <c r="F471" s="257"/>
      <c r="G471" s="257"/>
      <c r="H471" s="257"/>
      <c r="I471" s="257"/>
      <c r="J471" s="257"/>
      <c r="K471" s="257"/>
      <c r="L471" s="257"/>
      <c r="M471" s="257"/>
      <c r="N471" s="257"/>
      <c r="O471" s="257"/>
      <c r="P471" s="257"/>
      <c r="Q471" s="257"/>
      <c r="R471" s="257"/>
      <c r="S471" s="257"/>
      <c r="T471" s="257"/>
      <c r="U471" s="257"/>
      <c r="V471" s="257"/>
      <c r="W471" s="257"/>
      <c r="X471" s="257"/>
      <c r="Y471" s="257"/>
      <c r="Z471" s="257"/>
    </row>
    <row r="472" spans="1:26">
      <c r="A472" s="257"/>
      <c r="B472" s="257"/>
      <c r="C472" s="257"/>
      <c r="D472" s="257"/>
      <c r="E472" s="257"/>
      <c r="F472" s="257"/>
      <c r="G472" s="257"/>
      <c r="H472" s="257"/>
      <c r="I472" s="257"/>
      <c r="J472" s="257"/>
      <c r="K472" s="257"/>
      <c r="L472" s="257"/>
      <c r="M472" s="257"/>
      <c r="N472" s="257"/>
      <c r="O472" s="257"/>
      <c r="P472" s="257"/>
      <c r="Q472" s="257"/>
      <c r="R472" s="257"/>
      <c r="S472" s="257"/>
      <c r="T472" s="257"/>
      <c r="U472" s="257"/>
      <c r="V472" s="257"/>
      <c r="W472" s="257"/>
      <c r="X472" s="257"/>
      <c r="Y472" s="257"/>
      <c r="Z472" s="257"/>
    </row>
    <row r="473" spans="1:26">
      <c r="A473" s="257"/>
      <c r="B473" s="257"/>
      <c r="C473" s="257"/>
      <c r="D473" s="257"/>
      <c r="E473" s="257"/>
      <c r="F473" s="257"/>
      <c r="G473" s="257"/>
      <c r="H473" s="257"/>
      <c r="I473" s="257"/>
      <c r="J473" s="257"/>
      <c r="K473" s="257"/>
      <c r="L473" s="257"/>
      <c r="M473" s="257"/>
      <c r="N473" s="257"/>
      <c r="O473" s="257"/>
      <c r="P473" s="257"/>
      <c r="Q473" s="257"/>
      <c r="R473" s="257"/>
      <c r="S473" s="257"/>
      <c r="T473" s="257"/>
      <c r="U473" s="257"/>
      <c r="V473" s="257"/>
      <c r="W473" s="257"/>
      <c r="X473" s="257"/>
      <c r="Y473" s="257"/>
      <c r="Z473" s="257"/>
    </row>
    <row r="474" spans="1:26">
      <c r="A474" s="257"/>
      <c r="B474" s="257"/>
      <c r="C474" s="257"/>
      <c r="D474" s="257"/>
      <c r="E474" s="257"/>
      <c r="F474" s="257"/>
      <c r="G474" s="257"/>
      <c r="H474" s="257"/>
      <c r="I474" s="257"/>
      <c r="J474" s="257"/>
      <c r="K474" s="257"/>
      <c r="L474" s="257"/>
      <c r="M474" s="257"/>
      <c r="N474" s="257"/>
      <c r="O474" s="257"/>
      <c r="P474" s="257"/>
      <c r="Q474" s="257"/>
      <c r="R474" s="257"/>
      <c r="S474" s="257"/>
      <c r="T474" s="257"/>
      <c r="U474" s="257"/>
      <c r="V474" s="257"/>
      <c r="W474" s="257"/>
      <c r="X474" s="257"/>
      <c r="Y474" s="257"/>
      <c r="Z474" s="257"/>
    </row>
    <row r="475" spans="1:26">
      <c r="A475" s="257"/>
      <c r="B475" s="257"/>
      <c r="C475" s="257"/>
      <c r="D475" s="257"/>
      <c r="E475" s="257"/>
      <c r="F475" s="257"/>
      <c r="G475" s="257"/>
      <c r="H475" s="257"/>
      <c r="I475" s="257"/>
      <c r="J475" s="257"/>
      <c r="K475" s="257"/>
      <c r="L475" s="257"/>
      <c r="M475" s="257"/>
      <c r="N475" s="257"/>
      <c r="O475" s="257"/>
      <c r="P475" s="257"/>
      <c r="Q475" s="257"/>
      <c r="R475" s="257"/>
      <c r="S475" s="257"/>
      <c r="T475" s="257"/>
      <c r="U475" s="257"/>
      <c r="V475" s="257"/>
      <c r="W475" s="257"/>
      <c r="X475" s="257"/>
      <c r="Y475" s="257"/>
      <c r="Z475" s="257"/>
    </row>
    <row r="476" spans="1:26">
      <c r="A476" s="257"/>
      <c r="B476" s="257"/>
      <c r="C476" s="257"/>
      <c r="D476" s="257"/>
      <c r="E476" s="257"/>
      <c r="F476" s="257"/>
      <c r="G476" s="257"/>
      <c r="H476" s="257"/>
      <c r="I476" s="257"/>
      <c r="J476" s="257"/>
      <c r="K476" s="257"/>
      <c r="L476" s="257"/>
      <c r="M476" s="257"/>
      <c r="N476" s="257"/>
      <c r="O476" s="257"/>
      <c r="P476" s="257"/>
      <c r="Q476" s="257"/>
      <c r="R476" s="257"/>
      <c r="S476" s="257"/>
      <c r="T476" s="257"/>
      <c r="U476" s="257"/>
      <c r="V476" s="257"/>
      <c r="W476" s="257"/>
      <c r="X476" s="257"/>
      <c r="Y476" s="257"/>
      <c r="Z476" s="257"/>
    </row>
    <row r="477" spans="1:26">
      <c r="A477" s="257"/>
      <c r="B477" s="257"/>
      <c r="C477" s="257"/>
      <c r="D477" s="257"/>
      <c r="E477" s="257"/>
      <c r="F477" s="257"/>
      <c r="G477" s="257"/>
      <c r="H477" s="257"/>
      <c r="I477" s="257"/>
      <c r="J477" s="257"/>
      <c r="K477" s="257"/>
      <c r="L477" s="257"/>
      <c r="M477" s="257"/>
      <c r="N477" s="257"/>
      <c r="O477" s="257"/>
      <c r="P477" s="257"/>
      <c r="Q477" s="257"/>
      <c r="R477" s="257"/>
      <c r="S477" s="257"/>
      <c r="T477" s="257"/>
      <c r="U477" s="257"/>
      <c r="V477" s="257"/>
      <c r="W477" s="257"/>
      <c r="X477" s="257"/>
      <c r="Y477" s="257"/>
      <c r="Z477" s="257"/>
    </row>
    <row r="478" spans="1:26">
      <c r="A478" s="257"/>
      <c r="B478" s="257"/>
      <c r="C478" s="257"/>
      <c r="D478" s="257"/>
      <c r="E478" s="257"/>
      <c r="F478" s="257"/>
      <c r="G478" s="257"/>
      <c r="H478" s="257"/>
      <c r="I478" s="257"/>
      <c r="J478" s="257"/>
      <c r="K478" s="257"/>
      <c r="L478" s="257"/>
      <c r="M478" s="257"/>
      <c r="N478" s="257"/>
      <c r="O478" s="257"/>
      <c r="P478" s="257"/>
      <c r="Q478" s="257"/>
      <c r="R478" s="257"/>
      <c r="S478" s="257"/>
      <c r="T478" s="257"/>
      <c r="U478" s="257"/>
      <c r="V478" s="257"/>
      <c r="W478" s="257"/>
      <c r="X478" s="257"/>
      <c r="Y478" s="257"/>
      <c r="Z478" s="257"/>
    </row>
    <row r="479" spans="1:26">
      <c r="A479" s="257"/>
      <c r="B479" s="257"/>
      <c r="C479" s="257"/>
      <c r="D479" s="257"/>
      <c r="E479" s="257"/>
      <c r="F479" s="257"/>
      <c r="G479" s="257"/>
      <c r="H479" s="257"/>
      <c r="I479" s="257"/>
      <c r="J479" s="257"/>
      <c r="K479" s="257"/>
      <c r="L479" s="257"/>
      <c r="M479" s="257"/>
      <c r="N479" s="257"/>
      <c r="O479" s="257"/>
      <c r="P479" s="257"/>
      <c r="Q479" s="257"/>
      <c r="R479" s="257"/>
      <c r="S479" s="257"/>
      <c r="T479" s="257"/>
      <c r="U479" s="257"/>
      <c r="V479" s="257"/>
      <c r="W479" s="257"/>
      <c r="X479" s="257"/>
      <c r="Y479" s="257"/>
      <c r="Z479" s="257"/>
    </row>
    <row r="480" spans="1:26">
      <c r="A480" s="257"/>
      <c r="B480" s="257"/>
      <c r="C480" s="257"/>
      <c r="D480" s="257"/>
      <c r="E480" s="257"/>
      <c r="F480" s="257"/>
      <c r="G480" s="257"/>
      <c r="H480" s="257"/>
      <c r="I480" s="257"/>
      <c r="J480" s="257"/>
      <c r="K480" s="257"/>
      <c r="L480" s="257"/>
      <c r="M480" s="257"/>
      <c r="N480" s="257"/>
      <c r="O480" s="257"/>
      <c r="P480" s="257"/>
      <c r="Q480" s="257"/>
      <c r="R480" s="257"/>
      <c r="S480" s="257"/>
      <c r="T480" s="257"/>
      <c r="U480" s="257"/>
      <c r="V480" s="257"/>
      <c r="W480" s="257"/>
      <c r="X480" s="257"/>
      <c r="Y480" s="257"/>
      <c r="Z480" s="257"/>
    </row>
    <row r="481" spans="1:26">
      <c r="A481" s="257"/>
      <c r="B481" s="257"/>
      <c r="C481" s="257"/>
      <c r="D481" s="257"/>
      <c r="E481" s="257"/>
      <c r="F481" s="257"/>
      <c r="G481" s="257"/>
      <c r="H481" s="257"/>
      <c r="I481" s="257"/>
      <c r="J481" s="257"/>
      <c r="K481" s="257"/>
      <c r="L481" s="257"/>
      <c r="M481" s="257"/>
      <c r="N481" s="257"/>
      <c r="O481" s="257"/>
      <c r="P481" s="257"/>
      <c r="Q481" s="257"/>
      <c r="R481" s="257"/>
      <c r="S481" s="257"/>
      <c r="T481" s="257"/>
      <c r="U481" s="257"/>
      <c r="V481" s="257"/>
      <c r="W481" s="257"/>
      <c r="X481" s="257"/>
      <c r="Y481" s="257"/>
      <c r="Z481" s="257"/>
    </row>
    <row r="482" spans="1:26">
      <c r="A482" s="257"/>
      <c r="B482" s="257"/>
      <c r="C482" s="257"/>
      <c r="D482" s="257"/>
      <c r="E482" s="257"/>
      <c r="F482" s="257"/>
      <c r="G482" s="257"/>
      <c r="H482" s="257"/>
      <c r="I482" s="257"/>
      <c r="J482" s="257"/>
      <c r="K482" s="257"/>
      <c r="L482" s="257"/>
      <c r="M482" s="257"/>
      <c r="N482" s="257"/>
      <c r="O482" s="257"/>
      <c r="P482" s="257"/>
      <c r="Q482" s="257"/>
      <c r="R482" s="257"/>
      <c r="S482" s="257"/>
      <c r="T482" s="257"/>
      <c r="U482" s="257"/>
      <c r="V482" s="257"/>
      <c r="W482" s="257"/>
      <c r="X482" s="257"/>
      <c r="Y482" s="257"/>
      <c r="Z482" s="257"/>
    </row>
    <row r="483" spans="1:26">
      <c r="A483" s="257"/>
      <c r="B483" s="257"/>
      <c r="C483" s="257"/>
      <c r="D483" s="257"/>
      <c r="E483" s="257"/>
      <c r="F483" s="257"/>
      <c r="G483" s="257"/>
      <c r="H483" s="257"/>
      <c r="I483" s="257"/>
      <c r="J483" s="257"/>
      <c r="K483" s="257"/>
      <c r="L483" s="257"/>
      <c r="M483" s="257"/>
      <c r="N483" s="257"/>
      <c r="O483" s="257"/>
      <c r="P483" s="257"/>
      <c r="Q483" s="257"/>
      <c r="R483" s="257"/>
      <c r="S483" s="257"/>
      <c r="T483" s="257"/>
      <c r="U483" s="257"/>
      <c r="V483" s="257"/>
      <c r="W483" s="257"/>
      <c r="X483" s="257"/>
      <c r="Y483" s="257"/>
      <c r="Z483" s="257"/>
    </row>
    <row r="484" spans="1:26">
      <c r="A484" s="257"/>
      <c r="B484" s="257"/>
      <c r="C484" s="257"/>
      <c r="D484" s="257"/>
      <c r="E484" s="257"/>
      <c r="F484" s="257"/>
      <c r="G484" s="257"/>
      <c r="H484" s="257"/>
      <c r="I484" s="257"/>
      <c r="J484" s="257"/>
      <c r="K484" s="257"/>
      <c r="L484" s="257"/>
      <c r="M484" s="257"/>
      <c r="N484" s="257"/>
      <c r="O484" s="257"/>
      <c r="P484" s="257"/>
      <c r="Q484" s="257"/>
      <c r="R484" s="257"/>
      <c r="S484" s="257"/>
      <c r="T484" s="257"/>
      <c r="U484" s="257"/>
      <c r="V484" s="257"/>
      <c r="W484" s="257"/>
      <c r="X484" s="257"/>
      <c r="Y484" s="257"/>
      <c r="Z484" s="257"/>
    </row>
    <row r="485" spans="1:26">
      <c r="A485" s="257"/>
      <c r="B485" s="257"/>
      <c r="C485" s="257"/>
      <c r="D485" s="257"/>
      <c r="E485" s="257"/>
      <c r="F485" s="257"/>
      <c r="G485" s="257"/>
      <c r="H485" s="257"/>
      <c r="I485" s="257"/>
      <c r="J485" s="257"/>
      <c r="K485" s="257"/>
      <c r="L485" s="257"/>
      <c r="M485" s="257"/>
      <c r="N485" s="257"/>
      <c r="O485" s="257"/>
      <c r="P485" s="257"/>
      <c r="Q485" s="257"/>
      <c r="R485" s="257"/>
      <c r="S485" s="257"/>
      <c r="T485" s="257"/>
      <c r="U485" s="257"/>
      <c r="V485" s="257"/>
      <c r="W485" s="257"/>
      <c r="X485" s="257"/>
      <c r="Y485" s="257"/>
      <c r="Z485" s="257"/>
    </row>
    <row r="486" spans="1:26">
      <c r="A486" s="257"/>
      <c r="B486" s="257"/>
      <c r="C486" s="257"/>
      <c r="D486" s="257"/>
      <c r="E486" s="257"/>
      <c r="F486" s="257"/>
      <c r="G486" s="257"/>
      <c r="H486" s="257"/>
      <c r="I486" s="257"/>
      <c r="J486" s="257"/>
      <c r="K486" s="257"/>
      <c r="L486" s="257"/>
      <c r="M486" s="257"/>
      <c r="N486" s="257"/>
      <c r="O486" s="257"/>
      <c r="P486" s="257"/>
      <c r="Q486" s="257"/>
      <c r="R486" s="257"/>
      <c r="S486" s="257"/>
      <c r="T486" s="257"/>
      <c r="U486" s="257"/>
      <c r="V486" s="257"/>
      <c r="W486" s="257"/>
      <c r="X486" s="257"/>
      <c r="Y486" s="257"/>
      <c r="Z486" s="257"/>
    </row>
    <row r="487" spans="1:26">
      <c r="A487" s="257"/>
      <c r="B487" s="257"/>
      <c r="C487" s="257"/>
      <c r="D487" s="257"/>
      <c r="E487" s="257"/>
      <c r="F487" s="257"/>
      <c r="G487" s="257"/>
      <c r="H487" s="257"/>
      <c r="I487" s="257"/>
      <c r="J487" s="257"/>
      <c r="K487" s="257"/>
      <c r="L487" s="257"/>
      <c r="M487" s="257"/>
      <c r="N487" s="257"/>
      <c r="O487" s="257"/>
      <c r="P487" s="257"/>
      <c r="Q487" s="257"/>
      <c r="R487" s="257"/>
      <c r="S487" s="257"/>
      <c r="T487" s="257"/>
      <c r="U487" s="257"/>
      <c r="V487" s="257"/>
      <c r="W487" s="257"/>
      <c r="X487" s="257"/>
      <c r="Y487" s="257"/>
      <c r="Z487" s="257"/>
    </row>
    <row r="488" spans="1:26">
      <c r="A488" s="257"/>
      <c r="B488" s="257"/>
      <c r="C488" s="257"/>
      <c r="D488" s="257"/>
      <c r="E488" s="257"/>
      <c r="F488" s="257"/>
      <c r="G488" s="257"/>
      <c r="H488" s="257"/>
      <c r="I488" s="257"/>
      <c r="J488" s="257"/>
      <c r="K488" s="257"/>
      <c r="L488" s="257"/>
      <c r="M488" s="257"/>
      <c r="N488" s="257"/>
      <c r="O488" s="257"/>
      <c r="P488" s="257"/>
      <c r="Q488" s="257"/>
      <c r="R488" s="257"/>
      <c r="S488" s="257"/>
      <c r="T488" s="257"/>
      <c r="U488" s="257"/>
      <c r="V488" s="257"/>
      <c r="W488" s="257"/>
      <c r="X488" s="257"/>
      <c r="Y488" s="257"/>
      <c r="Z488" s="257"/>
    </row>
    <row r="489" spans="1:26">
      <c r="A489" s="257"/>
      <c r="B489" s="257"/>
      <c r="C489" s="257"/>
      <c r="D489" s="257"/>
      <c r="E489" s="257"/>
      <c r="F489" s="257"/>
      <c r="G489" s="257"/>
      <c r="H489" s="257"/>
      <c r="I489" s="257"/>
      <c r="J489" s="257"/>
      <c r="K489" s="257"/>
      <c r="L489" s="257"/>
      <c r="M489" s="257"/>
      <c r="N489" s="257"/>
      <c r="O489" s="257"/>
      <c r="P489" s="257"/>
      <c r="Q489" s="257"/>
      <c r="R489" s="257"/>
      <c r="S489" s="257"/>
      <c r="T489" s="257"/>
      <c r="U489" s="257"/>
      <c r="V489" s="257"/>
      <c r="W489" s="257"/>
      <c r="X489" s="257"/>
      <c r="Y489" s="257"/>
      <c r="Z489" s="257"/>
    </row>
    <row r="490" spans="1:26">
      <c r="A490" s="257"/>
      <c r="B490" s="257"/>
      <c r="C490" s="257"/>
      <c r="D490" s="257"/>
      <c r="E490" s="257"/>
      <c r="F490" s="257"/>
      <c r="G490" s="257"/>
      <c r="H490" s="257"/>
      <c r="I490" s="257"/>
      <c r="J490" s="257"/>
      <c r="K490" s="257"/>
      <c r="L490" s="257"/>
      <c r="M490" s="257"/>
      <c r="N490" s="257"/>
      <c r="O490" s="257"/>
      <c r="P490" s="257"/>
      <c r="Q490" s="257"/>
      <c r="R490" s="257"/>
      <c r="S490" s="257"/>
      <c r="T490" s="257"/>
      <c r="U490" s="257"/>
      <c r="V490" s="257"/>
      <c r="W490" s="257"/>
      <c r="X490" s="257"/>
      <c r="Y490" s="257"/>
      <c r="Z490" s="257"/>
    </row>
    <row r="491" spans="1:26">
      <c r="A491" s="257"/>
      <c r="B491" s="257"/>
      <c r="C491" s="257"/>
      <c r="D491" s="257"/>
      <c r="E491" s="257"/>
      <c r="F491" s="257"/>
      <c r="G491" s="257"/>
      <c r="H491" s="257"/>
      <c r="I491" s="257"/>
      <c r="J491" s="257"/>
      <c r="K491" s="257"/>
      <c r="L491" s="257"/>
      <c r="M491" s="257"/>
      <c r="N491" s="257"/>
      <c r="O491" s="257"/>
      <c r="P491" s="257"/>
      <c r="Q491" s="257"/>
      <c r="R491" s="257"/>
      <c r="S491" s="257"/>
      <c r="T491" s="257"/>
      <c r="U491" s="257"/>
      <c r="V491" s="257"/>
      <c r="W491" s="257"/>
      <c r="X491" s="257"/>
      <c r="Y491" s="257"/>
      <c r="Z491" s="257"/>
    </row>
    <row r="492" spans="1:26">
      <c r="A492" s="257"/>
      <c r="B492" s="257"/>
      <c r="C492" s="257"/>
      <c r="D492" s="257"/>
      <c r="E492" s="257"/>
      <c r="F492" s="257"/>
      <c r="G492" s="257"/>
      <c r="H492" s="257"/>
      <c r="I492" s="257"/>
      <c r="J492" s="257"/>
      <c r="K492" s="257"/>
      <c r="L492" s="257"/>
      <c r="M492" s="257"/>
      <c r="N492" s="257"/>
      <c r="O492" s="257"/>
      <c r="P492" s="257"/>
      <c r="Q492" s="257"/>
      <c r="R492" s="257"/>
      <c r="S492" s="257"/>
      <c r="T492" s="257"/>
      <c r="U492" s="257"/>
      <c r="V492" s="257"/>
      <c r="W492" s="257"/>
      <c r="X492" s="257"/>
      <c r="Y492" s="257"/>
      <c r="Z492" s="257"/>
    </row>
    <row r="493" spans="1:26">
      <c r="A493" s="257"/>
      <c r="B493" s="257"/>
      <c r="C493" s="257"/>
      <c r="D493" s="257"/>
      <c r="E493" s="257"/>
      <c r="F493" s="257"/>
      <c r="G493" s="257"/>
      <c r="H493" s="257"/>
      <c r="I493" s="257"/>
      <c r="J493" s="257"/>
      <c r="K493" s="257"/>
      <c r="L493" s="257"/>
      <c r="M493" s="257"/>
      <c r="N493" s="257"/>
      <c r="O493" s="257"/>
      <c r="P493" s="257"/>
      <c r="Q493" s="257"/>
      <c r="R493" s="257"/>
      <c r="S493" s="257"/>
      <c r="T493" s="257"/>
      <c r="U493" s="257"/>
      <c r="V493" s="257"/>
      <c r="W493" s="257"/>
      <c r="X493" s="257"/>
      <c r="Y493" s="257"/>
      <c r="Z493" s="257"/>
    </row>
    <row r="494" spans="1:26">
      <c r="A494" s="257"/>
      <c r="B494" s="257"/>
      <c r="C494" s="257"/>
      <c r="D494" s="257"/>
      <c r="E494" s="257"/>
      <c r="F494" s="257"/>
      <c r="G494" s="257"/>
      <c r="H494" s="257"/>
      <c r="I494" s="257"/>
      <c r="J494" s="257"/>
      <c r="K494" s="257"/>
      <c r="L494" s="257"/>
      <c r="M494" s="257"/>
      <c r="N494" s="257"/>
      <c r="O494" s="257"/>
      <c r="P494" s="257"/>
      <c r="Q494" s="257"/>
      <c r="R494" s="257"/>
      <c r="S494" s="257"/>
      <c r="T494" s="257"/>
      <c r="U494" s="257"/>
      <c r="V494" s="257"/>
      <c r="W494" s="257"/>
      <c r="X494" s="257"/>
      <c r="Y494" s="257"/>
      <c r="Z494" s="257"/>
    </row>
    <row r="495" spans="1:26">
      <c r="A495" s="257"/>
      <c r="B495" s="257"/>
      <c r="C495" s="257"/>
      <c r="D495" s="257"/>
      <c r="E495" s="257"/>
      <c r="F495" s="257"/>
      <c r="G495" s="257"/>
      <c r="H495" s="257"/>
      <c r="I495" s="257"/>
      <c r="J495" s="257"/>
      <c r="K495" s="257"/>
      <c r="L495" s="257"/>
      <c r="M495" s="257"/>
      <c r="N495" s="257"/>
      <c r="O495" s="257"/>
      <c r="P495" s="257"/>
      <c r="Q495" s="257"/>
      <c r="R495" s="257"/>
      <c r="S495" s="257"/>
      <c r="T495" s="257"/>
      <c r="U495" s="257"/>
      <c r="V495" s="257"/>
      <c r="W495" s="257"/>
      <c r="X495" s="257"/>
      <c r="Y495" s="257"/>
      <c r="Z495" s="257"/>
    </row>
    <row r="496" spans="1:26">
      <c r="A496" s="257"/>
      <c r="B496" s="257"/>
      <c r="C496" s="257"/>
      <c r="D496" s="257"/>
      <c r="E496" s="257"/>
      <c r="F496" s="257"/>
      <c r="G496" s="257"/>
      <c r="H496" s="257"/>
      <c r="I496" s="257"/>
      <c r="J496" s="257"/>
      <c r="K496" s="257"/>
      <c r="L496" s="257"/>
      <c r="M496" s="257"/>
      <c r="N496" s="257"/>
      <c r="O496" s="257"/>
      <c r="P496" s="257"/>
      <c r="Q496" s="257"/>
      <c r="R496" s="257"/>
      <c r="S496" s="257"/>
      <c r="T496" s="257"/>
      <c r="U496" s="257"/>
      <c r="V496" s="257"/>
      <c r="W496" s="257"/>
      <c r="X496" s="257"/>
      <c r="Y496" s="257"/>
      <c r="Z496" s="257"/>
    </row>
    <row r="497" spans="1:26">
      <c r="A497" s="257"/>
      <c r="B497" s="257"/>
      <c r="C497" s="257"/>
      <c r="D497" s="257"/>
      <c r="E497" s="257"/>
      <c r="F497" s="257"/>
      <c r="G497" s="257"/>
      <c r="H497" s="257"/>
      <c r="I497" s="257"/>
      <c r="J497" s="257"/>
      <c r="K497" s="257"/>
      <c r="L497" s="257"/>
      <c r="M497" s="257"/>
      <c r="N497" s="257"/>
      <c r="O497" s="257"/>
      <c r="P497" s="257"/>
      <c r="Q497" s="257"/>
      <c r="R497" s="257"/>
      <c r="S497" s="257"/>
      <c r="T497" s="257"/>
      <c r="U497" s="257"/>
      <c r="V497" s="257"/>
      <c r="W497" s="257"/>
      <c r="X497" s="257"/>
      <c r="Y497" s="257"/>
      <c r="Z497" s="257"/>
    </row>
    <row r="498" spans="1:26">
      <c r="A498" s="257"/>
      <c r="B498" s="257"/>
      <c r="C498" s="257"/>
      <c r="D498" s="257"/>
      <c r="E498" s="257"/>
      <c r="F498" s="257"/>
      <c r="G498" s="257"/>
      <c r="H498" s="257"/>
      <c r="I498" s="257"/>
      <c r="J498" s="257"/>
      <c r="K498" s="257"/>
      <c r="L498" s="257"/>
      <c r="M498" s="257"/>
      <c r="N498" s="257"/>
      <c r="O498" s="257"/>
      <c r="P498" s="257"/>
      <c r="Q498" s="257"/>
      <c r="R498" s="257"/>
      <c r="S498" s="257"/>
      <c r="T498" s="257"/>
      <c r="U498" s="257"/>
      <c r="V498" s="257"/>
      <c r="W498" s="257"/>
      <c r="X498" s="257"/>
      <c r="Y498" s="257"/>
      <c r="Z498" s="257"/>
    </row>
    <row r="499" spans="1:26">
      <c r="A499" s="257"/>
      <c r="B499" s="257"/>
      <c r="C499" s="257"/>
      <c r="D499" s="257"/>
      <c r="E499" s="257"/>
      <c r="F499" s="257"/>
      <c r="G499" s="257"/>
      <c r="H499" s="257"/>
      <c r="I499" s="257"/>
      <c r="J499" s="257"/>
      <c r="K499" s="257"/>
      <c r="L499" s="257"/>
      <c r="M499" s="257"/>
      <c r="N499" s="257"/>
      <c r="O499" s="257"/>
      <c r="P499" s="257"/>
      <c r="Q499" s="257"/>
      <c r="R499" s="257"/>
      <c r="S499" s="257"/>
      <c r="T499" s="257"/>
      <c r="U499" s="257"/>
      <c r="V499" s="257"/>
      <c r="W499" s="257"/>
      <c r="X499" s="257"/>
      <c r="Y499" s="257"/>
      <c r="Z499" s="257"/>
    </row>
    <row r="500" spans="1:26">
      <c r="A500" s="257"/>
      <c r="B500" s="257"/>
      <c r="C500" s="257"/>
      <c r="D500" s="257"/>
      <c r="E500" s="257"/>
      <c r="F500" s="257"/>
      <c r="G500" s="257"/>
      <c r="H500" s="257"/>
      <c r="I500" s="257"/>
      <c r="J500" s="257"/>
      <c r="K500" s="257"/>
      <c r="L500" s="257"/>
      <c r="M500" s="257"/>
      <c r="N500" s="257"/>
      <c r="O500" s="257"/>
      <c r="P500" s="257"/>
      <c r="Q500" s="257"/>
      <c r="R500" s="257"/>
      <c r="S500" s="257"/>
      <c r="T500" s="257"/>
      <c r="U500" s="257"/>
      <c r="V500" s="257"/>
      <c r="W500" s="257"/>
      <c r="X500" s="257"/>
      <c r="Y500" s="257"/>
      <c r="Z500" s="257"/>
    </row>
    <row r="501" spans="1:26">
      <c r="A501" s="257"/>
      <c r="B501" s="257"/>
      <c r="C501" s="257"/>
      <c r="D501" s="257"/>
      <c r="E501" s="257"/>
      <c r="F501" s="257"/>
      <c r="G501" s="257"/>
      <c r="H501" s="257"/>
      <c r="I501" s="257"/>
      <c r="J501" s="257"/>
      <c r="K501" s="257"/>
      <c r="L501" s="257"/>
      <c r="M501" s="257"/>
      <c r="N501" s="257"/>
      <c r="O501" s="257"/>
      <c r="P501" s="257"/>
      <c r="Q501" s="257"/>
      <c r="R501" s="257"/>
      <c r="S501" s="257"/>
      <c r="T501" s="257"/>
      <c r="U501" s="257"/>
      <c r="V501" s="257"/>
      <c r="W501" s="257"/>
      <c r="X501" s="257"/>
      <c r="Y501" s="257"/>
      <c r="Z501" s="257"/>
    </row>
    <row r="502" spans="1:26">
      <c r="A502" s="257"/>
      <c r="B502" s="257"/>
      <c r="C502" s="257"/>
      <c r="D502" s="257"/>
      <c r="E502" s="257"/>
      <c r="F502" s="257"/>
      <c r="G502" s="257"/>
      <c r="H502" s="257"/>
      <c r="I502" s="257"/>
      <c r="J502" s="257"/>
      <c r="K502" s="257"/>
      <c r="L502" s="257"/>
      <c r="M502" s="257"/>
      <c r="N502" s="257"/>
      <c r="O502" s="257"/>
      <c r="P502" s="257"/>
      <c r="Q502" s="257"/>
      <c r="R502" s="257"/>
      <c r="S502" s="257"/>
      <c r="T502" s="257"/>
      <c r="U502" s="257"/>
      <c r="V502" s="257"/>
      <c r="W502" s="257"/>
      <c r="X502" s="257"/>
      <c r="Y502" s="257"/>
      <c r="Z502" s="257"/>
    </row>
    <row r="503" spans="1:26">
      <c r="A503" s="257"/>
      <c r="B503" s="257"/>
      <c r="C503" s="257"/>
      <c r="D503" s="257"/>
      <c r="E503" s="257"/>
      <c r="F503" s="257"/>
      <c r="G503" s="257"/>
      <c r="H503" s="257"/>
      <c r="I503" s="257"/>
      <c r="J503" s="257"/>
      <c r="K503" s="257"/>
      <c r="L503" s="257"/>
      <c r="M503" s="257"/>
      <c r="N503" s="257"/>
      <c r="O503" s="257"/>
      <c r="P503" s="257"/>
      <c r="Q503" s="257"/>
      <c r="R503" s="257"/>
      <c r="S503" s="257"/>
      <c r="T503" s="257"/>
      <c r="U503" s="257"/>
      <c r="V503" s="257"/>
      <c r="W503" s="257"/>
      <c r="X503" s="257"/>
      <c r="Y503" s="257"/>
      <c r="Z503" s="257"/>
    </row>
    <row r="504" spans="1:26">
      <c r="A504" s="257"/>
      <c r="B504" s="257"/>
      <c r="C504" s="257"/>
      <c r="D504" s="257"/>
      <c r="E504" s="257"/>
      <c r="F504" s="257"/>
      <c r="G504" s="257"/>
      <c r="H504" s="257"/>
      <c r="I504" s="257"/>
      <c r="J504" s="257"/>
      <c r="K504" s="257"/>
      <c r="L504" s="257"/>
      <c r="M504" s="257"/>
      <c r="N504" s="257"/>
      <c r="O504" s="257"/>
      <c r="P504" s="257"/>
      <c r="Q504" s="257"/>
      <c r="R504" s="257"/>
      <c r="S504" s="257"/>
      <c r="T504" s="257"/>
      <c r="U504" s="257"/>
      <c r="V504" s="257"/>
      <c r="W504" s="257"/>
      <c r="X504" s="257"/>
      <c r="Y504" s="257"/>
      <c r="Z504" s="257"/>
    </row>
    <row r="505" spans="1:26">
      <c r="A505" s="257"/>
      <c r="B505" s="257"/>
      <c r="C505" s="257"/>
      <c r="D505" s="257"/>
      <c r="E505" s="257"/>
      <c r="F505" s="257"/>
      <c r="G505" s="257"/>
      <c r="H505" s="257"/>
      <c r="I505" s="257"/>
      <c r="J505" s="257"/>
      <c r="K505" s="257"/>
      <c r="L505" s="257"/>
      <c r="M505" s="257"/>
      <c r="N505" s="257"/>
      <c r="O505" s="257"/>
      <c r="P505" s="257"/>
      <c r="Q505" s="257"/>
      <c r="R505" s="257"/>
      <c r="S505" s="257"/>
      <c r="T505" s="257"/>
      <c r="U505" s="257"/>
      <c r="V505" s="257"/>
      <c r="W505" s="257"/>
      <c r="X505" s="257"/>
      <c r="Y505" s="257"/>
      <c r="Z505" s="257"/>
    </row>
    <row r="506" spans="1:26">
      <c r="A506" s="257"/>
      <c r="B506" s="257"/>
      <c r="C506" s="257"/>
      <c r="D506" s="257"/>
      <c r="E506" s="257"/>
      <c r="F506" s="257"/>
      <c r="G506" s="257"/>
      <c r="H506" s="257"/>
      <c r="I506" s="257"/>
      <c r="J506" s="257"/>
      <c r="K506" s="257"/>
      <c r="L506" s="257"/>
      <c r="M506" s="257"/>
      <c r="N506" s="257"/>
      <c r="O506" s="257"/>
      <c r="P506" s="257"/>
      <c r="Q506" s="257"/>
      <c r="R506" s="257"/>
      <c r="S506" s="257"/>
      <c r="T506" s="257"/>
      <c r="U506" s="257"/>
      <c r="V506" s="257"/>
      <c r="W506" s="257"/>
      <c r="X506" s="257"/>
      <c r="Y506" s="257"/>
      <c r="Z506" s="257"/>
    </row>
    <row r="507" spans="1:26">
      <c r="A507" s="257"/>
      <c r="B507" s="257"/>
      <c r="C507" s="257"/>
      <c r="D507" s="257"/>
      <c r="E507" s="257"/>
      <c r="F507" s="257"/>
      <c r="G507" s="257"/>
      <c r="H507" s="257"/>
      <c r="I507" s="257"/>
      <c r="J507" s="257"/>
      <c r="K507" s="257"/>
      <c r="L507" s="257"/>
      <c r="M507" s="257"/>
      <c r="N507" s="257"/>
      <c r="O507" s="257"/>
      <c r="P507" s="257"/>
      <c r="Q507" s="257"/>
      <c r="R507" s="257"/>
      <c r="S507" s="257"/>
      <c r="T507" s="257"/>
      <c r="U507" s="257"/>
      <c r="V507" s="257"/>
      <c r="W507" s="257"/>
      <c r="X507" s="257"/>
      <c r="Y507" s="257"/>
      <c r="Z507" s="257"/>
    </row>
    <row r="508" spans="1:26">
      <c r="A508" s="257"/>
      <c r="B508" s="257"/>
      <c r="C508" s="257"/>
      <c r="D508" s="257"/>
      <c r="E508" s="257"/>
      <c r="F508" s="257"/>
      <c r="G508" s="257"/>
      <c r="H508" s="257"/>
      <c r="I508" s="257"/>
      <c r="J508" s="257"/>
      <c r="K508" s="257"/>
      <c r="L508" s="257"/>
      <c r="M508" s="257"/>
      <c r="N508" s="257"/>
      <c r="O508" s="257"/>
      <c r="P508" s="257"/>
      <c r="Q508" s="257"/>
      <c r="R508" s="257"/>
      <c r="S508" s="257"/>
      <c r="T508" s="257"/>
      <c r="U508" s="257"/>
      <c r="V508" s="257"/>
      <c r="W508" s="257"/>
      <c r="X508" s="257"/>
      <c r="Y508" s="257"/>
      <c r="Z508" s="257"/>
    </row>
    <row r="509" spans="1:26">
      <c r="A509" s="257"/>
      <c r="B509" s="257"/>
      <c r="C509" s="257"/>
      <c r="D509" s="257"/>
      <c r="E509" s="257"/>
      <c r="F509" s="257"/>
      <c r="G509" s="257"/>
      <c r="H509" s="257"/>
      <c r="I509" s="257"/>
      <c r="J509" s="257"/>
      <c r="K509" s="257"/>
      <c r="L509" s="257"/>
      <c r="M509" s="257"/>
      <c r="N509" s="257"/>
      <c r="O509" s="257"/>
      <c r="P509" s="257"/>
      <c r="Q509" s="257"/>
      <c r="R509" s="257"/>
      <c r="S509" s="257"/>
      <c r="T509" s="257"/>
      <c r="U509" s="257"/>
      <c r="V509" s="257"/>
      <c r="W509" s="257"/>
      <c r="X509" s="257"/>
      <c r="Y509" s="257"/>
      <c r="Z509" s="257"/>
    </row>
    <row r="510" spans="1:26">
      <c r="A510" s="257"/>
      <c r="B510" s="257"/>
      <c r="C510" s="257"/>
      <c r="D510" s="257"/>
      <c r="E510" s="257"/>
      <c r="F510" s="257"/>
      <c r="G510" s="257"/>
      <c r="H510" s="257"/>
      <c r="I510" s="257"/>
      <c r="J510" s="257"/>
      <c r="K510" s="257"/>
      <c r="L510" s="257"/>
      <c r="M510" s="257"/>
      <c r="N510" s="257"/>
      <c r="O510" s="257"/>
      <c r="P510" s="257"/>
      <c r="Q510" s="257"/>
      <c r="R510" s="257"/>
      <c r="S510" s="257"/>
      <c r="T510" s="257"/>
      <c r="U510" s="257"/>
      <c r="V510" s="257"/>
      <c r="W510" s="257"/>
      <c r="X510" s="257"/>
      <c r="Y510" s="257"/>
      <c r="Z510" s="257"/>
    </row>
    <row r="511" spans="1:26">
      <c r="A511" s="257"/>
      <c r="B511" s="257"/>
      <c r="C511" s="257"/>
      <c r="D511" s="257"/>
      <c r="E511" s="257"/>
      <c r="F511" s="257"/>
      <c r="G511" s="257"/>
      <c r="H511" s="257"/>
      <c r="I511" s="257"/>
      <c r="J511" s="257"/>
      <c r="K511" s="257"/>
      <c r="L511" s="257"/>
      <c r="M511" s="257"/>
      <c r="N511" s="257"/>
      <c r="O511" s="257"/>
      <c r="P511" s="257"/>
      <c r="Q511" s="257"/>
      <c r="R511" s="257"/>
      <c r="S511" s="257"/>
      <c r="T511" s="257"/>
      <c r="U511" s="257"/>
      <c r="V511" s="257"/>
      <c r="W511" s="257"/>
      <c r="X511" s="257"/>
      <c r="Y511" s="257"/>
      <c r="Z511" s="257"/>
    </row>
    <row r="512" spans="1:26">
      <c r="A512" s="257"/>
      <c r="B512" s="257"/>
      <c r="C512" s="257"/>
      <c r="D512" s="257"/>
      <c r="E512" s="257"/>
      <c r="F512" s="257"/>
      <c r="G512" s="257"/>
      <c r="H512" s="257"/>
      <c r="I512" s="257"/>
      <c r="J512" s="257"/>
      <c r="K512" s="257"/>
      <c r="L512" s="257"/>
      <c r="M512" s="257"/>
      <c r="N512" s="257"/>
      <c r="O512" s="257"/>
      <c r="P512" s="257"/>
      <c r="Q512" s="257"/>
      <c r="R512" s="257"/>
      <c r="S512" s="257"/>
      <c r="T512" s="257"/>
      <c r="U512" s="257"/>
      <c r="V512" s="257"/>
      <c r="W512" s="257"/>
      <c r="X512" s="257"/>
      <c r="Y512" s="257"/>
      <c r="Z512" s="257"/>
    </row>
    <row r="513" spans="1:26">
      <c r="A513" s="257"/>
      <c r="B513" s="257"/>
      <c r="C513" s="257"/>
      <c r="D513" s="257"/>
      <c r="E513" s="257"/>
      <c r="F513" s="257"/>
      <c r="G513" s="257"/>
      <c r="H513" s="257"/>
      <c r="I513" s="257"/>
      <c r="J513" s="257"/>
      <c r="K513" s="257"/>
      <c r="L513" s="257"/>
      <c r="M513" s="257"/>
      <c r="N513" s="257"/>
      <c r="O513" s="257"/>
      <c r="P513" s="257"/>
      <c r="Q513" s="257"/>
      <c r="R513" s="257"/>
      <c r="S513" s="257"/>
      <c r="T513" s="257"/>
      <c r="U513" s="257"/>
      <c r="V513" s="257"/>
      <c r="W513" s="257"/>
      <c r="X513" s="257"/>
      <c r="Y513" s="257"/>
      <c r="Z513" s="257"/>
    </row>
    <row r="514" spans="1:26">
      <c r="A514" s="257"/>
      <c r="B514" s="257"/>
      <c r="C514" s="257"/>
      <c r="D514" s="257"/>
      <c r="E514" s="257"/>
      <c r="F514" s="257"/>
      <c r="G514" s="257"/>
      <c r="H514" s="257"/>
      <c r="I514" s="257"/>
      <c r="J514" s="257"/>
      <c r="K514" s="257"/>
      <c r="L514" s="257"/>
      <c r="M514" s="257"/>
      <c r="N514" s="257"/>
      <c r="O514" s="257"/>
      <c r="P514" s="257"/>
      <c r="Q514" s="257"/>
      <c r="R514" s="257"/>
      <c r="S514" s="257"/>
      <c r="T514" s="257"/>
      <c r="U514" s="257"/>
      <c r="V514" s="257"/>
      <c r="W514" s="257"/>
      <c r="X514" s="257"/>
      <c r="Y514" s="257"/>
      <c r="Z514" s="257"/>
    </row>
    <row r="515" spans="1:26">
      <c r="A515" s="257"/>
      <c r="B515" s="257"/>
      <c r="C515" s="257"/>
      <c r="D515" s="257"/>
      <c r="E515" s="257"/>
      <c r="F515" s="257"/>
      <c r="G515" s="257"/>
      <c r="H515" s="257"/>
      <c r="I515" s="257"/>
      <c r="J515" s="257"/>
      <c r="K515" s="257"/>
      <c r="L515" s="257"/>
      <c r="M515" s="257"/>
      <c r="N515" s="257"/>
      <c r="O515" s="257"/>
      <c r="P515" s="257"/>
      <c r="Q515" s="257"/>
      <c r="R515" s="257"/>
      <c r="S515" s="257"/>
      <c r="T515" s="257"/>
      <c r="U515" s="257"/>
      <c r="V515" s="257"/>
      <c r="W515" s="257"/>
      <c r="X515" s="257"/>
      <c r="Y515" s="257"/>
      <c r="Z515" s="257"/>
    </row>
    <row r="516" spans="1:26">
      <c r="A516" s="257"/>
      <c r="B516" s="257"/>
      <c r="C516" s="257"/>
      <c r="D516" s="257"/>
      <c r="E516" s="257"/>
      <c r="F516" s="257"/>
      <c r="G516" s="257"/>
      <c r="H516" s="257"/>
      <c r="I516" s="257"/>
      <c r="J516" s="257"/>
      <c r="K516" s="257"/>
      <c r="L516" s="257"/>
      <c r="M516" s="257"/>
      <c r="N516" s="257"/>
      <c r="O516" s="257"/>
      <c r="P516" s="257"/>
      <c r="Q516" s="257"/>
      <c r="R516" s="257"/>
      <c r="S516" s="257"/>
      <c r="T516" s="257"/>
      <c r="U516" s="257"/>
      <c r="V516" s="257"/>
      <c r="W516" s="257"/>
      <c r="X516" s="257"/>
      <c r="Y516" s="257"/>
      <c r="Z516" s="257"/>
    </row>
    <row r="517" spans="1:26">
      <c r="A517" s="257"/>
      <c r="B517" s="257"/>
      <c r="C517" s="257"/>
      <c r="D517" s="257"/>
      <c r="E517" s="257"/>
      <c r="F517" s="257"/>
      <c r="G517" s="257"/>
      <c r="H517" s="257"/>
      <c r="I517" s="257"/>
      <c r="J517" s="257"/>
      <c r="K517" s="257"/>
      <c r="L517" s="257"/>
      <c r="M517" s="257"/>
      <c r="N517" s="257"/>
      <c r="O517" s="257"/>
      <c r="P517" s="257"/>
      <c r="Q517" s="257"/>
      <c r="R517" s="257"/>
      <c r="S517" s="257"/>
      <c r="T517" s="257"/>
      <c r="U517" s="257"/>
      <c r="V517" s="257"/>
      <c r="W517" s="257"/>
      <c r="X517" s="257"/>
      <c r="Y517" s="257"/>
      <c r="Z517" s="257"/>
    </row>
    <row r="518" spans="1:26">
      <c r="A518" s="257"/>
      <c r="B518" s="257"/>
      <c r="C518" s="257"/>
      <c r="D518" s="257"/>
      <c r="E518" s="257"/>
      <c r="F518" s="257"/>
      <c r="G518" s="257"/>
      <c r="H518" s="257"/>
      <c r="I518" s="257"/>
      <c r="J518" s="257"/>
      <c r="K518" s="257"/>
      <c r="L518" s="257"/>
      <c r="M518" s="257"/>
      <c r="N518" s="257"/>
      <c r="O518" s="257"/>
      <c r="P518" s="257"/>
      <c r="Q518" s="257"/>
      <c r="R518" s="257"/>
      <c r="S518" s="257"/>
      <c r="T518" s="257"/>
      <c r="U518" s="257"/>
      <c r="V518" s="257"/>
      <c r="W518" s="257"/>
      <c r="X518" s="257"/>
      <c r="Y518" s="257"/>
      <c r="Z518" s="257"/>
    </row>
    <row r="519" spans="1:26">
      <c r="A519" s="257"/>
      <c r="B519" s="257"/>
      <c r="C519" s="257"/>
      <c r="D519" s="257"/>
      <c r="E519" s="257"/>
      <c r="F519" s="257"/>
      <c r="G519" s="257"/>
      <c r="H519" s="257"/>
      <c r="I519" s="257"/>
      <c r="J519" s="257"/>
      <c r="K519" s="257"/>
      <c r="L519" s="257"/>
      <c r="M519" s="257"/>
      <c r="N519" s="257"/>
      <c r="O519" s="257"/>
      <c r="P519" s="257"/>
      <c r="Q519" s="257"/>
      <c r="R519" s="257"/>
      <c r="S519" s="257"/>
      <c r="T519" s="257"/>
      <c r="U519" s="257"/>
      <c r="V519" s="257"/>
      <c r="W519" s="257"/>
      <c r="X519" s="257"/>
      <c r="Y519" s="257"/>
      <c r="Z519" s="257"/>
    </row>
    <row r="520" spans="1:26">
      <c r="A520" s="257"/>
      <c r="B520" s="257"/>
      <c r="C520" s="257"/>
      <c r="D520" s="257"/>
      <c r="E520" s="257"/>
      <c r="F520" s="257"/>
      <c r="G520" s="257"/>
      <c r="H520" s="257"/>
      <c r="I520" s="257"/>
      <c r="J520" s="257"/>
      <c r="K520" s="257"/>
      <c r="L520" s="257"/>
      <c r="M520" s="257"/>
      <c r="N520" s="257"/>
      <c r="O520" s="257"/>
      <c r="P520" s="257"/>
      <c r="Q520" s="257"/>
      <c r="R520" s="257"/>
      <c r="S520" s="257"/>
      <c r="T520" s="257"/>
      <c r="U520" s="257"/>
      <c r="V520" s="257"/>
      <c r="W520" s="257"/>
      <c r="X520" s="257"/>
      <c r="Y520" s="257"/>
      <c r="Z520" s="257"/>
    </row>
    <row r="521" spans="1:26">
      <c r="A521" s="257"/>
      <c r="B521" s="257"/>
      <c r="C521" s="257"/>
      <c r="D521" s="257"/>
      <c r="E521" s="257"/>
      <c r="F521" s="257"/>
      <c r="G521" s="257"/>
      <c r="H521" s="257"/>
      <c r="I521" s="257"/>
      <c r="J521" s="257"/>
      <c r="K521" s="257"/>
      <c r="L521" s="257"/>
      <c r="M521" s="257"/>
      <c r="N521" s="257"/>
      <c r="O521" s="257"/>
      <c r="P521" s="257"/>
      <c r="Q521" s="257"/>
      <c r="R521" s="257"/>
      <c r="S521" s="257"/>
      <c r="T521" s="257"/>
      <c r="U521" s="257"/>
      <c r="V521" s="257"/>
      <c r="W521" s="257"/>
      <c r="X521" s="257"/>
      <c r="Y521" s="257"/>
      <c r="Z521" s="257"/>
    </row>
    <row r="522" spans="1:26">
      <c r="A522" s="257"/>
      <c r="B522" s="257"/>
      <c r="C522" s="257"/>
      <c r="D522" s="257"/>
      <c r="E522" s="257"/>
      <c r="F522" s="257"/>
      <c r="G522" s="257"/>
      <c r="H522" s="257"/>
      <c r="I522" s="257"/>
      <c r="J522" s="257"/>
      <c r="K522" s="257"/>
      <c r="L522" s="257"/>
      <c r="M522" s="257"/>
      <c r="N522" s="257"/>
      <c r="O522" s="257"/>
      <c r="P522" s="257"/>
      <c r="Q522" s="257"/>
      <c r="R522" s="257"/>
      <c r="S522" s="257"/>
      <c r="T522" s="257"/>
      <c r="U522" s="257"/>
      <c r="V522" s="257"/>
      <c r="W522" s="257"/>
      <c r="X522" s="257"/>
      <c r="Y522" s="257"/>
      <c r="Z522" s="257"/>
    </row>
    <row r="523" spans="1:26">
      <c r="A523" s="257"/>
      <c r="B523" s="257"/>
      <c r="C523" s="257"/>
      <c r="D523" s="257"/>
      <c r="E523" s="257"/>
      <c r="F523" s="257"/>
      <c r="G523" s="257"/>
      <c r="H523" s="257"/>
      <c r="I523" s="257"/>
      <c r="J523" s="257"/>
      <c r="K523" s="257"/>
      <c r="L523" s="257"/>
      <c r="M523" s="257"/>
      <c r="N523" s="257"/>
      <c r="O523" s="257"/>
      <c r="P523" s="257"/>
      <c r="Q523" s="257"/>
      <c r="R523" s="257"/>
      <c r="S523" s="257"/>
      <c r="T523" s="257"/>
      <c r="U523" s="257"/>
      <c r="V523" s="257"/>
      <c r="W523" s="257"/>
      <c r="X523" s="257"/>
      <c r="Y523" s="257"/>
      <c r="Z523" s="257"/>
    </row>
    <row r="524" spans="1:26">
      <c r="A524" s="257"/>
      <c r="B524" s="257"/>
      <c r="C524" s="257"/>
      <c r="D524" s="257"/>
      <c r="E524" s="257"/>
      <c r="F524" s="257"/>
      <c r="G524" s="257"/>
      <c r="H524" s="257"/>
      <c r="I524" s="257"/>
      <c r="J524" s="257"/>
      <c r="K524" s="257"/>
      <c r="L524" s="257"/>
      <c r="M524" s="257"/>
      <c r="N524" s="257"/>
      <c r="O524" s="257"/>
      <c r="P524" s="257"/>
      <c r="Q524" s="257"/>
      <c r="R524" s="257"/>
      <c r="S524" s="257"/>
      <c r="T524" s="257"/>
      <c r="U524" s="257"/>
      <c r="V524" s="257"/>
      <c r="W524" s="257"/>
      <c r="X524" s="257"/>
      <c r="Y524" s="257"/>
      <c r="Z524" s="257"/>
    </row>
    <row r="525" spans="1:26">
      <c r="A525" s="257"/>
      <c r="B525" s="257"/>
      <c r="C525" s="257"/>
      <c r="D525" s="257"/>
      <c r="E525" s="257"/>
      <c r="F525" s="257"/>
      <c r="G525" s="257"/>
      <c r="H525" s="257"/>
      <c r="I525" s="257"/>
      <c r="J525" s="257"/>
      <c r="K525" s="257"/>
      <c r="L525" s="257"/>
      <c r="M525" s="257"/>
      <c r="N525" s="257"/>
      <c r="O525" s="257"/>
      <c r="P525" s="257"/>
      <c r="Q525" s="257"/>
      <c r="R525" s="257"/>
      <c r="S525" s="257"/>
      <c r="T525" s="257"/>
      <c r="U525" s="257"/>
      <c r="V525" s="257"/>
      <c r="W525" s="257"/>
      <c r="X525" s="257"/>
      <c r="Y525" s="257"/>
      <c r="Z525" s="257"/>
    </row>
    <row r="526" spans="1:26">
      <c r="A526" s="257"/>
      <c r="B526" s="257"/>
      <c r="C526" s="257"/>
      <c r="D526" s="257"/>
      <c r="E526" s="257"/>
      <c r="F526" s="257"/>
      <c r="G526" s="257"/>
      <c r="H526" s="257"/>
      <c r="I526" s="257"/>
      <c r="J526" s="257"/>
      <c r="K526" s="257"/>
      <c r="L526" s="257"/>
      <c r="M526" s="257"/>
      <c r="N526" s="257"/>
      <c r="O526" s="257"/>
      <c r="P526" s="257"/>
      <c r="Q526" s="257"/>
      <c r="R526" s="257"/>
      <c r="S526" s="257"/>
      <c r="T526" s="257"/>
      <c r="U526" s="257"/>
      <c r="V526" s="257"/>
      <c r="W526" s="257"/>
      <c r="X526" s="257"/>
      <c r="Y526" s="257"/>
      <c r="Z526" s="257"/>
    </row>
    <row r="527" spans="1:26">
      <c r="A527" s="257"/>
      <c r="B527" s="257"/>
      <c r="C527" s="257"/>
      <c r="D527" s="257"/>
      <c r="E527" s="257"/>
      <c r="F527" s="257"/>
      <c r="G527" s="257"/>
      <c r="H527" s="257"/>
      <c r="I527" s="257"/>
      <c r="J527" s="257"/>
      <c r="K527" s="257"/>
      <c r="L527" s="257"/>
      <c r="M527" s="257"/>
      <c r="N527" s="257"/>
      <c r="O527" s="257"/>
      <c r="P527" s="257"/>
      <c r="Q527" s="257"/>
      <c r="R527" s="257"/>
      <c r="S527" s="257"/>
      <c r="T527" s="257"/>
      <c r="U527" s="257"/>
      <c r="V527" s="257"/>
      <c r="W527" s="257"/>
      <c r="X527" s="257"/>
      <c r="Y527" s="257"/>
      <c r="Z527" s="257"/>
    </row>
    <row r="528" spans="1:26">
      <c r="A528" s="257"/>
      <c r="B528" s="257"/>
      <c r="C528" s="257"/>
      <c r="D528" s="257"/>
      <c r="E528" s="257"/>
      <c r="F528" s="257"/>
      <c r="G528" s="257"/>
      <c r="H528" s="257"/>
      <c r="I528" s="257"/>
      <c r="J528" s="257"/>
      <c r="K528" s="257"/>
      <c r="L528" s="257"/>
      <c r="M528" s="257"/>
      <c r="N528" s="257"/>
      <c r="O528" s="257"/>
      <c r="P528" s="257"/>
      <c r="Q528" s="257"/>
      <c r="R528" s="257"/>
      <c r="S528" s="257"/>
      <c r="T528" s="257"/>
      <c r="U528" s="257"/>
      <c r="V528" s="257"/>
      <c r="W528" s="257"/>
      <c r="X528" s="257"/>
      <c r="Y528" s="257"/>
      <c r="Z528" s="257"/>
    </row>
    <row r="529" spans="1:26">
      <c r="A529" s="257"/>
      <c r="B529" s="257"/>
      <c r="C529" s="257"/>
      <c r="D529" s="257"/>
      <c r="E529" s="257"/>
      <c r="F529" s="257"/>
      <c r="G529" s="257"/>
      <c r="H529" s="257"/>
      <c r="I529" s="257"/>
      <c r="J529" s="257"/>
      <c r="K529" s="257"/>
      <c r="L529" s="257"/>
      <c r="M529" s="257"/>
      <c r="N529" s="257"/>
      <c r="O529" s="257"/>
      <c r="P529" s="257"/>
      <c r="Q529" s="257"/>
      <c r="R529" s="257"/>
      <c r="S529" s="257"/>
      <c r="T529" s="257"/>
      <c r="U529" s="257"/>
      <c r="V529" s="257"/>
      <c r="W529" s="257"/>
      <c r="X529" s="257"/>
      <c r="Y529" s="257"/>
      <c r="Z529" s="257"/>
    </row>
    <row r="530" spans="1:26">
      <c r="A530" s="257"/>
      <c r="B530" s="257"/>
      <c r="C530" s="257"/>
      <c r="D530" s="257"/>
      <c r="E530" s="257"/>
      <c r="F530" s="257"/>
      <c r="G530" s="257"/>
      <c r="H530" s="257"/>
      <c r="I530" s="257"/>
      <c r="J530" s="257"/>
      <c r="K530" s="257"/>
      <c r="L530" s="257"/>
      <c r="M530" s="257"/>
      <c r="N530" s="257"/>
      <c r="O530" s="257"/>
      <c r="P530" s="257"/>
      <c r="Q530" s="257"/>
      <c r="R530" s="257"/>
      <c r="S530" s="257"/>
      <c r="T530" s="257"/>
      <c r="U530" s="257"/>
      <c r="V530" s="257"/>
      <c r="W530" s="257"/>
      <c r="X530" s="257"/>
      <c r="Y530" s="257"/>
      <c r="Z530" s="257"/>
    </row>
    <row r="531" spans="1:26">
      <c r="A531" s="257"/>
      <c r="B531" s="257"/>
      <c r="C531" s="257"/>
      <c r="D531" s="257"/>
      <c r="E531" s="257"/>
      <c r="F531" s="257"/>
      <c r="G531" s="257"/>
      <c r="H531" s="257"/>
      <c r="I531" s="257"/>
      <c r="J531" s="257"/>
      <c r="K531" s="257"/>
      <c r="L531" s="257"/>
      <c r="M531" s="257"/>
      <c r="N531" s="257"/>
      <c r="O531" s="257"/>
      <c r="P531" s="257"/>
      <c r="Q531" s="257"/>
      <c r="R531" s="257"/>
      <c r="S531" s="257"/>
      <c r="T531" s="257"/>
      <c r="U531" s="257"/>
      <c r="V531" s="257"/>
      <c r="W531" s="257"/>
      <c r="X531" s="257"/>
      <c r="Y531" s="257"/>
      <c r="Z531" s="257"/>
    </row>
    <row r="532" spans="1:26">
      <c r="A532" s="257"/>
      <c r="B532" s="257"/>
      <c r="C532" s="257"/>
      <c r="D532" s="257"/>
      <c r="E532" s="257"/>
      <c r="F532" s="257"/>
      <c r="G532" s="257"/>
      <c r="H532" s="257"/>
      <c r="I532" s="257"/>
      <c r="J532" s="257"/>
      <c r="K532" s="257"/>
      <c r="L532" s="257"/>
      <c r="M532" s="257"/>
      <c r="N532" s="257"/>
      <c r="O532" s="257"/>
      <c r="P532" s="257"/>
      <c r="Q532" s="257"/>
      <c r="R532" s="257"/>
      <c r="S532" s="257"/>
      <c r="T532" s="257"/>
      <c r="U532" s="257"/>
      <c r="V532" s="257"/>
      <c r="W532" s="257"/>
      <c r="X532" s="257"/>
      <c r="Y532" s="257"/>
      <c r="Z532" s="257"/>
    </row>
    <row r="533" spans="1:26">
      <c r="A533" s="257"/>
      <c r="B533" s="257"/>
      <c r="C533" s="257"/>
      <c r="D533" s="257"/>
      <c r="E533" s="257"/>
      <c r="F533" s="257"/>
      <c r="G533" s="257"/>
      <c r="H533" s="257"/>
      <c r="I533" s="257"/>
      <c r="J533" s="257"/>
      <c r="K533" s="257"/>
      <c r="L533" s="257"/>
      <c r="M533" s="257"/>
      <c r="N533" s="257"/>
      <c r="O533" s="257"/>
      <c r="P533" s="257"/>
      <c r="Q533" s="257"/>
      <c r="R533" s="257"/>
      <c r="S533" s="257"/>
      <c r="T533" s="257"/>
      <c r="U533" s="257"/>
      <c r="V533" s="257"/>
      <c r="W533" s="257"/>
      <c r="X533" s="257"/>
      <c r="Y533" s="257"/>
      <c r="Z533" s="257"/>
    </row>
    <row r="534" spans="1:26">
      <c r="A534" s="257"/>
      <c r="B534" s="257"/>
      <c r="C534" s="257"/>
      <c r="D534" s="257"/>
      <c r="E534" s="257"/>
      <c r="F534" s="257"/>
      <c r="G534" s="257"/>
      <c r="H534" s="257"/>
      <c r="I534" s="257"/>
      <c r="J534" s="257"/>
      <c r="K534" s="257"/>
      <c r="L534" s="257"/>
      <c r="M534" s="257"/>
      <c r="N534" s="257"/>
      <c r="O534" s="257"/>
      <c r="P534" s="257"/>
      <c r="Q534" s="257"/>
      <c r="R534" s="257"/>
      <c r="S534" s="257"/>
      <c r="T534" s="257"/>
      <c r="U534" s="257"/>
      <c r="V534" s="257"/>
      <c r="W534" s="257"/>
      <c r="X534" s="257"/>
      <c r="Y534" s="257"/>
      <c r="Z534" s="257"/>
    </row>
    <row r="535" spans="1:26">
      <c r="A535" s="257"/>
      <c r="B535" s="257"/>
      <c r="C535" s="257"/>
      <c r="D535" s="257"/>
      <c r="E535" s="257"/>
      <c r="F535" s="257"/>
      <c r="G535" s="257"/>
      <c r="H535" s="257"/>
      <c r="I535" s="257"/>
      <c r="J535" s="257"/>
      <c r="K535" s="257"/>
      <c r="L535" s="257"/>
      <c r="M535" s="257"/>
      <c r="N535" s="257"/>
      <c r="O535" s="257"/>
      <c r="P535" s="257"/>
      <c r="Q535" s="257"/>
      <c r="R535" s="257"/>
      <c r="S535" s="257"/>
      <c r="T535" s="257"/>
      <c r="U535" s="257"/>
      <c r="V535" s="257"/>
      <c r="W535" s="257"/>
      <c r="X535" s="257"/>
      <c r="Y535" s="257"/>
      <c r="Z535" s="257"/>
    </row>
    <row r="536" spans="1:26">
      <c r="A536" s="257"/>
      <c r="B536" s="257"/>
      <c r="C536" s="257"/>
      <c r="D536" s="257"/>
      <c r="E536" s="257"/>
      <c r="F536" s="257"/>
      <c r="G536" s="257"/>
      <c r="H536" s="257"/>
      <c r="I536" s="257"/>
      <c r="J536" s="257"/>
      <c r="K536" s="257"/>
      <c r="L536" s="257"/>
      <c r="M536" s="257"/>
      <c r="N536" s="257"/>
      <c r="O536" s="257"/>
      <c r="P536" s="257"/>
      <c r="Q536" s="257"/>
      <c r="R536" s="257"/>
      <c r="S536" s="257"/>
      <c r="T536" s="257"/>
      <c r="U536" s="257"/>
      <c r="V536" s="257"/>
      <c r="W536" s="257"/>
      <c r="X536" s="257"/>
      <c r="Y536" s="257"/>
      <c r="Z536" s="257"/>
    </row>
    <row r="537" spans="1:26">
      <c r="A537" s="257"/>
      <c r="B537" s="257"/>
      <c r="C537" s="257"/>
      <c r="D537" s="257"/>
      <c r="E537" s="257"/>
      <c r="F537" s="257"/>
      <c r="G537" s="257"/>
      <c r="H537" s="257"/>
      <c r="I537" s="257"/>
      <c r="J537" s="257"/>
      <c r="K537" s="257"/>
      <c r="L537" s="257"/>
      <c r="M537" s="257"/>
      <c r="N537" s="257"/>
      <c r="O537" s="257"/>
      <c r="P537" s="257"/>
      <c r="Q537" s="257"/>
      <c r="R537" s="257"/>
      <c r="S537" s="257"/>
      <c r="T537" s="257"/>
      <c r="U537" s="257"/>
      <c r="V537" s="257"/>
      <c r="W537" s="257"/>
      <c r="X537" s="257"/>
      <c r="Y537" s="257"/>
      <c r="Z537" s="257"/>
    </row>
    <row r="538" spans="1:26">
      <c r="A538" s="257"/>
      <c r="B538" s="257"/>
      <c r="C538" s="257"/>
      <c r="D538" s="257"/>
      <c r="E538" s="257"/>
      <c r="F538" s="257"/>
      <c r="G538" s="257"/>
      <c r="H538" s="257"/>
      <c r="I538" s="257"/>
      <c r="J538" s="257"/>
      <c r="K538" s="257"/>
      <c r="L538" s="257"/>
      <c r="M538" s="257"/>
      <c r="N538" s="257"/>
      <c r="O538" s="257"/>
      <c r="P538" s="257"/>
      <c r="Q538" s="257"/>
      <c r="R538" s="257"/>
      <c r="S538" s="257"/>
      <c r="T538" s="257"/>
      <c r="U538" s="257"/>
      <c r="V538" s="257"/>
      <c r="W538" s="257"/>
      <c r="X538" s="257"/>
      <c r="Y538" s="257"/>
      <c r="Z538" s="257"/>
    </row>
    <row r="539" spans="1:26">
      <c r="A539" s="257"/>
      <c r="B539" s="257"/>
      <c r="C539" s="257"/>
      <c r="D539" s="257"/>
      <c r="E539" s="257"/>
      <c r="F539" s="257"/>
      <c r="G539" s="257"/>
      <c r="H539" s="257"/>
      <c r="I539" s="257"/>
      <c r="J539" s="257"/>
      <c r="K539" s="257"/>
      <c r="L539" s="257"/>
      <c r="M539" s="257"/>
      <c r="N539" s="257"/>
      <c r="O539" s="257"/>
      <c r="P539" s="257"/>
      <c r="Q539" s="257"/>
      <c r="R539" s="257"/>
      <c r="S539" s="257"/>
      <c r="T539" s="257"/>
      <c r="U539" s="257"/>
      <c r="V539" s="257"/>
      <c r="W539" s="257"/>
      <c r="X539" s="257"/>
      <c r="Y539" s="257"/>
      <c r="Z539" s="257"/>
    </row>
    <row r="540" spans="1:26">
      <c r="A540" s="257"/>
      <c r="B540" s="257"/>
      <c r="C540" s="257"/>
      <c r="D540" s="257"/>
      <c r="E540" s="257"/>
      <c r="F540" s="257"/>
      <c r="G540" s="257"/>
      <c r="H540" s="257"/>
      <c r="I540" s="257"/>
      <c r="J540" s="257"/>
      <c r="K540" s="257"/>
      <c r="L540" s="257"/>
      <c r="M540" s="257"/>
      <c r="N540" s="257"/>
      <c r="O540" s="257"/>
      <c r="P540" s="257"/>
      <c r="Q540" s="257"/>
      <c r="R540" s="257"/>
      <c r="S540" s="257"/>
      <c r="T540" s="257"/>
      <c r="U540" s="257"/>
      <c r="V540" s="257"/>
      <c r="W540" s="257"/>
      <c r="X540" s="257"/>
      <c r="Y540" s="257"/>
      <c r="Z540" s="257"/>
    </row>
    <row r="541" spans="1:26">
      <c r="A541" s="257"/>
      <c r="B541" s="257"/>
      <c r="C541" s="257"/>
      <c r="D541" s="257"/>
      <c r="E541" s="257"/>
      <c r="F541" s="257"/>
      <c r="G541" s="257"/>
      <c r="H541" s="257"/>
      <c r="I541" s="257"/>
      <c r="J541" s="257"/>
      <c r="K541" s="257"/>
      <c r="L541" s="257"/>
      <c r="M541" s="257"/>
      <c r="N541" s="257"/>
      <c r="O541" s="257"/>
      <c r="P541" s="257"/>
      <c r="Q541" s="257"/>
      <c r="R541" s="257"/>
      <c r="S541" s="257"/>
      <c r="T541" s="257"/>
      <c r="U541" s="257"/>
      <c r="V541" s="257"/>
      <c r="W541" s="257"/>
      <c r="X541" s="257"/>
      <c r="Y541" s="257"/>
      <c r="Z541" s="257"/>
    </row>
    <row r="542" spans="1:26">
      <c r="A542" s="257"/>
      <c r="B542" s="257"/>
      <c r="C542" s="257"/>
      <c r="D542" s="257"/>
      <c r="E542" s="257"/>
      <c r="F542" s="257"/>
      <c r="G542" s="257"/>
      <c r="H542" s="257"/>
      <c r="I542" s="257"/>
      <c r="J542" s="257"/>
      <c r="K542" s="257"/>
      <c r="L542" s="257"/>
      <c r="M542" s="257"/>
      <c r="N542" s="257"/>
      <c r="O542" s="257"/>
      <c r="P542" s="257"/>
      <c r="Q542" s="257"/>
      <c r="R542" s="257"/>
      <c r="S542" s="257"/>
      <c r="T542" s="257"/>
      <c r="U542" s="257"/>
      <c r="V542" s="257"/>
      <c r="W542" s="257"/>
      <c r="X542" s="257"/>
      <c r="Y542" s="257"/>
      <c r="Z542" s="257"/>
    </row>
    <row r="543" spans="1:26">
      <c r="A543" s="257"/>
      <c r="B543" s="257"/>
      <c r="C543" s="257"/>
      <c r="D543" s="257"/>
      <c r="E543" s="257"/>
      <c r="F543" s="257"/>
      <c r="G543" s="257"/>
      <c r="H543" s="257"/>
      <c r="I543" s="257"/>
      <c r="J543" s="257"/>
      <c r="K543" s="257"/>
      <c r="L543" s="257"/>
      <c r="M543" s="257"/>
      <c r="N543" s="257"/>
      <c r="O543" s="257"/>
      <c r="P543" s="257"/>
      <c r="Q543" s="257"/>
      <c r="R543" s="257"/>
      <c r="S543" s="257"/>
      <c r="T543" s="257"/>
      <c r="U543" s="257"/>
      <c r="V543" s="257"/>
      <c r="W543" s="257"/>
      <c r="X543" s="257"/>
      <c r="Y543" s="257"/>
      <c r="Z543" s="257"/>
    </row>
    <row r="544" spans="1:26">
      <c r="A544" s="257"/>
      <c r="B544" s="257"/>
      <c r="C544" s="257"/>
      <c r="D544" s="257"/>
      <c r="E544" s="257"/>
      <c r="F544" s="257"/>
      <c r="G544" s="257"/>
      <c r="H544" s="257"/>
      <c r="I544" s="257"/>
      <c r="J544" s="257"/>
      <c r="K544" s="257"/>
      <c r="L544" s="257"/>
      <c r="M544" s="257"/>
      <c r="N544" s="257"/>
      <c r="O544" s="257"/>
      <c r="P544" s="257"/>
      <c r="Q544" s="257"/>
      <c r="R544" s="257"/>
      <c r="S544" s="257"/>
      <c r="T544" s="257"/>
      <c r="U544" s="257"/>
      <c r="V544" s="257"/>
      <c r="W544" s="257"/>
      <c r="X544" s="257"/>
      <c r="Y544" s="257"/>
      <c r="Z544" s="257"/>
    </row>
    <row r="545" spans="1:26">
      <c r="A545" s="257"/>
      <c r="B545" s="257"/>
      <c r="C545" s="257"/>
      <c r="D545" s="257"/>
      <c r="E545" s="257"/>
      <c r="F545" s="257"/>
      <c r="G545" s="257"/>
      <c r="H545" s="257"/>
      <c r="I545" s="257"/>
      <c r="J545" s="257"/>
      <c r="K545" s="257"/>
      <c r="L545" s="257"/>
      <c r="M545" s="257"/>
      <c r="N545" s="257"/>
      <c r="O545" s="257"/>
      <c r="P545" s="257"/>
      <c r="Q545" s="257"/>
      <c r="R545" s="257"/>
      <c r="S545" s="257"/>
      <c r="T545" s="257"/>
      <c r="U545" s="257"/>
      <c r="V545" s="257"/>
      <c r="W545" s="257"/>
      <c r="X545" s="257"/>
      <c r="Y545" s="257"/>
      <c r="Z545" s="257"/>
    </row>
    <row r="546" spans="1:26">
      <c r="A546" s="257"/>
      <c r="B546" s="257"/>
      <c r="C546" s="257"/>
      <c r="D546" s="257"/>
      <c r="E546" s="257"/>
      <c r="F546" s="257"/>
      <c r="G546" s="257"/>
      <c r="H546" s="257"/>
      <c r="I546" s="257"/>
      <c r="J546" s="257"/>
      <c r="K546" s="257"/>
      <c r="L546" s="257"/>
      <c r="M546" s="257"/>
      <c r="N546" s="257"/>
      <c r="O546" s="257"/>
      <c r="P546" s="257"/>
      <c r="Q546" s="257"/>
      <c r="R546" s="257"/>
      <c r="S546" s="257"/>
      <c r="T546" s="257"/>
      <c r="U546" s="257"/>
      <c r="V546" s="257"/>
      <c r="W546" s="257"/>
      <c r="X546" s="257"/>
      <c r="Y546" s="257"/>
      <c r="Z546" s="257"/>
    </row>
    <row r="547" spans="1:26">
      <c r="A547" s="257"/>
      <c r="B547" s="257"/>
      <c r="C547" s="257"/>
      <c r="D547" s="257"/>
      <c r="E547" s="257"/>
      <c r="F547" s="257"/>
      <c r="G547" s="257"/>
      <c r="H547" s="257"/>
      <c r="I547" s="257"/>
      <c r="J547" s="257"/>
      <c r="K547" s="257"/>
      <c r="L547" s="257"/>
      <c r="M547" s="257"/>
      <c r="N547" s="257"/>
      <c r="O547" s="257"/>
      <c r="P547" s="257"/>
      <c r="Q547" s="257"/>
      <c r="R547" s="257"/>
      <c r="S547" s="257"/>
      <c r="T547" s="257"/>
      <c r="U547" s="257"/>
      <c r="V547" s="257"/>
      <c r="W547" s="257"/>
      <c r="X547" s="257"/>
      <c r="Y547" s="257"/>
      <c r="Z547" s="257"/>
    </row>
    <row r="548" spans="1:26">
      <c r="A548" s="257"/>
      <c r="B548" s="257"/>
      <c r="C548" s="257"/>
      <c r="D548" s="257"/>
      <c r="E548" s="257"/>
      <c r="F548" s="257"/>
      <c r="G548" s="257"/>
      <c r="H548" s="257"/>
      <c r="I548" s="257"/>
      <c r="J548" s="257"/>
      <c r="K548" s="257"/>
      <c r="L548" s="257"/>
      <c r="M548" s="257"/>
      <c r="N548" s="257"/>
      <c r="O548" s="257"/>
      <c r="P548" s="257"/>
      <c r="Q548" s="257"/>
      <c r="R548" s="257"/>
      <c r="S548" s="257"/>
      <c r="T548" s="257"/>
      <c r="U548" s="257"/>
      <c r="V548" s="257"/>
      <c r="W548" s="257"/>
      <c r="X548" s="257"/>
      <c r="Y548" s="257"/>
      <c r="Z548" s="257"/>
    </row>
    <row r="549" spans="1:26">
      <c r="A549" s="257"/>
      <c r="B549" s="257"/>
      <c r="C549" s="257"/>
      <c r="D549" s="257"/>
      <c r="E549" s="257"/>
      <c r="F549" s="257"/>
      <c r="G549" s="257"/>
      <c r="H549" s="257"/>
      <c r="I549" s="257"/>
      <c r="J549" s="257"/>
      <c r="K549" s="257"/>
      <c r="L549" s="257"/>
      <c r="M549" s="257"/>
      <c r="N549" s="257"/>
      <c r="O549" s="257"/>
      <c r="P549" s="257"/>
      <c r="Q549" s="257"/>
      <c r="R549" s="257"/>
      <c r="S549" s="257"/>
      <c r="T549" s="257"/>
      <c r="U549" s="257"/>
      <c r="V549" s="257"/>
      <c r="W549" s="257"/>
      <c r="X549" s="257"/>
      <c r="Y549" s="257"/>
      <c r="Z549" s="257"/>
    </row>
    <row r="550" spans="1:26">
      <c r="A550" s="257"/>
      <c r="B550" s="257"/>
      <c r="C550" s="257"/>
      <c r="D550" s="257"/>
      <c r="E550" s="257"/>
      <c r="F550" s="257"/>
      <c r="G550" s="257"/>
      <c r="H550" s="257"/>
      <c r="I550" s="257"/>
      <c r="J550" s="257"/>
      <c r="K550" s="257"/>
      <c r="L550" s="257"/>
      <c r="M550" s="257"/>
      <c r="N550" s="257"/>
      <c r="O550" s="257"/>
      <c r="P550" s="257"/>
      <c r="Q550" s="257"/>
      <c r="R550" s="257"/>
      <c r="S550" s="257"/>
      <c r="T550" s="257"/>
      <c r="U550" s="257"/>
      <c r="V550" s="257"/>
      <c r="W550" s="257"/>
      <c r="X550" s="257"/>
      <c r="Y550" s="257"/>
      <c r="Z550" s="257"/>
    </row>
    <row r="551" spans="1:26">
      <c r="A551" s="257"/>
      <c r="B551" s="257"/>
      <c r="C551" s="257"/>
      <c r="D551" s="257"/>
      <c r="E551" s="257"/>
      <c r="F551" s="257"/>
      <c r="G551" s="257"/>
      <c r="H551" s="257"/>
      <c r="I551" s="257"/>
      <c r="J551" s="257"/>
      <c r="K551" s="257"/>
      <c r="L551" s="257"/>
      <c r="M551" s="257"/>
      <c r="N551" s="257"/>
      <c r="O551" s="257"/>
      <c r="P551" s="257"/>
      <c r="Q551" s="257"/>
      <c r="R551" s="257"/>
      <c r="S551" s="257"/>
      <c r="T551" s="257"/>
      <c r="U551" s="257"/>
      <c r="V551" s="257"/>
      <c r="W551" s="257"/>
      <c r="X551" s="257"/>
      <c r="Y551" s="257"/>
      <c r="Z551" s="257"/>
    </row>
    <row r="552" spans="1:26">
      <c r="A552" s="257"/>
      <c r="B552" s="257"/>
      <c r="C552" s="257"/>
      <c r="D552" s="257"/>
      <c r="E552" s="257"/>
      <c r="F552" s="257"/>
      <c r="G552" s="257"/>
      <c r="H552" s="257"/>
      <c r="I552" s="257"/>
      <c r="J552" s="257"/>
      <c r="K552" s="257"/>
      <c r="L552" s="257"/>
      <c r="M552" s="257"/>
      <c r="N552" s="257"/>
      <c r="O552" s="257"/>
      <c r="P552" s="257"/>
      <c r="Q552" s="257"/>
      <c r="R552" s="257"/>
      <c r="S552" s="257"/>
      <c r="T552" s="257"/>
      <c r="U552" s="257"/>
      <c r="V552" s="257"/>
      <c r="W552" s="257"/>
      <c r="X552" s="257"/>
      <c r="Y552" s="257"/>
      <c r="Z552" s="257"/>
    </row>
    <row r="553" spans="1:26">
      <c r="A553" s="257"/>
      <c r="B553" s="257"/>
      <c r="C553" s="257"/>
      <c r="D553" s="257"/>
      <c r="E553" s="257"/>
      <c r="F553" s="257"/>
      <c r="G553" s="257"/>
      <c r="H553" s="257"/>
      <c r="I553" s="257"/>
      <c r="J553" s="257"/>
      <c r="K553" s="257"/>
      <c r="L553" s="257"/>
      <c r="M553" s="257"/>
      <c r="N553" s="257"/>
      <c r="O553" s="257"/>
      <c r="P553" s="257"/>
      <c r="Q553" s="257"/>
      <c r="R553" s="257"/>
      <c r="S553" s="257"/>
      <c r="T553" s="257"/>
      <c r="U553" s="257"/>
      <c r="V553" s="257"/>
      <c r="W553" s="257"/>
      <c r="X553" s="257"/>
      <c r="Y553" s="257"/>
      <c r="Z553" s="257"/>
    </row>
    <row r="554" spans="1:26">
      <c r="A554" s="257"/>
      <c r="B554" s="257"/>
      <c r="C554" s="257"/>
      <c r="D554" s="257"/>
      <c r="E554" s="257"/>
      <c r="F554" s="257"/>
      <c r="G554" s="257"/>
      <c r="H554" s="257"/>
      <c r="I554" s="257"/>
      <c r="J554" s="257"/>
      <c r="K554" s="257"/>
      <c r="L554" s="257"/>
      <c r="M554" s="257"/>
      <c r="N554" s="257"/>
      <c r="O554" s="257"/>
      <c r="P554" s="257"/>
      <c r="Q554" s="257"/>
      <c r="R554" s="257"/>
      <c r="S554" s="257"/>
      <c r="T554" s="257"/>
      <c r="U554" s="257"/>
      <c r="V554" s="257"/>
      <c r="W554" s="257"/>
      <c r="X554" s="257"/>
      <c r="Y554" s="257"/>
      <c r="Z554" s="257"/>
    </row>
    <row r="555" spans="1:26">
      <c r="A555" s="257"/>
      <c r="B555" s="257"/>
      <c r="C555" s="257"/>
      <c r="D555" s="257"/>
      <c r="E555" s="257"/>
      <c r="F555" s="257"/>
      <c r="G555" s="257"/>
      <c r="H555" s="257"/>
      <c r="I555" s="257"/>
      <c r="J555" s="257"/>
      <c r="K555" s="257"/>
      <c r="L555" s="257"/>
      <c r="M555" s="257"/>
      <c r="N555" s="257"/>
      <c r="O555" s="257"/>
      <c r="P555" s="257"/>
      <c r="Q555" s="257"/>
      <c r="R555" s="257"/>
      <c r="S555" s="257"/>
      <c r="T555" s="257"/>
      <c r="U555" s="257"/>
      <c r="V555" s="257"/>
      <c r="W555" s="257"/>
      <c r="X555" s="257"/>
      <c r="Y555" s="257"/>
      <c r="Z555" s="257"/>
    </row>
    <row r="556" spans="1:26">
      <c r="A556" s="257"/>
      <c r="B556" s="257"/>
      <c r="C556" s="257"/>
      <c r="D556" s="257"/>
      <c r="E556" s="257"/>
      <c r="F556" s="257"/>
      <c r="G556" s="257"/>
      <c r="H556" s="257"/>
      <c r="I556" s="257"/>
      <c r="J556" s="257"/>
      <c r="K556" s="257"/>
      <c r="L556" s="257"/>
      <c r="M556" s="257"/>
      <c r="N556" s="257"/>
      <c r="O556" s="257"/>
      <c r="P556" s="257"/>
      <c r="Q556" s="257"/>
      <c r="R556" s="257"/>
      <c r="S556" s="257"/>
      <c r="T556" s="257"/>
      <c r="U556" s="257"/>
      <c r="V556" s="257"/>
      <c r="W556" s="257"/>
      <c r="X556" s="257"/>
      <c r="Y556" s="257"/>
      <c r="Z556" s="257"/>
    </row>
    <row r="557" spans="1:26">
      <c r="A557" s="257"/>
      <c r="B557" s="257"/>
      <c r="C557" s="257"/>
      <c r="D557" s="257"/>
      <c r="E557" s="257"/>
      <c r="F557" s="257"/>
      <c r="G557" s="257"/>
      <c r="H557" s="257"/>
      <c r="I557" s="257"/>
      <c r="J557" s="257"/>
      <c r="K557" s="257"/>
      <c r="L557" s="257"/>
      <c r="M557" s="257"/>
      <c r="N557" s="257"/>
      <c r="O557" s="257"/>
      <c r="P557" s="257"/>
      <c r="Q557" s="257"/>
      <c r="R557" s="257"/>
      <c r="S557" s="257"/>
      <c r="T557" s="257"/>
      <c r="U557" s="257"/>
      <c r="V557" s="257"/>
      <c r="W557" s="257"/>
      <c r="X557" s="257"/>
      <c r="Y557" s="257"/>
      <c r="Z557" s="257"/>
    </row>
    <row r="558" spans="1:26">
      <c r="A558" s="257"/>
      <c r="B558" s="257"/>
      <c r="C558" s="257"/>
      <c r="D558" s="257"/>
      <c r="E558" s="257"/>
      <c r="F558" s="257"/>
      <c r="G558" s="257"/>
      <c r="H558" s="257"/>
      <c r="I558" s="257"/>
      <c r="J558" s="257"/>
      <c r="K558" s="257"/>
      <c r="L558" s="257"/>
      <c r="M558" s="257"/>
      <c r="N558" s="257"/>
      <c r="O558" s="257"/>
      <c r="P558" s="257"/>
      <c r="Q558" s="257"/>
      <c r="R558" s="257"/>
      <c r="S558" s="257"/>
      <c r="T558" s="257"/>
      <c r="U558" s="257"/>
      <c r="V558" s="257"/>
      <c r="W558" s="257"/>
      <c r="X558" s="257"/>
      <c r="Y558" s="257"/>
      <c r="Z558" s="257"/>
    </row>
    <row r="559" spans="1:26">
      <c r="A559" s="257"/>
      <c r="B559" s="257"/>
      <c r="C559" s="257"/>
      <c r="D559" s="257"/>
      <c r="E559" s="257"/>
      <c r="F559" s="257"/>
      <c r="G559" s="257"/>
      <c r="H559" s="257"/>
      <c r="I559" s="257"/>
      <c r="J559" s="257"/>
      <c r="K559" s="257"/>
      <c r="L559" s="257"/>
      <c r="M559" s="257"/>
      <c r="N559" s="257"/>
      <c r="O559" s="257"/>
      <c r="P559" s="257"/>
      <c r="Q559" s="257"/>
      <c r="R559" s="257"/>
      <c r="S559" s="257"/>
      <c r="T559" s="257"/>
      <c r="U559" s="257"/>
      <c r="V559" s="257"/>
      <c r="W559" s="257"/>
      <c r="X559" s="257"/>
      <c r="Y559" s="257"/>
      <c r="Z559" s="257"/>
    </row>
    <row r="560" spans="1:26">
      <c r="A560" s="257"/>
      <c r="B560" s="257"/>
      <c r="C560" s="257"/>
      <c r="D560" s="257"/>
      <c r="E560" s="257"/>
      <c r="F560" s="257"/>
      <c r="G560" s="257"/>
      <c r="H560" s="257"/>
      <c r="I560" s="257"/>
      <c r="J560" s="257"/>
      <c r="K560" s="257"/>
      <c r="L560" s="257"/>
      <c r="M560" s="257"/>
      <c r="N560" s="257"/>
      <c r="O560" s="257"/>
      <c r="P560" s="257"/>
      <c r="Q560" s="257"/>
      <c r="R560" s="257"/>
      <c r="S560" s="257"/>
      <c r="T560" s="257"/>
      <c r="U560" s="257"/>
      <c r="V560" s="257"/>
      <c r="W560" s="257"/>
      <c r="X560" s="257"/>
      <c r="Y560" s="257"/>
      <c r="Z560" s="257"/>
    </row>
    <row r="561" spans="1:26">
      <c r="A561" s="257"/>
      <c r="B561" s="257"/>
      <c r="C561" s="257"/>
      <c r="D561" s="257"/>
      <c r="E561" s="257"/>
      <c r="F561" s="257"/>
      <c r="G561" s="257"/>
      <c r="H561" s="257"/>
      <c r="I561" s="257"/>
      <c r="J561" s="257"/>
      <c r="K561" s="257"/>
      <c r="L561" s="257"/>
      <c r="M561" s="257"/>
      <c r="N561" s="257"/>
      <c r="O561" s="257"/>
      <c r="P561" s="257"/>
      <c r="Q561" s="257"/>
      <c r="R561" s="257"/>
      <c r="S561" s="257"/>
      <c r="T561" s="257"/>
      <c r="U561" s="257"/>
      <c r="V561" s="257"/>
      <c r="W561" s="257"/>
      <c r="X561" s="257"/>
      <c r="Y561" s="257"/>
      <c r="Z561" s="257"/>
    </row>
    <row r="562" spans="1:26">
      <c r="A562" s="257"/>
      <c r="B562" s="257"/>
      <c r="C562" s="257"/>
      <c r="D562" s="257"/>
      <c r="E562" s="257"/>
      <c r="F562" s="257"/>
      <c r="G562" s="257"/>
      <c r="H562" s="257"/>
      <c r="I562" s="257"/>
      <c r="J562" s="257"/>
      <c r="K562" s="257"/>
      <c r="L562" s="257"/>
      <c r="M562" s="257"/>
      <c r="N562" s="257"/>
      <c r="O562" s="257"/>
      <c r="P562" s="257"/>
      <c r="Q562" s="257"/>
      <c r="R562" s="257"/>
      <c r="S562" s="257"/>
      <c r="T562" s="257"/>
      <c r="U562" s="257"/>
      <c r="V562" s="257"/>
      <c r="W562" s="257"/>
      <c r="X562" s="257"/>
      <c r="Y562" s="257"/>
      <c r="Z562" s="257"/>
    </row>
    <row r="563" spans="1:26">
      <c r="A563" s="257"/>
      <c r="B563" s="257"/>
      <c r="C563" s="257"/>
      <c r="D563" s="257"/>
      <c r="E563" s="257"/>
      <c r="F563" s="257"/>
      <c r="G563" s="257"/>
      <c r="H563" s="257"/>
      <c r="I563" s="257"/>
      <c r="J563" s="257"/>
      <c r="K563" s="257"/>
      <c r="L563" s="257"/>
      <c r="M563" s="257"/>
      <c r="N563" s="257"/>
      <c r="O563" s="257"/>
      <c r="P563" s="257"/>
      <c r="Q563" s="257"/>
      <c r="R563" s="257"/>
      <c r="S563" s="257"/>
      <c r="T563" s="257"/>
      <c r="U563" s="257"/>
      <c r="V563" s="257"/>
      <c r="W563" s="257"/>
      <c r="X563" s="257"/>
      <c r="Y563" s="257"/>
      <c r="Z563" s="257"/>
    </row>
    <row r="564" spans="1:26">
      <c r="A564" s="257"/>
      <c r="B564" s="257"/>
      <c r="C564" s="257"/>
      <c r="D564" s="257"/>
      <c r="E564" s="257"/>
      <c r="F564" s="257"/>
      <c r="G564" s="257"/>
      <c r="H564" s="257"/>
      <c r="I564" s="257"/>
      <c r="J564" s="257"/>
      <c r="K564" s="257"/>
      <c r="L564" s="257"/>
      <c r="M564" s="257"/>
      <c r="N564" s="257"/>
      <c r="O564" s="257"/>
      <c r="P564" s="257"/>
      <c r="Q564" s="257"/>
      <c r="R564" s="257"/>
      <c r="S564" s="257"/>
      <c r="T564" s="257"/>
      <c r="U564" s="257"/>
      <c r="V564" s="257"/>
      <c r="W564" s="257"/>
      <c r="X564" s="257"/>
      <c r="Y564" s="257"/>
      <c r="Z564" s="257"/>
    </row>
    <row r="565" spans="1:26">
      <c r="A565" s="257"/>
      <c r="B565" s="257"/>
      <c r="C565" s="257"/>
      <c r="D565" s="257"/>
      <c r="E565" s="257"/>
      <c r="F565" s="257"/>
      <c r="G565" s="257"/>
      <c r="H565" s="257"/>
      <c r="I565" s="257"/>
      <c r="J565" s="257"/>
      <c r="K565" s="257"/>
      <c r="L565" s="257"/>
      <c r="M565" s="257"/>
      <c r="N565" s="257"/>
      <c r="O565" s="257"/>
      <c r="P565" s="257"/>
      <c r="Q565" s="257"/>
      <c r="R565" s="257"/>
      <c r="S565" s="257"/>
      <c r="T565" s="257"/>
      <c r="U565" s="257"/>
      <c r="V565" s="257"/>
      <c r="W565" s="257"/>
      <c r="X565" s="257"/>
      <c r="Y565" s="257"/>
      <c r="Z565" s="257"/>
    </row>
    <row r="566" spans="1:26">
      <c r="A566" s="257"/>
      <c r="B566" s="257"/>
      <c r="C566" s="257"/>
      <c r="D566" s="257"/>
      <c r="E566" s="257"/>
      <c r="F566" s="257"/>
      <c r="G566" s="257"/>
      <c r="H566" s="257"/>
      <c r="I566" s="257"/>
      <c r="J566" s="257"/>
      <c r="K566" s="257"/>
      <c r="L566" s="257"/>
      <c r="M566" s="257"/>
      <c r="N566" s="257"/>
      <c r="O566" s="257"/>
      <c r="P566" s="257"/>
      <c r="Q566" s="257"/>
      <c r="R566" s="257"/>
      <c r="S566" s="257"/>
      <c r="T566" s="257"/>
      <c r="U566" s="257"/>
      <c r="V566" s="257"/>
      <c r="W566" s="257"/>
      <c r="X566" s="257"/>
      <c r="Y566" s="257"/>
      <c r="Z566" s="257"/>
    </row>
    <row r="567" spans="1:26">
      <c r="A567" s="257"/>
      <c r="B567" s="257"/>
      <c r="C567" s="257"/>
      <c r="D567" s="257"/>
      <c r="E567" s="257"/>
      <c r="F567" s="257"/>
      <c r="G567" s="257"/>
      <c r="H567" s="257"/>
      <c r="I567" s="257"/>
      <c r="J567" s="257"/>
      <c r="K567" s="257"/>
      <c r="L567" s="257"/>
      <c r="M567" s="257"/>
      <c r="N567" s="257"/>
      <c r="O567" s="257"/>
      <c r="P567" s="257"/>
      <c r="Q567" s="257"/>
      <c r="R567" s="257"/>
      <c r="S567" s="257"/>
      <c r="T567" s="257"/>
      <c r="U567" s="257"/>
      <c r="V567" s="257"/>
      <c r="W567" s="257"/>
      <c r="X567" s="257"/>
      <c r="Y567" s="257"/>
      <c r="Z567" s="257"/>
    </row>
    <row r="568" spans="1:26">
      <c r="A568" s="257"/>
      <c r="B568" s="257"/>
      <c r="C568" s="257"/>
      <c r="D568" s="257"/>
      <c r="E568" s="257"/>
      <c r="F568" s="257"/>
      <c r="G568" s="257"/>
      <c r="H568" s="257"/>
      <c r="I568" s="257"/>
      <c r="J568" s="257"/>
      <c r="K568" s="257"/>
      <c r="L568" s="257"/>
      <c r="M568" s="257"/>
      <c r="N568" s="257"/>
      <c r="O568" s="257"/>
      <c r="P568" s="257"/>
      <c r="Q568" s="257"/>
      <c r="R568" s="257"/>
      <c r="S568" s="257"/>
      <c r="T568" s="257"/>
      <c r="U568" s="257"/>
      <c r="V568" s="257"/>
      <c r="W568" s="257"/>
      <c r="X568" s="257"/>
      <c r="Y568" s="257"/>
      <c r="Z568" s="257"/>
    </row>
    <row r="569" spans="1:26">
      <c r="A569" s="257"/>
      <c r="B569" s="257"/>
      <c r="C569" s="257"/>
      <c r="D569" s="257"/>
      <c r="E569" s="257"/>
      <c r="F569" s="257"/>
      <c r="G569" s="257"/>
      <c r="H569" s="257"/>
      <c r="I569" s="257"/>
      <c r="J569" s="257"/>
      <c r="K569" s="257"/>
      <c r="L569" s="257"/>
      <c r="M569" s="257"/>
      <c r="N569" s="257"/>
      <c r="O569" s="257"/>
      <c r="P569" s="257"/>
      <c r="Q569" s="257"/>
      <c r="R569" s="257"/>
      <c r="S569" s="257"/>
      <c r="T569" s="257"/>
      <c r="U569" s="257"/>
      <c r="V569" s="257"/>
      <c r="W569" s="257"/>
      <c r="X569" s="257"/>
      <c r="Y569" s="257"/>
      <c r="Z569" s="257"/>
    </row>
    <row r="570" spans="1:26">
      <c r="A570" s="257"/>
      <c r="B570" s="257"/>
      <c r="C570" s="257"/>
      <c r="D570" s="257"/>
      <c r="E570" s="257"/>
      <c r="F570" s="257"/>
      <c r="G570" s="257"/>
      <c r="H570" s="257"/>
      <c r="I570" s="257"/>
      <c r="J570" s="257"/>
      <c r="K570" s="257"/>
      <c r="L570" s="257"/>
      <c r="M570" s="257"/>
      <c r="N570" s="257"/>
      <c r="O570" s="257"/>
      <c r="P570" s="257"/>
      <c r="Q570" s="257"/>
      <c r="R570" s="257"/>
      <c r="S570" s="257"/>
      <c r="T570" s="257"/>
      <c r="U570" s="257"/>
      <c r="V570" s="257"/>
      <c r="W570" s="257"/>
      <c r="X570" s="257"/>
      <c r="Y570" s="257"/>
      <c r="Z570" s="257"/>
    </row>
    <row r="571" spans="1:26">
      <c r="A571" s="257"/>
      <c r="B571" s="257"/>
      <c r="C571" s="257"/>
      <c r="D571" s="257"/>
      <c r="E571" s="257"/>
      <c r="F571" s="257"/>
      <c r="G571" s="257"/>
      <c r="H571" s="257"/>
      <c r="I571" s="257"/>
      <c r="J571" s="257"/>
      <c r="K571" s="257"/>
      <c r="L571" s="257"/>
      <c r="M571" s="257"/>
      <c r="N571" s="257"/>
      <c r="O571" s="257"/>
      <c r="P571" s="257"/>
      <c r="Q571" s="257"/>
      <c r="R571" s="257"/>
      <c r="S571" s="257"/>
      <c r="T571" s="257"/>
      <c r="U571" s="257"/>
      <c r="V571" s="257"/>
      <c r="W571" s="257"/>
      <c r="X571" s="257"/>
      <c r="Y571" s="257"/>
      <c r="Z571" s="257"/>
    </row>
    <row r="572" spans="1:26">
      <c r="A572" s="257"/>
      <c r="B572" s="257"/>
      <c r="C572" s="257"/>
      <c r="D572" s="257"/>
      <c r="E572" s="257"/>
      <c r="F572" s="257"/>
      <c r="G572" s="257"/>
      <c r="H572" s="257"/>
      <c r="I572" s="257"/>
      <c r="J572" s="257"/>
      <c r="K572" s="257"/>
      <c r="L572" s="257"/>
      <c r="M572" s="257"/>
      <c r="N572" s="257"/>
      <c r="O572" s="257"/>
      <c r="P572" s="257"/>
      <c r="Q572" s="257"/>
      <c r="R572" s="257"/>
      <c r="S572" s="257"/>
      <c r="T572" s="257"/>
      <c r="U572" s="257"/>
      <c r="V572" s="257"/>
      <c r="W572" s="257"/>
      <c r="X572" s="257"/>
      <c r="Y572" s="257"/>
      <c r="Z572" s="257"/>
    </row>
    <row r="573" spans="1:26">
      <c r="A573" s="257"/>
      <c r="B573" s="257"/>
      <c r="C573" s="257"/>
      <c r="D573" s="257"/>
      <c r="E573" s="257"/>
      <c r="F573" s="257"/>
      <c r="G573" s="257"/>
      <c r="H573" s="257"/>
      <c r="I573" s="257"/>
      <c r="J573" s="257"/>
      <c r="K573" s="257"/>
      <c r="L573" s="257"/>
      <c r="M573" s="257"/>
      <c r="N573" s="257"/>
      <c r="O573" s="257"/>
      <c r="P573" s="257"/>
      <c r="Q573" s="257"/>
      <c r="R573" s="257"/>
      <c r="S573" s="257"/>
      <c r="T573" s="257"/>
      <c r="U573" s="257"/>
      <c r="V573" s="257"/>
      <c r="W573" s="257"/>
      <c r="X573" s="257"/>
      <c r="Y573" s="257"/>
      <c r="Z573" s="257"/>
    </row>
    <row r="574" spans="1:26">
      <c r="A574" s="257"/>
      <c r="B574" s="257"/>
      <c r="C574" s="257"/>
      <c r="D574" s="257"/>
      <c r="E574" s="257"/>
      <c r="F574" s="257"/>
      <c r="G574" s="257"/>
      <c r="H574" s="257"/>
      <c r="I574" s="257"/>
      <c r="J574" s="257"/>
      <c r="K574" s="257"/>
      <c r="L574" s="257"/>
      <c r="M574" s="257"/>
      <c r="N574" s="257"/>
      <c r="O574" s="257"/>
      <c r="P574" s="257"/>
      <c r="Q574" s="257"/>
      <c r="R574" s="257"/>
      <c r="S574" s="257"/>
      <c r="T574" s="257"/>
      <c r="U574" s="257"/>
      <c r="V574" s="257"/>
      <c r="W574" s="257"/>
      <c r="X574" s="257"/>
      <c r="Y574" s="257"/>
      <c r="Z574" s="257"/>
    </row>
    <row r="575" spans="1:26">
      <c r="A575" s="257"/>
      <c r="B575" s="257"/>
      <c r="C575" s="257"/>
      <c r="D575" s="257"/>
      <c r="E575" s="257"/>
      <c r="F575" s="257"/>
      <c r="G575" s="257"/>
      <c r="H575" s="257"/>
      <c r="I575" s="257"/>
      <c r="J575" s="257"/>
      <c r="K575" s="257"/>
      <c r="L575" s="257"/>
      <c r="M575" s="257"/>
      <c r="N575" s="257"/>
      <c r="O575" s="257"/>
      <c r="P575" s="257"/>
      <c r="Q575" s="257"/>
      <c r="R575" s="257"/>
      <c r="S575" s="257"/>
      <c r="T575" s="257"/>
      <c r="U575" s="257"/>
      <c r="V575" s="257"/>
      <c r="W575" s="257"/>
      <c r="X575" s="257"/>
      <c r="Y575" s="257"/>
      <c r="Z575" s="257"/>
    </row>
    <row r="576" spans="1:26">
      <c r="A576" s="257"/>
      <c r="B576" s="257"/>
      <c r="C576" s="257"/>
      <c r="D576" s="257"/>
      <c r="E576" s="257"/>
      <c r="F576" s="257"/>
      <c r="G576" s="257"/>
      <c r="H576" s="257"/>
      <c r="I576" s="257"/>
      <c r="J576" s="257"/>
      <c r="K576" s="257"/>
      <c r="L576" s="257"/>
      <c r="M576" s="257"/>
      <c r="N576" s="257"/>
      <c r="O576" s="257"/>
      <c r="P576" s="257"/>
      <c r="Q576" s="257"/>
      <c r="R576" s="257"/>
      <c r="S576" s="257"/>
      <c r="T576" s="257"/>
      <c r="U576" s="257"/>
      <c r="V576" s="257"/>
      <c r="W576" s="257"/>
      <c r="X576" s="257"/>
      <c r="Y576" s="257"/>
      <c r="Z576" s="257"/>
    </row>
    <row r="577" spans="1:26">
      <c r="A577" s="257"/>
      <c r="B577" s="257"/>
      <c r="C577" s="257"/>
      <c r="D577" s="257"/>
      <c r="E577" s="257"/>
      <c r="F577" s="257"/>
      <c r="G577" s="257"/>
      <c r="H577" s="257"/>
      <c r="I577" s="257"/>
      <c r="J577" s="257"/>
      <c r="K577" s="257"/>
      <c r="L577" s="257"/>
      <c r="M577" s="257"/>
      <c r="N577" s="257"/>
      <c r="O577" s="257"/>
      <c r="P577" s="257"/>
      <c r="Q577" s="257"/>
      <c r="R577" s="257"/>
      <c r="S577" s="257"/>
      <c r="T577" s="257"/>
      <c r="U577" s="257"/>
      <c r="V577" s="257"/>
      <c r="W577" s="257"/>
      <c r="X577" s="257"/>
      <c r="Y577" s="257"/>
      <c r="Z577" s="257"/>
    </row>
    <row r="578" spans="1:26">
      <c r="A578" s="257"/>
      <c r="B578" s="257"/>
      <c r="C578" s="257"/>
      <c r="D578" s="257"/>
      <c r="E578" s="257"/>
      <c r="F578" s="257"/>
      <c r="G578" s="257"/>
      <c r="H578" s="257"/>
      <c r="I578" s="257"/>
      <c r="J578" s="257"/>
      <c r="K578" s="257"/>
      <c r="L578" s="257"/>
      <c r="M578" s="257"/>
      <c r="N578" s="257"/>
      <c r="O578" s="257"/>
      <c r="P578" s="257"/>
      <c r="Q578" s="257"/>
      <c r="R578" s="257"/>
      <c r="S578" s="257"/>
      <c r="T578" s="257"/>
      <c r="U578" s="257"/>
      <c r="V578" s="257"/>
      <c r="W578" s="257"/>
      <c r="X578" s="257"/>
      <c r="Y578" s="257"/>
      <c r="Z578" s="257"/>
    </row>
    <row r="579" spans="1:26">
      <c r="A579" s="257"/>
      <c r="B579" s="257"/>
      <c r="C579" s="257"/>
      <c r="D579" s="257"/>
      <c r="E579" s="257"/>
      <c r="F579" s="257"/>
      <c r="G579" s="257"/>
      <c r="H579" s="257"/>
      <c r="I579" s="257"/>
      <c r="J579" s="257"/>
      <c r="K579" s="257"/>
      <c r="L579" s="257"/>
      <c r="M579" s="257"/>
      <c r="N579" s="257"/>
      <c r="O579" s="257"/>
      <c r="P579" s="257"/>
      <c r="Q579" s="257"/>
      <c r="R579" s="257"/>
      <c r="S579" s="257"/>
      <c r="T579" s="257"/>
      <c r="U579" s="257"/>
      <c r="V579" s="257"/>
      <c r="W579" s="257"/>
      <c r="X579" s="257"/>
      <c r="Y579" s="257"/>
      <c r="Z579" s="257"/>
    </row>
    <row r="580" spans="1:26">
      <c r="A580" s="257"/>
      <c r="B580" s="257"/>
      <c r="C580" s="257"/>
      <c r="D580" s="257"/>
      <c r="E580" s="257"/>
      <c r="F580" s="257"/>
      <c r="G580" s="257"/>
      <c r="H580" s="257"/>
      <c r="I580" s="257"/>
      <c r="J580" s="257"/>
      <c r="K580" s="257"/>
      <c r="L580" s="257"/>
      <c r="M580" s="257"/>
      <c r="N580" s="257"/>
      <c r="O580" s="257"/>
      <c r="P580" s="257"/>
      <c r="Q580" s="257"/>
      <c r="R580" s="257"/>
      <c r="S580" s="257"/>
      <c r="T580" s="257"/>
      <c r="U580" s="257"/>
      <c r="V580" s="257"/>
      <c r="W580" s="257"/>
      <c r="X580" s="257"/>
      <c r="Y580" s="257"/>
      <c r="Z580" s="257"/>
    </row>
    <row r="581" spans="1:26">
      <c r="A581" s="257"/>
      <c r="B581" s="257"/>
      <c r="C581" s="257"/>
      <c r="D581" s="257"/>
      <c r="E581" s="257"/>
      <c r="F581" s="257"/>
      <c r="G581" s="257"/>
      <c r="H581" s="257"/>
      <c r="I581" s="257"/>
      <c r="J581" s="257"/>
      <c r="K581" s="257"/>
      <c r="L581" s="257"/>
      <c r="M581" s="257"/>
      <c r="N581" s="257"/>
      <c r="O581" s="257"/>
      <c r="P581" s="257"/>
      <c r="Q581" s="257"/>
      <c r="R581" s="257"/>
      <c r="S581" s="257"/>
      <c r="T581" s="257"/>
      <c r="U581" s="257"/>
      <c r="V581" s="257"/>
      <c r="W581" s="257"/>
      <c r="X581" s="257"/>
      <c r="Y581" s="257"/>
      <c r="Z581" s="257"/>
    </row>
    <row r="582" spans="1:26">
      <c r="A582" s="257"/>
      <c r="B582" s="257"/>
      <c r="C582" s="257"/>
      <c r="D582" s="257"/>
      <c r="E582" s="257"/>
      <c r="F582" s="257"/>
      <c r="G582" s="257"/>
      <c r="H582" s="257"/>
      <c r="I582" s="257"/>
      <c r="J582" s="257"/>
      <c r="K582" s="257"/>
      <c r="L582" s="257"/>
      <c r="M582" s="257"/>
      <c r="N582" s="257"/>
      <c r="O582" s="257"/>
      <c r="P582" s="257"/>
      <c r="Q582" s="257"/>
      <c r="R582" s="257"/>
      <c r="S582" s="257"/>
      <c r="T582" s="257"/>
      <c r="U582" s="257"/>
      <c r="V582" s="257"/>
      <c r="W582" s="257"/>
      <c r="X582" s="257"/>
      <c r="Y582" s="257"/>
      <c r="Z582" s="257"/>
    </row>
    <row r="583" spans="1:26">
      <c r="A583" s="257"/>
      <c r="B583" s="257"/>
      <c r="C583" s="257"/>
      <c r="D583" s="257"/>
      <c r="E583" s="257"/>
      <c r="F583" s="257"/>
      <c r="G583" s="257"/>
      <c r="H583" s="257"/>
      <c r="I583" s="257"/>
      <c r="J583" s="257"/>
      <c r="K583" s="257"/>
      <c r="L583" s="257"/>
      <c r="M583" s="257"/>
      <c r="N583" s="257"/>
      <c r="O583" s="257"/>
      <c r="P583" s="257"/>
      <c r="Q583" s="257"/>
      <c r="R583" s="257"/>
      <c r="S583" s="257"/>
      <c r="T583" s="257"/>
      <c r="U583" s="257"/>
      <c r="V583" s="257"/>
      <c r="W583" s="257"/>
      <c r="X583" s="257"/>
      <c r="Y583" s="257"/>
      <c r="Z583" s="257"/>
    </row>
    <row r="584" spans="1:26">
      <c r="A584" s="257"/>
      <c r="B584" s="257"/>
      <c r="C584" s="257"/>
      <c r="D584" s="257"/>
      <c r="E584" s="257"/>
      <c r="F584" s="257"/>
      <c r="G584" s="257"/>
      <c r="H584" s="257"/>
      <c r="I584" s="257"/>
      <c r="J584" s="257"/>
      <c r="K584" s="257"/>
      <c r="L584" s="257"/>
      <c r="M584" s="257"/>
      <c r="N584" s="257"/>
      <c r="O584" s="257"/>
      <c r="P584" s="257"/>
      <c r="Q584" s="257"/>
      <c r="R584" s="257"/>
      <c r="S584" s="257"/>
      <c r="T584" s="257"/>
      <c r="U584" s="257"/>
      <c r="V584" s="257"/>
      <c r="W584" s="257"/>
      <c r="X584" s="257"/>
      <c r="Y584" s="257"/>
      <c r="Z584" s="257"/>
    </row>
    <row r="585" spans="1:26">
      <c r="A585" s="257"/>
      <c r="B585" s="257"/>
      <c r="C585" s="257"/>
      <c r="D585" s="257"/>
      <c r="E585" s="257"/>
      <c r="F585" s="257"/>
      <c r="G585" s="257"/>
      <c r="H585" s="257"/>
      <c r="I585" s="257"/>
      <c r="J585" s="257"/>
      <c r="K585" s="257"/>
      <c r="L585" s="257"/>
      <c r="M585" s="257"/>
      <c r="N585" s="257"/>
      <c r="O585" s="257"/>
      <c r="P585" s="257"/>
      <c r="Q585" s="257"/>
      <c r="R585" s="257"/>
      <c r="S585" s="257"/>
      <c r="T585" s="257"/>
      <c r="U585" s="257"/>
      <c r="V585" s="257"/>
      <c r="W585" s="257"/>
      <c r="X585" s="257"/>
      <c r="Y585" s="257"/>
      <c r="Z585" s="257"/>
    </row>
    <row r="586" spans="1:26">
      <c r="A586" s="257"/>
      <c r="B586" s="257"/>
      <c r="C586" s="257"/>
      <c r="D586" s="257"/>
      <c r="E586" s="257"/>
      <c r="F586" s="257"/>
      <c r="G586" s="257"/>
      <c r="H586" s="257"/>
      <c r="I586" s="257"/>
      <c r="J586" s="257"/>
      <c r="K586" s="257"/>
      <c r="L586" s="257"/>
      <c r="M586" s="257"/>
      <c r="N586" s="257"/>
      <c r="O586" s="257"/>
      <c r="P586" s="257"/>
      <c r="Q586" s="257"/>
      <c r="R586" s="257"/>
      <c r="S586" s="257"/>
      <c r="T586" s="257"/>
      <c r="U586" s="257"/>
      <c r="V586" s="257"/>
      <c r="W586" s="257"/>
      <c r="X586" s="257"/>
      <c r="Y586" s="257"/>
      <c r="Z586" s="257"/>
    </row>
    <row r="587" spans="1:26">
      <c r="A587" s="257"/>
      <c r="B587" s="257"/>
      <c r="C587" s="257"/>
      <c r="D587" s="257"/>
      <c r="E587" s="257"/>
      <c r="F587" s="257"/>
      <c r="G587" s="257"/>
      <c r="H587" s="257"/>
      <c r="I587" s="257"/>
      <c r="J587" s="257"/>
      <c r="K587" s="257"/>
      <c r="L587" s="257"/>
      <c r="M587" s="257"/>
      <c r="N587" s="257"/>
      <c r="O587" s="257"/>
      <c r="P587" s="257"/>
      <c r="Q587" s="257"/>
      <c r="R587" s="257"/>
      <c r="S587" s="257"/>
      <c r="T587" s="257"/>
      <c r="U587" s="257"/>
      <c r="V587" s="257"/>
      <c r="W587" s="257"/>
      <c r="X587" s="257"/>
      <c r="Y587" s="257"/>
      <c r="Z587" s="257"/>
    </row>
    <row r="588" spans="1:26">
      <c r="A588" s="257"/>
      <c r="B588" s="257"/>
      <c r="C588" s="257"/>
      <c r="D588" s="257"/>
      <c r="E588" s="257"/>
      <c r="F588" s="257"/>
      <c r="G588" s="257"/>
      <c r="H588" s="257"/>
      <c r="I588" s="257"/>
      <c r="J588" s="257"/>
      <c r="K588" s="257"/>
      <c r="L588" s="257"/>
      <c r="M588" s="257"/>
      <c r="N588" s="257"/>
      <c r="O588" s="257"/>
      <c r="P588" s="257"/>
      <c r="Q588" s="257"/>
      <c r="R588" s="257"/>
      <c r="S588" s="257"/>
      <c r="T588" s="257"/>
      <c r="U588" s="257"/>
      <c r="V588" s="257"/>
      <c r="W588" s="257"/>
      <c r="X588" s="257"/>
      <c r="Y588" s="257"/>
      <c r="Z588" s="257"/>
    </row>
    <row r="589" spans="1:26">
      <c r="A589" s="257"/>
      <c r="B589" s="257"/>
      <c r="C589" s="257"/>
      <c r="D589" s="257"/>
      <c r="E589" s="257"/>
      <c r="F589" s="257"/>
      <c r="G589" s="257"/>
      <c r="H589" s="257"/>
      <c r="I589" s="257"/>
      <c r="J589" s="257"/>
      <c r="K589" s="257"/>
      <c r="L589" s="257"/>
      <c r="M589" s="257"/>
      <c r="N589" s="257"/>
      <c r="O589" s="257"/>
      <c r="P589" s="257"/>
      <c r="Q589" s="257"/>
      <c r="R589" s="257"/>
      <c r="S589" s="257"/>
      <c r="T589" s="257"/>
      <c r="U589" s="257"/>
      <c r="V589" s="257"/>
      <c r="W589" s="257"/>
      <c r="X589" s="257"/>
      <c r="Y589" s="257"/>
      <c r="Z589" s="257"/>
    </row>
    <row r="590" spans="1:26">
      <c r="A590" s="257"/>
      <c r="B590" s="257"/>
      <c r="C590" s="257"/>
      <c r="D590" s="257"/>
      <c r="E590" s="257"/>
      <c r="F590" s="257"/>
      <c r="G590" s="257"/>
      <c r="H590" s="257"/>
      <c r="I590" s="257"/>
      <c r="J590" s="257"/>
      <c r="K590" s="257"/>
      <c r="L590" s="257"/>
      <c r="M590" s="257"/>
      <c r="N590" s="257"/>
      <c r="O590" s="257"/>
      <c r="P590" s="257"/>
      <c r="Q590" s="257"/>
      <c r="R590" s="257"/>
      <c r="S590" s="257"/>
      <c r="T590" s="257"/>
      <c r="U590" s="257"/>
      <c r="V590" s="257"/>
      <c r="W590" s="257"/>
      <c r="X590" s="257"/>
      <c r="Y590" s="257"/>
      <c r="Z590" s="257"/>
    </row>
    <row r="591" spans="1:26">
      <c r="A591" s="257"/>
      <c r="B591" s="257"/>
      <c r="C591" s="257"/>
      <c r="D591" s="257"/>
      <c r="E591" s="257"/>
      <c r="F591" s="257"/>
      <c r="G591" s="257"/>
      <c r="H591" s="257"/>
      <c r="I591" s="257"/>
      <c r="J591" s="257"/>
      <c r="K591" s="257"/>
      <c r="L591" s="257"/>
      <c r="M591" s="257"/>
      <c r="N591" s="257"/>
      <c r="O591" s="257"/>
      <c r="P591" s="257"/>
      <c r="Q591" s="257"/>
      <c r="R591" s="257"/>
      <c r="S591" s="257"/>
      <c r="T591" s="257"/>
      <c r="U591" s="257"/>
      <c r="V591" s="257"/>
      <c r="W591" s="257"/>
      <c r="X591" s="257"/>
      <c r="Y591" s="257"/>
      <c r="Z591" s="257"/>
    </row>
    <row r="592" spans="1:26">
      <c r="A592" s="257"/>
      <c r="B592" s="257"/>
      <c r="C592" s="257"/>
      <c r="D592" s="257"/>
      <c r="E592" s="257"/>
      <c r="F592" s="257"/>
      <c r="G592" s="257"/>
      <c r="H592" s="257"/>
      <c r="I592" s="257"/>
      <c r="J592" s="257"/>
      <c r="K592" s="257"/>
      <c r="L592" s="257"/>
      <c r="M592" s="257"/>
      <c r="N592" s="257"/>
      <c r="O592" s="257"/>
      <c r="P592" s="257"/>
      <c r="Q592" s="257"/>
      <c r="R592" s="257"/>
      <c r="S592" s="257"/>
      <c r="T592" s="257"/>
      <c r="U592" s="257"/>
      <c r="V592" s="257"/>
      <c r="W592" s="257"/>
      <c r="X592" s="257"/>
      <c r="Y592" s="257"/>
      <c r="Z592" s="257"/>
    </row>
    <row r="593" spans="1:26">
      <c r="A593" s="257"/>
      <c r="B593" s="257"/>
      <c r="C593" s="257"/>
      <c r="D593" s="257"/>
      <c r="E593" s="257"/>
      <c r="F593" s="257"/>
      <c r="G593" s="257"/>
      <c r="H593" s="257"/>
      <c r="I593" s="257"/>
      <c r="J593" s="257"/>
      <c r="K593" s="257"/>
      <c r="L593" s="257"/>
      <c r="M593" s="257"/>
      <c r="N593" s="257"/>
      <c r="O593" s="257"/>
      <c r="P593" s="257"/>
      <c r="Q593" s="257"/>
      <c r="R593" s="257"/>
      <c r="S593" s="257"/>
      <c r="T593" s="257"/>
      <c r="U593" s="257"/>
      <c r="V593" s="257"/>
      <c r="W593" s="257"/>
      <c r="X593" s="257"/>
      <c r="Y593" s="257"/>
      <c r="Z593" s="257"/>
    </row>
    <row r="594" spans="1:26">
      <c r="A594" s="257"/>
      <c r="B594" s="257"/>
      <c r="C594" s="257"/>
      <c r="D594" s="257"/>
      <c r="E594" s="257"/>
      <c r="F594" s="257"/>
      <c r="G594" s="257"/>
      <c r="H594" s="257"/>
      <c r="I594" s="257"/>
      <c r="J594" s="257"/>
      <c r="K594" s="257"/>
      <c r="L594" s="257"/>
      <c r="M594" s="257"/>
      <c r="N594" s="257"/>
      <c r="O594" s="257"/>
      <c r="P594" s="257"/>
      <c r="Q594" s="257"/>
      <c r="R594" s="257"/>
      <c r="S594" s="257"/>
      <c r="T594" s="257"/>
      <c r="U594" s="257"/>
      <c r="V594" s="257"/>
      <c r="W594" s="257"/>
      <c r="X594" s="257"/>
      <c r="Y594" s="257"/>
      <c r="Z594" s="257"/>
    </row>
    <row r="595" spans="1:26">
      <c r="A595" s="257"/>
      <c r="B595" s="257"/>
      <c r="C595" s="257"/>
      <c r="D595" s="257"/>
      <c r="E595" s="257"/>
      <c r="F595" s="257"/>
      <c r="G595" s="257"/>
      <c r="H595" s="257"/>
      <c r="I595" s="257"/>
      <c r="J595" s="257"/>
      <c r="K595" s="257"/>
      <c r="L595" s="257"/>
      <c r="M595" s="257"/>
      <c r="N595" s="257"/>
      <c r="O595" s="257"/>
      <c r="P595" s="257"/>
      <c r="Q595" s="257"/>
      <c r="R595" s="257"/>
      <c r="S595" s="257"/>
      <c r="T595" s="257"/>
      <c r="U595" s="257"/>
      <c r="V595" s="257"/>
      <c r="W595" s="257"/>
      <c r="X595" s="257"/>
      <c r="Y595" s="257"/>
      <c r="Z595" s="257"/>
    </row>
    <row r="596" spans="1:26">
      <c r="A596" s="257"/>
      <c r="B596" s="257"/>
      <c r="C596" s="257"/>
      <c r="D596" s="257"/>
      <c r="E596" s="257"/>
      <c r="F596" s="257"/>
      <c r="G596" s="257"/>
      <c r="H596" s="257"/>
      <c r="I596" s="257"/>
      <c r="J596" s="257"/>
      <c r="K596" s="257"/>
      <c r="L596" s="257"/>
      <c r="M596" s="257"/>
      <c r="N596" s="257"/>
      <c r="O596" s="257"/>
      <c r="P596" s="257"/>
      <c r="Q596" s="257"/>
      <c r="R596" s="257"/>
      <c r="S596" s="257"/>
      <c r="T596" s="257"/>
      <c r="U596" s="257"/>
      <c r="V596" s="257"/>
      <c r="W596" s="257"/>
      <c r="X596" s="257"/>
      <c r="Y596" s="257"/>
      <c r="Z596" s="257"/>
    </row>
    <row r="597" spans="1:26">
      <c r="A597" s="257"/>
      <c r="B597" s="257"/>
      <c r="C597" s="257"/>
      <c r="D597" s="257"/>
      <c r="E597" s="257"/>
      <c r="F597" s="257"/>
      <c r="G597" s="257"/>
      <c r="H597" s="257"/>
      <c r="I597" s="257"/>
      <c r="J597" s="257"/>
      <c r="K597" s="257"/>
      <c r="L597" s="257"/>
      <c r="M597" s="257"/>
      <c r="N597" s="257"/>
      <c r="O597" s="257"/>
      <c r="P597" s="257"/>
      <c r="Q597" s="257"/>
      <c r="R597" s="257"/>
      <c r="S597" s="257"/>
      <c r="T597" s="257"/>
      <c r="U597" s="257"/>
      <c r="V597" s="257"/>
      <c r="W597" s="257"/>
      <c r="X597" s="257"/>
      <c r="Y597" s="257"/>
      <c r="Z597" s="257"/>
    </row>
    <row r="598" spans="1:26">
      <c r="A598" s="257"/>
      <c r="B598" s="257"/>
      <c r="C598" s="257"/>
      <c r="D598" s="257"/>
      <c r="E598" s="257"/>
      <c r="F598" s="257"/>
      <c r="G598" s="257"/>
      <c r="H598" s="257"/>
      <c r="I598" s="257"/>
      <c r="J598" s="257"/>
      <c r="K598" s="257"/>
      <c r="L598" s="257"/>
      <c r="M598" s="257"/>
      <c r="N598" s="257"/>
      <c r="O598" s="257"/>
      <c r="P598" s="257"/>
      <c r="Q598" s="257"/>
      <c r="R598" s="257"/>
      <c r="S598" s="257"/>
      <c r="T598" s="257"/>
      <c r="U598" s="257"/>
      <c r="V598" s="257"/>
      <c r="W598" s="257"/>
      <c r="X598" s="257"/>
      <c r="Y598" s="257"/>
      <c r="Z598" s="257"/>
    </row>
    <row r="599" spans="1:26">
      <c r="A599" s="257"/>
      <c r="B599" s="257"/>
      <c r="C599" s="257"/>
      <c r="D599" s="257"/>
      <c r="E599" s="257"/>
      <c r="F599" s="257"/>
      <c r="G599" s="257"/>
      <c r="H599" s="257"/>
      <c r="I599" s="257"/>
      <c r="J599" s="257"/>
      <c r="K599" s="257"/>
      <c r="L599" s="257"/>
      <c r="M599" s="257"/>
      <c r="N599" s="257"/>
      <c r="O599" s="257"/>
      <c r="P599" s="257"/>
      <c r="Q599" s="257"/>
      <c r="R599" s="257"/>
      <c r="S599" s="257"/>
      <c r="T599" s="257"/>
      <c r="U599" s="257"/>
      <c r="V599" s="257"/>
      <c r="W599" s="257"/>
      <c r="X599" s="257"/>
      <c r="Y599" s="257"/>
      <c r="Z599" s="257"/>
    </row>
    <row r="600" spans="1:26">
      <c r="A600" s="257"/>
      <c r="B600" s="257"/>
      <c r="C600" s="257"/>
      <c r="D600" s="257"/>
      <c r="E600" s="257"/>
      <c r="F600" s="257"/>
      <c r="G600" s="257"/>
      <c r="H600" s="257"/>
      <c r="I600" s="257"/>
      <c r="J600" s="257"/>
      <c r="K600" s="257"/>
      <c r="L600" s="257"/>
      <c r="M600" s="257"/>
      <c r="N600" s="257"/>
      <c r="O600" s="257"/>
      <c r="P600" s="257"/>
      <c r="Q600" s="257"/>
      <c r="R600" s="257"/>
      <c r="S600" s="257"/>
      <c r="T600" s="257"/>
      <c r="U600" s="257"/>
      <c r="V600" s="257"/>
      <c r="W600" s="257"/>
      <c r="X600" s="257"/>
      <c r="Y600" s="257"/>
      <c r="Z600" s="257"/>
    </row>
    <row r="601" spans="1:26">
      <c r="A601" s="257"/>
      <c r="B601" s="257"/>
      <c r="C601" s="257"/>
      <c r="D601" s="257"/>
      <c r="E601" s="257"/>
      <c r="F601" s="257"/>
      <c r="G601" s="257"/>
      <c r="H601" s="257"/>
      <c r="I601" s="257"/>
      <c r="J601" s="257"/>
      <c r="K601" s="257"/>
      <c r="L601" s="257"/>
      <c r="M601" s="257"/>
      <c r="N601" s="257"/>
      <c r="O601" s="257"/>
      <c r="P601" s="257"/>
      <c r="Q601" s="257"/>
      <c r="R601" s="257"/>
      <c r="S601" s="257"/>
      <c r="T601" s="257"/>
      <c r="U601" s="257"/>
      <c r="V601" s="257"/>
      <c r="W601" s="257"/>
      <c r="X601" s="257"/>
      <c r="Y601" s="257"/>
      <c r="Z601" s="257"/>
    </row>
    <row r="602" spans="1:26">
      <c r="A602" s="257"/>
      <c r="B602" s="257"/>
      <c r="C602" s="257"/>
      <c r="D602" s="257"/>
      <c r="E602" s="257"/>
      <c r="F602" s="257"/>
      <c r="G602" s="257"/>
      <c r="H602" s="257"/>
      <c r="I602" s="257"/>
      <c r="J602" s="257"/>
      <c r="K602" s="257"/>
      <c r="L602" s="257"/>
      <c r="M602" s="257"/>
      <c r="N602" s="257"/>
      <c r="O602" s="257"/>
      <c r="P602" s="257"/>
      <c r="Q602" s="257"/>
      <c r="R602" s="257"/>
      <c r="S602" s="257"/>
      <c r="T602" s="257"/>
      <c r="U602" s="257"/>
      <c r="V602" s="257"/>
      <c r="W602" s="257"/>
      <c r="X602" s="257"/>
      <c r="Y602" s="257"/>
      <c r="Z602" s="257"/>
    </row>
    <row r="603" spans="1:26">
      <c r="A603" s="257"/>
      <c r="B603" s="257"/>
      <c r="C603" s="257"/>
      <c r="D603" s="257"/>
      <c r="E603" s="257"/>
      <c r="F603" s="257"/>
      <c r="G603" s="257"/>
      <c r="H603" s="257"/>
      <c r="I603" s="257"/>
      <c r="J603" s="257"/>
      <c r="K603" s="257"/>
      <c r="L603" s="257"/>
      <c r="M603" s="257"/>
      <c r="N603" s="257"/>
      <c r="O603" s="257"/>
      <c r="P603" s="257"/>
      <c r="Q603" s="257"/>
      <c r="R603" s="257"/>
      <c r="S603" s="257"/>
      <c r="T603" s="257"/>
      <c r="U603" s="257"/>
      <c r="V603" s="257"/>
      <c r="W603" s="257"/>
      <c r="X603" s="257"/>
      <c r="Y603" s="257"/>
      <c r="Z603" s="257"/>
    </row>
    <row r="604" spans="1:26">
      <c r="A604" s="257"/>
      <c r="B604" s="257"/>
      <c r="C604" s="257"/>
      <c r="D604" s="257"/>
      <c r="E604" s="257"/>
      <c r="F604" s="257"/>
      <c r="G604" s="257"/>
      <c r="H604" s="257"/>
      <c r="I604" s="257"/>
      <c r="J604" s="257"/>
      <c r="K604" s="257"/>
      <c r="L604" s="257"/>
      <c r="M604" s="257"/>
      <c r="N604" s="257"/>
      <c r="O604" s="257"/>
      <c r="P604" s="257"/>
      <c r="Q604" s="257"/>
      <c r="R604" s="257"/>
      <c r="S604" s="257"/>
      <c r="T604" s="257"/>
      <c r="U604" s="257"/>
      <c r="V604" s="257"/>
      <c r="W604" s="257"/>
      <c r="X604" s="257"/>
      <c r="Y604" s="257"/>
      <c r="Z604" s="257"/>
    </row>
    <row r="605" spans="1:26">
      <c r="A605" s="257"/>
      <c r="B605" s="257"/>
      <c r="C605" s="257"/>
      <c r="D605" s="257"/>
      <c r="E605" s="257"/>
      <c r="F605" s="257"/>
      <c r="G605" s="257"/>
      <c r="H605" s="257"/>
      <c r="I605" s="257"/>
      <c r="J605" s="257"/>
      <c r="K605" s="257"/>
      <c r="L605" s="257"/>
      <c r="M605" s="257"/>
      <c r="N605" s="257"/>
      <c r="O605" s="257"/>
      <c r="P605" s="257"/>
      <c r="Q605" s="257"/>
      <c r="R605" s="257"/>
      <c r="S605" s="257"/>
      <c r="T605" s="257"/>
      <c r="U605" s="257"/>
      <c r="V605" s="257"/>
      <c r="W605" s="257"/>
      <c r="X605" s="257"/>
      <c r="Y605" s="257"/>
      <c r="Z605" s="257"/>
    </row>
    <row r="606" spans="1:26">
      <c r="A606" s="257"/>
      <c r="B606" s="257"/>
      <c r="C606" s="257"/>
      <c r="D606" s="257"/>
      <c r="E606" s="257"/>
      <c r="F606" s="257"/>
      <c r="G606" s="257"/>
      <c r="H606" s="257"/>
      <c r="I606" s="257"/>
      <c r="J606" s="257"/>
      <c r="K606" s="257"/>
      <c r="L606" s="257"/>
      <c r="M606" s="257"/>
      <c r="N606" s="257"/>
      <c r="O606" s="257"/>
      <c r="P606" s="257"/>
      <c r="Q606" s="257"/>
      <c r="R606" s="257"/>
      <c r="S606" s="257"/>
      <c r="T606" s="257"/>
      <c r="U606" s="257"/>
      <c r="V606" s="257"/>
      <c r="W606" s="257"/>
      <c r="X606" s="257"/>
      <c r="Y606" s="257"/>
      <c r="Z606" s="257"/>
    </row>
    <row r="607" spans="1:26">
      <c r="A607" s="257"/>
      <c r="B607" s="257"/>
      <c r="C607" s="257"/>
      <c r="D607" s="257"/>
      <c r="E607" s="257"/>
      <c r="F607" s="257"/>
      <c r="G607" s="257"/>
      <c r="H607" s="257"/>
      <c r="I607" s="257"/>
      <c r="J607" s="257"/>
      <c r="K607" s="257"/>
      <c r="L607" s="257"/>
      <c r="M607" s="257"/>
      <c r="N607" s="257"/>
      <c r="O607" s="257"/>
      <c r="P607" s="257"/>
      <c r="Q607" s="257"/>
      <c r="R607" s="257"/>
      <c r="S607" s="257"/>
      <c r="T607" s="257"/>
      <c r="U607" s="257"/>
      <c r="V607" s="257"/>
      <c r="W607" s="257"/>
      <c r="X607" s="257"/>
      <c r="Y607" s="257"/>
      <c r="Z607" s="257"/>
    </row>
    <row r="608" spans="1:26">
      <c r="A608" s="257"/>
      <c r="B608" s="257"/>
      <c r="C608" s="257"/>
      <c r="D608" s="257"/>
      <c r="E608" s="257"/>
      <c r="F608" s="257"/>
      <c r="G608" s="257"/>
      <c r="H608" s="257"/>
      <c r="I608" s="257"/>
      <c r="J608" s="257"/>
      <c r="K608" s="257"/>
      <c r="L608" s="257"/>
      <c r="M608" s="257"/>
      <c r="N608" s="257"/>
      <c r="O608" s="257"/>
      <c r="P608" s="257"/>
      <c r="Q608" s="257"/>
      <c r="R608" s="257"/>
      <c r="S608" s="257"/>
      <c r="T608" s="257"/>
      <c r="U608" s="257"/>
      <c r="V608" s="257"/>
      <c r="W608" s="257"/>
      <c r="X608" s="257"/>
      <c r="Y608" s="257"/>
      <c r="Z608" s="257"/>
    </row>
    <row r="609" spans="1:26">
      <c r="A609" s="257"/>
      <c r="B609" s="257"/>
      <c r="C609" s="257"/>
      <c r="D609" s="257"/>
      <c r="E609" s="257"/>
      <c r="F609" s="257"/>
      <c r="G609" s="257"/>
      <c r="H609" s="257"/>
      <c r="I609" s="257"/>
      <c r="J609" s="257"/>
      <c r="K609" s="257"/>
      <c r="L609" s="257"/>
      <c r="M609" s="257"/>
      <c r="N609" s="257"/>
      <c r="O609" s="257"/>
      <c r="P609" s="257"/>
      <c r="Q609" s="257"/>
      <c r="R609" s="257"/>
      <c r="S609" s="257"/>
      <c r="T609" s="257"/>
      <c r="U609" s="257"/>
      <c r="V609" s="257"/>
      <c r="W609" s="257"/>
      <c r="X609" s="257"/>
      <c r="Y609" s="257"/>
      <c r="Z609" s="257"/>
    </row>
    <row r="610" spans="1:26">
      <c r="A610" s="257"/>
      <c r="B610" s="257"/>
      <c r="C610" s="257"/>
      <c r="D610" s="257"/>
      <c r="E610" s="257"/>
      <c r="F610" s="257"/>
      <c r="G610" s="257"/>
      <c r="H610" s="257"/>
      <c r="I610" s="257"/>
      <c r="J610" s="257"/>
      <c r="K610" s="257"/>
      <c r="L610" s="257"/>
      <c r="M610" s="257"/>
      <c r="N610" s="257"/>
      <c r="O610" s="257"/>
      <c r="P610" s="257"/>
      <c r="Q610" s="257"/>
      <c r="R610" s="257"/>
      <c r="S610" s="257"/>
      <c r="T610" s="257"/>
      <c r="U610" s="257"/>
      <c r="V610" s="257"/>
      <c r="W610" s="257"/>
      <c r="X610" s="257"/>
      <c r="Y610" s="257"/>
      <c r="Z610" s="257"/>
    </row>
    <row r="611" spans="1:26">
      <c r="A611" s="257"/>
      <c r="B611" s="257"/>
      <c r="C611" s="257"/>
      <c r="D611" s="257"/>
      <c r="E611" s="257"/>
      <c r="F611" s="257"/>
      <c r="G611" s="257"/>
      <c r="H611" s="257"/>
      <c r="I611" s="257"/>
      <c r="J611" s="257"/>
      <c r="K611" s="257"/>
      <c r="L611" s="257"/>
      <c r="M611" s="257"/>
      <c r="N611" s="257"/>
      <c r="O611" s="257"/>
      <c r="P611" s="257"/>
      <c r="Q611" s="257"/>
      <c r="R611" s="257"/>
      <c r="S611" s="257"/>
      <c r="T611" s="257"/>
      <c r="U611" s="257"/>
      <c r="V611" s="257"/>
      <c r="W611" s="257"/>
      <c r="X611" s="257"/>
      <c r="Y611" s="257"/>
      <c r="Z611" s="257"/>
    </row>
    <row r="612" spans="1:26">
      <c r="A612" s="257"/>
      <c r="B612" s="257"/>
      <c r="C612" s="257"/>
      <c r="D612" s="257"/>
      <c r="E612" s="257"/>
      <c r="F612" s="257"/>
      <c r="G612" s="257"/>
      <c r="H612" s="257"/>
      <c r="I612" s="257"/>
      <c r="J612" s="257"/>
      <c r="K612" s="257"/>
      <c r="L612" s="257"/>
      <c r="M612" s="257"/>
      <c r="N612" s="257"/>
      <c r="O612" s="257"/>
      <c r="P612" s="257"/>
      <c r="Q612" s="257"/>
      <c r="R612" s="257"/>
      <c r="S612" s="257"/>
      <c r="T612" s="257"/>
      <c r="U612" s="257"/>
      <c r="V612" s="257"/>
      <c r="W612" s="257"/>
      <c r="X612" s="257"/>
      <c r="Y612" s="257"/>
      <c r="Z612" s="257"/>
    </row>
    <row r="613" spans="1:26">
      <c r="A613" s="257"/>
      <c r="B613" s="257"/>
      <c r="C613" s="257"/>
      <c r="D613" s="257"/>
      <c r="E613" s="257"/>
      <c r="F613" s="257"/>
      <c r="G613" s="257"/>
      <c r="H613" s="257"/>
      <c r="I613" s="257"/>
      <c r="J613" s="257"/>
      <c r="K613" s="257"/>
      <c r="L613" s="257"/>
      <c r="M613" s="257"/>
      <c r="N613" s="257"/>
      <c r="O613" s="257"/>
      <c r="P613" s="257"/>
      <c r="Q613" s="257"/>
      <c r="R613" s="257"/>
      <c r="S613" s="257"/>
      <c r="T613" s="257"/>
      <c r="U613" s="257"/>
      <c r="V613" s="257"/>
      <c r="W613" s="257"/>
      <c r="X613" s="257"/>
      <c r="Y613" s="257"/>
      <c r="Z613" s="257"/>
    </row>
    <row r="614" spans="1:26">
      <c r="A614" s="257"/>
      <c r="B614" s="257"/>
      <c r="C614" s="257"/>
      <c r="D614" s="257"/>
      <c r="E614" s="257"/>
      <c r="F614" s="257"/>
      <c r="G614" s="257"/>
      <c r="H614" s="257"/>
      <c r="I614" s="257"/>
      <c r="J614" s="257"/>
      <c r="K614" s="257"/>
      <c r="L614" s="257"/>
      <c r="M614" s="257"/>
      <c r="N614" s="257"/>
      <c r="O614" s="257"/>
      <c r="P614" s="257"/>
      <c r="Q614" s="257"/>
      <c r="R614" s="257"/>
      <c r="S614" s="257"/>
      <c r="T614" s="257"/>
      <c r="U614" s="257"/>
      <c r="V614" s="257"/>
      <c r="W614" s="257"/>
      <c r="X614" s="257"/>
      <c r="Y614" s="257"/>
      <c r="Z614" s="257"/>
    </row>
    <row r="615" spans="1:26">
      <c r="A615" s="257"/>
      <c r="B615" s="257"/>
      <c r="C615" s="257"/>
      <c r="D615" s="257"/>
      <c r="E615" s="257"/>
      <c r="F615" s="257"/>
      <c r="G615" s="257"/>
      <c r="H615" s="257"/>
      <c r="I615" s="257"/>
      <c r="J615" s="257"/>
      <c r="K615" s="257"/>
      <c r="L615" s="257"/>
      <c r="M615" s="257"/>
      <c r="N615" s="257"/>
      <c r="O615" s="257"/>
      <c r="P615" s="257"/>
      <c r="Q615" s="257"/>
      <c r="R615" s="257"/>
      <c r="S615" s="257"/>
      <c r="T615" s="257"/>
      <c r="U615" s="257"/>
      <c r="V615" s="257"/>
      <c r="W615" s="257"/>
      <c r="X615" s="257"/>
      <c r="Y615" s="257"/>
      <c r="Z615" s="257"/>
    </row>
    <row r="616" spans="1:26">
      <c r="A616" s="257"/>
      <c r="B616" s="257"/>
      <c r="C616" s="257"/>
      <c r="D616" s="257"/>
      <c r="E616" s="257"/>
      <c r="F616" s="257"/>
      <c r="G616" s="257"/>
      <c r="H616" s="257"/>
      <c r="I616" s="257"/>
      <c r="J616" s="257"/>
      <c r="K616" s="257"/>
      <c r="L616" s="257"/>
      <c r="M616" s="257"/>
      <c r="N616" s="257"/>
      <c r="O616" s="257"/>
      <c r="P616" s="257"/>
      <c r="Q616" s="257"/>
      <c r="R616" s="257"/>
      <c r="S616" s="257"/>
      <c r="T616" s="257"/>
      <c r="U616" s="257"/>
      <c r="V616" s="257"/>
      <c r="W616" s="257"/>
      <c r="X616" s="257"/>
      <c r="Y616" s="257"/>
      <c r="Z616" s="257"/>
    </row>
    <row r="617" spans="1:26">
      <c r="A617" s="257"/>
      <c r="B617" s="257"/>
      <c r="C617" s="257"/>
      <c r="D617" s="257"/>
      <c r="E617" s="257"/>
      <c r="F617" s="257"/>
      <c r="G617" s="257"/>
      <c r="H617" s="257"/>
      <c r="I617" s="257"/>
      <c r="J617" s="257"/>
      <c r="K617" s="257"/>
      <c r="L617" s="257"/>
      <c r="M617" s="257"/>
      <c r="N617" s="257"/>
      <c r="O617" s="257"/>
      <c r="P617" s="257"/>
      <c r="Q617" s="257"/>
      <c r="R617" s="257"/>
      <c r="S617" s="257"/>
      <c r="T617" s="257"/>
      <c r="U617" s="257"/>
      <c r="V617" s="257"/>
      <c r="W617" s="257"/>
      <c r="X617" s="257"/>
      <c r="Y617" s="257"/>
      <c r="Z617" s="257"/>
    </row>
    <row r="618" spans="1:26">
      <c r="A618" s="257"/>
      <c r="B618" s="257"/>
      <c r="C618" s="257"/>
      <c r="D618" s="257"/>
      <c r="E618" s="257"/>
      <c r="F618" s="257"/>
      <c r="G618" s="257"/>
      <c r="H618" s="257"/>
      <c r="I618" s="257"/>
      <c r="J618" s="257"/>
      <c r="K618" s="257"/>
      <c r="L618" s="257"/>
      <c r="M618" s="257"/>
      <c r="N618" s="257"/>
      <c r="O618" s="257"/>
      <c r="P618" s="257"/>
      <c r="Q618" s="257"/>
      <c r="R618" s="257"/>
      <c r="S618" s="257"/>
      <c r="T618" s="257"/>
      <c r="U618" s="257"/>
      <c r="V618" s="257"/>
      <c r="W618" s="257"/>
      <c r="X618" s="257"/>
      <c r="Y618" s="257"/>
      <c r="Z618" s="257"/>
    </row>
    <row r="619" spans="1:26">
      <c r="A619" s="257"/>
      <c r="B619" s="257"/>
      <c r="C619" s="257"/>
      <c r="D619" s="257"/>
      <c r="E619" s="257"/>
      <c r="F619" s="257"/>
      <c r="G619" s="257"/>
      <c r="H619" s="257"/>
      <c r="I619" s="257"/>
      <c r="J619" s="257"/>
      <c r="K619" s="257"/>
      <c r="L619" s="257"/>
      <c r="M619" s="257"/>
      <c r="N619" s="257"/>
      <c r="O619" s="257"/>
      <c r="P619" s="257"/>
      <c r="Q619" s="257"/>
      <c r="R619" s="257"/>
      <c r="S619" s="257"/>
      <c r="T619" s="257"/>
      <c r="U619" s="257"/>
      <c r="V619" s="257"/>
      <c r="W619" s="257"/>
      <c r="X619" s="257"/>
      <c r="Y619" s="257"/>
      <c r="Z619" s="257"/>
    </row>
    <row r="620" spans="1:26">
      <c r="A620" s="257"/>
      <c r="B620" s="257"/>
      <c r="C620" s="257"/>
      <c r="D620" s="257"/>
      <c r="E620" s="257"/>
      <c r="F620" s="257"/>
      <c r="G620" s="257"/>
      <c r="H620" s="257"/>
      <c r="I620" s="257"/>
      <c r="J620" s="257"/>
      <c r="K620" s="257"/>
      <c r="L620" s="257"/>
      <c r="M620" s="257"/>
      <c r="N620" s="257"/>
      <c r="O620" s="257"/>
      <c r="P620" s="257"/>
      <c r="Q620" s="257"/>
      <c r="R620" s="257"/>
      <c r="S620" s="257"/>
      <c r="T620" s="257"/>
      <c r="U620" s="257"/>
      <c r="V620" s="257"/>
      <c r="W620" s="257"/>
      <c r="X620" s="257"/>
      <c r="Y620" s="257"/>
      <c r="Z620" s="257"/>
    </row>
    <row r="621" spans="1:26">
      <c r="A621" s="257"/>
      <c r="B621" s="257"/>
      <c r="C621" s="257"/>
      <c r="D621" s="257"/>
      <c r="E621" s="257"/>
      <c r="F621" s="257"/>
      <c r="G621" s="257"/>
      <c r="H621" s="257"/>
      <c r="I621" s="257"/>
      <c r="J621" s="257"/>
      <c r="K621" s="257"/>
      <c r="L621" s="257"/>
      <c r="M621" s="257"/>
      <c r="N621" s="257"/>
      <c r="O621" s="257"/>
      <c r="P621" s="257"/>
      <c r="Q621" s="257"/>
      <c r="R621" s="257"/>
      <c r="S621" s="257"/>
      <c r="T621" s="257"/>
      <c r="U621" s="257"/>
      <c r="V621" s="257"/>
      <c r="W621" s="257"/>
      <c r="X621" s="257"/>
      <c r="Y621" s="257"/>
      <c r="Z621" s="257"/>
    </row>
    <row r="622" spans="1:26">
      <c r="A622" s="257"/>
      <c r="B622" s="257"/>
      <c r="C622" s="257"/>
      <c r="D622" s="257"/>
      <c r="E622" s="257"/>
      <c r="F622" s="257"/>
      <c r="G622" s="257"/>
      <c r="H622" s="257"/>
      <c r="I622" s="257"/>
      <c r="J622" s="257"/>
      <c r="K622" s="257"/>
      <c r="L622" s="257"/>
      <c r="M622" s="257"/>
      <c r="N622" s="257"/>
      <c r="O622" s="257"/>
      <c r="P622" s="257"/>
      <c r="Q622" s="257"/>
      <c r="R622" s="257"/>
      <c r="S622" s="257"/>
      <c r="T622" s="257"/>
      <c r="U622" s="257"/>
      <c r="V622" s="257"/>
      <c r="W622" s="257"/>
      <c r="X622" s="257"/>
      <c r="Y622" s="257"/>
      <c r="Z622" s="257"/>
    </row>
    <row r="623" spans="1:26">
      <c r="A623" s="257"/>
      <c r="B623" s="257"/>
      <c r="C623" s="257"/>
      <c r="D623" s="257"/>
      <c r="E623" s="257"/>
      <c r="F623" s="257"/>
      <c r="G623" s="257"/>
      <c r="H623" s="257"/>
      <c r="I623" s="257"/>
      <c r="J623" s="257"/>
      <c r="K623" s="257"/>
      <c r="L623" s="257"/>
      <c r="M623" s="257"/>
      <c r="N623" s="257"/>
      <c r="O623" s="257"/>
      <c r="P623" s="257"/>
      <c r="Q623" s="257"/>
      <c r="R623" s="257"/>
      <c r="S623" s="257"/>
      <c r="T623" s="257"/>
      <c r="U623" s="257"/>
      <c r="V623" s="257"/>
      <c r="W623" s="257"/>
      <c r="X623" s="257"/>
      <c r="Y623" s="257"/>
      <c r="Z623" s="257"/>
    </row>
    <row r="624" spans="1:26">
      <c r="A624" s="257"/>
      <c r="B624" s="257"/>
      <c r="C624" s="257"/>
      <c r="D624" s="257"/>
      <c r="E624" s="257"/>
      <c r="F624" s="257"/>
      <c r="G624" s="257"/>
      <c r="H624" s="257"/>
      <c r="I624" s="257"/>
      <c r="J624" s="257"/>
      <c r="K624" s="257"/>
      <c r="L624" s="257"/>
      <c r="M624" s="257"/>
      <c r="N624" s="257"/>
      <c r="O624" s="257"/>
      <c r="P624" s="257"/>
      <c r="Q624" s="257"/>
      <c r="R624" s="257"/>
      <c r="S624" s="257"/>
      <c r="T624" s="257"/>
      <c r="U624" s="257"/>
      <c r="V624" s="257"/>
      <c r="W624" s="257"/>
      <c r="X624" s="257"/>
      <c r="Y624" s="257"/>
      <c r="Z624" s="257"/>
    </row>
    <row r="625" spans="1:26">
      <c r="A625" s="257"/>
      <c r="B625" s="257"/>
      <c r="C625" s="257"/>
      <c r="D625" s="257"/>
      <c r="E625" s="257"/>
      <c r="F625" s="257"/>
      <c r="G625" s="257"/>
      <c r="H625" s="257"/>
      <c r="I625" s="257"/>
      <c r="J625" s="257"/>
      <c r="K625" s="257"/>
      <c r="L625" s="257"/>
      <c r="M625" s="257"/>
      <c r="N625" s="257"/>
      <c r="O625" s="257"/>
      <c r="P625" s="257"/>
      <c r="Q625" s="257"/>
      <c r="R625" s="257"/>
      <c r="S625" s="257"/>
      <c r="T625" s="257"/>
      <c r="U625" s="257"/>
      <c r="V625" s="257"/>
      <c r="W625" s="257"/>
      <c r="X625" s="257"/>
      <c r="Y625" s="257"/>
      <c r="Z625" s="257"/>
    </row>
    <row r="626" spans="1:26">
      <c r="A626" s="257"/>
      <c r="B626" s="257"/>
      <c r="C626" s="257"/>
      <c r="D626" s="257"/>
      <c r="E626" s="257"/>
      <c r="F626" s="257"/>
      <c r="G626" s="257"/>
      <c r="H626" s="257"/>
      <c r="I626" s="257"/>
      <c r="J626" s="257"/>
      <c r="K626" s="257"/>
      <c r="L626" s="257"/>
      <c r="M626" s="257"/>
      <c r="N626" s="257"/>
      <c r="O626" s="257"/>
      <c r="P626" s="257"/>
      <c r="Q626" s="257"/>
      <c r="R626" s="257"/>
      <c r="S626" s="257"/>
      <c r="T626" s="257"/>
      <c r="U626" s="257"/>
      <c r="V626" s="257"/>
      <c r="W626" s="257"/>
      <c r="X626" s="257"/>
      <c r="Y626" s="257"/>
      <c r="Z626" s="257"/>
    </row>
    <row r="627" spans="1:26">
      <c r="A627" s="257"/>
      <c r="B627" s="257"/>
      <c r="C627" s="257"/>
      <c r="D627" s="257"/>
      <c r="E627" s="257"/>
      <c r="F627" s="257"/>
      <c r="G627" s="257"/>
      <c r="H627" s="257"/>
      <c r="I627" s="257"/>
      <c r="J627" s="257"/>
      <c r="K627" s="257"/>
      <c r="L627" s="257"/>
      <c r="M627" s="257"/>
      <c r="N627" s="257"/>
      <c r="O627" s="257"/>
      <c r="P627" s="257"/>
      <c r="Q627" s="257"/>
      <c r="R627" s="257"/>
      <c r="S627" s="257"/>
      <c r="T627" s="257"/>
      <c r="U627" s="257"/>
      <c r="V627" s="257"/>
      <c r="W627" s="257"/>
      <c r="X627" s="257"/>
      <c r="Y627" s="257"/>
      <c r="Z627" s="257"/>
    </row>
    <row r="628" spans="1:26">
      <c r="A628" s="257"/>
      <c r="B628" s="257"/>
      <c r="C628" s="257"/>
      <c r="D628" s="257"/>
      <c r="E628" s="257"/>
      <c r="F628" s="257"/>
      <c r="G628" s="257"/>
      <c r="H628" s="257"/>
      <c r="I628" s="257"/>
      <c r="J628" s="257"/>
      <c r="K628" s="257"/>
      <c r="L628" s="257"/>
      <c r="M628" s="257"/>
      <c r="N628" s="257"/>
      <c r="O628" s="257"/>
      <c r="P628" s="257"/>
      <c r="Q628" s="257"/>
      <c r="R628" s="257"/>
      <c r="S628" s="257"/>
      <c r="T628" s="257"/>
      <c r="U628" s="257"/>
      <c r="V628" s="257"/>
      <c r="W628" s="257"/>
      <c r="X628" s="257"/>
      <c r="Y628" s="257"/>
      <c r="Z628" s="257"/>
    </row>
    <row r="629" spans="1:26">
      <c r="A629" s="257"/>
      <c r="B629" s="257"/>
      <c r="C629" s="257"/>
      <c r="D629" s="257"/>
      <c r="E629" s="257"/>
      <c r="F629" s="257"/>
      <c r="G629" s="257"/>
      <c r="H629" s="257"/>
      <c r="I629" s="257"/>
      <c r="J629" s="257"/>
      <c r="K629" s="257"/>
      <c r="L629" s="257"/>
      <c r="M629" s="257"/>
      <c r="N629" s="257"/>
      <c r="O629" s="257"/>
      <c r="P629" s="257"/>
      <c r="Q629" s="257"/>
      <c r="R629" s="257"/>
      <c r="S629" s="257"/>
      <c r="T629" s="257"/>
      <c r="U629" s="257"/>
      <c r="V629" s="257"/>
      <c r="W629" s="257"/>
      <c r="X629" s="257"/>
      <c r="Y629" s="257"/>
      <c r="Z629" s="257"/>
    </row>
    <row r="630" spans="1:26">
      <c r="A630" s="257"/>
      <c r="B630" s="257"/>
      <c r="C630" s="257"/>
      <c r="D630" s="257"/>
      <c r="E630" s="257"/>
      <c r="F630" s="257"/>
      <c r="G630" s="257"/>
      <c r="H630" s="257"/>
      <c r="I630" s="257"/>
      <c r="J630" s="257"/>
      <c r="K630" s="257"/>
      <c r="L630" s="257"/>
      <c r="M630" s="257"/>
      <c r="N630" s="257"/>
      <c r="O630" s="257"/>
      <c r="P630" s="257"/>
      <c r="Q630" s="257"/>
      <c r="R630" s="257"/>
      <c r="S630" s="257"/>
      <c r="T630" s="257"/>
      <c r="U630" s="257"/>
      <c r="V630" s="257"/>
      <c r="W630" s="257"/>
      <c r="X630" s="257"/>
      <c r="Y630" s="257"/>
      <c r="Z630" s="257"/>
    </row>
    <row r="631" spans="1:26">
      <c r="A631" s="257"/>
      <c r="B631" s="257"/>
      <c r="C631" s="257"/>
      <c r="D631" s="257"/>
      <c r="E631" s="257"/>
      <c r="F631" s="257"/>
      <c r="G631" s="257"/>
      <c r="H631" s="257"/>
      <c r="I631" s="257"/>
      <c r="J631" s="257"/>
      <c r="K631" s="257"/>
      <c r="L631" s="257"/>
      <c r="M631" s="257"/>
      <c r="N631" s="257"/>
      <c r="O631" s="257"/>
      <c r="P631" s="257"/>
      <c r="Q631" s="257"/>
      <c r="R631" s="257"/>
      <c r="S631" s="257"/>
      <c r="T631" s="257"/>
      <c r="U631" s="257"/>
      <c r="V631" s="257"/>
      <c r="W631" s="257"/>
      <c r="X631" s="257"/>
      <c r="Y631" s="257"/>
      <c r="Z631" s="257"/>
    </row>
    <row r="632" spans="1:26">
      <c r="A632" s="257"/>
      <c r="B632" s="257"/>
      <c r="C632" s="257"/>
      <c r="D632" s="257"/>
      <c r="E632" s="257"/>
      <c r="F632" s="257"/>
      <c r="G632" s="257"/>
      <c r="H632" s="257"/>
      <c r="I632" s="257"/>
      <c r="J632" s="257"/>
      <c r="K632" s="257"/>
      <c r="L632" s="257"/>
      <c r="M632" s="257"/>
      <c r="N632" s="257"/>
      <c r="O632" s="257"/>
      <c r="P632" s="257"/>
      <c r="Q632" s="257"/>
      <c r="R632" s="257"/>
      <c r="S632" s="257"/>
      <c r="T632" s="257"/>
      <c r="U632" s="257"/>
      <c r="V632" s="257"/>
      <c r="W632" s="257"/>
      <c r="X632" s="257"/>
      <c r="Y632" s="257"/>
      <c r="Z632" s="257"/>
    </row>
    <row r="633" spans="1:26">
      <c r="A633" s="257"/>
      <c r="B633" s="257"/>
      <c r="C633" s="257"/>
      <c r="D633" s="257"/>
      <c r="E633" s="257"/>
      <c r="F633" s="257"/>
      <c r="G633" s="257"/>
      <c r="H633" s="257"/>
      <c r="I633" s="257"/>
      <c r="J633" s="257"/>
      <c r="K633" s="257"/>
      <c r="L633" s="257"/>
      <c r="M633" s="257"/>
      <c r="N633" s="257"/>
      <c r="O633" s="257"/>
      <c r="P633" s="257"/>
      <c r="Q633" s="257"/>
      <c r="R633" s="257"/>
      <c r="S633" s="257"/>
      <c r="T633" s="257"/>
      <c r="U633" s="257"/>
      <c r="V633" s="257"/>
      <c r="W633" s="257"/>
      <c r="X633" s="257"/>
      <c r="Y633" s="257"/>
      <c r="Z633" s="257"/>
    </row>
    <row r="634" spans="1:26">
      <c r="A634" s="257"/>
      <c r="B634" s="257"/>
      <c r="C634" s="257"/>
      <c r="D634" s="257"/>
      <c r="E634" s="257"/>
      <c r="F634" s="257"/>
      <c r="G634" s="257"/>
      <c r="H634" s="257"/>
      <c r="I634" s="257"/>
      <c r="J634" s="257"/>
      <c r="K634" s="257"/>
      <c r="L634" s="257"/>
      <c r="M634" s="257"/>
      <c r="N634" s="257"/>
      <c r="O634" s="257"/>
      <c r="P634" s="257"/>
      <c r="Q634" s="257"/>
      <c r="R634" s="257"/>
      <c r="S634" s="257"/>
      <c r="T634" s="257"/>
      <c r="U634" s="257"/>
      <c r="V634" s="257"/>
      <c r="W634" s="257"/>
      <c r="X634" s="257"/>
      <c r="Y634" s="257"/>
      <c r="Z634" s="257"/>
    </row>
    <row r="635" spans="1:26">
      <c r="A635" s="257"/>
      <c r="B635" s="257"/>
      <c r="C635" s="257"/>
      <c r="D635" s="257"/>
      <c r="E635" s="257"/>
      <c r="F635" s="257"/>
      <c r="G635" s="257"/>
      <c r="H635" s="257"/>
      <c r="I635" s="257"/>
      <c r="J635" s="257"/>
      <c r="K635" s="257"/>
      <c r="L635" s="257"/>
      <c r="M635" s="257"/>
      <c r="N635" s="257"/>
      <c r="O635" s="257"/>
      <c r="P635" s="257"/>
      <c r="Q635" s="257"/>
      <c r="R635" s="257"/>
      <c r="S635" s="257"/>
      <c r="T635" s="257"/>
      <c r="U635" s="257"/>
      <c r="V635" s="257"/>
      <c r="W635" s="257"/>
      <c r="X635" s="257"/>
      <c r="Y635" s="257"/>
      <c r="Z635" s="257"/>
    </row>
    <row r="636" spans="1:26">
      <c r="A636" s="257"/>
      <c r="B636" s="257"/>
      <c r="C636" s="257"/>
      <c r="D636" s="257"/>
      <c r="E636" s="257"/>
      <c r="F636" s="257"/>
      <c r="G636" s="257"/>
      <c r="H636" s="257"/>
      <c r="I636" s="257"/>
      <c r="J636" s="257"/>
      <c r="K636" s="257"/>
      <c r="L636" s="257"/>
      <c r="M636" s="257"/>
      <c r="N636" s="257"/>
      <c r="O636" s="257"/>
      <c r="P636" s="257"/>
      <c r="Q636" s="257"/>
      <c r="R636" s="257"/>
      <c r="S636" s="257"/>
      <c r="T636" s="257"/>
      <c r="U636" s="257"/>
      <c r="V636" s="257"/>
      <c r="W636" s="257"/>
      <c r="X636" s="257"/>
      <c r="Y636" s="257"/>
      <c r="Z636" s="257"/>
    </row>
    <row r="637" spans="1:26">
      <c r="A637" s="257"/>
      <c r="B637" s="257"/>
      <c r="C637" s="257"/>
      <c r="D637" s="257"/>
      <c r="E637" s="257"/>
      <c r="F637" s="257"/>
      <c r="G637" s="257"/>
      <c r="H637" s="257"/>
      <c r="I637" s="257"/>
      <c r="J637" s="257"/>
      <c r="K637" s="257"/>
      <c r="L637" s="257"/>
      <c r="M637" s="257"/>
      <c r="N637" s="257"/>
      <c r="O637" s="257"/>
      <c r="P637" s="257"/>
      <c r="Q637" s="257"/>
      <c r="R637" s="257"/>
      <c r="S637" s="257"/>
      <c r="T637" s="257"/>
      <c r="U637" s="257"/>
      <c r="V637" s="257"/>
      <c r="W637" s="257"/>
      <c r="X637" s="257"/>
      <c r="Y637" s="257"/>
      <c r="Z637" s="257"/>
    </row>
    <row r="638" spans="1:26">
      <c r="A638" s="257"/>
      <c r="B638" s="257"/>
      <c r="C638" s="257"/>
      <c r="D638" s="257"/>
      <c r="E638" s="257"/>
      <c r="F638" s="257"/>
      <c r="G638" s="257"/>
      <c r="H638" s="257"/>
      <c r="I638" s="257"/>
      <c r="J638" s="257"/>
      <c r="K638" s="257"/>
      <c r="L638" s="257"/>
      <c r="M638" s="257"/>
      <c r="N638" s="257"/>
      <c r="O638" s="257"/>
      <c r="P638" s="257"/>
      <c r="Q638" s="257"/>
      <c r="R638" s="257"/>
      <c r="S638" s="257"/>
      <c r="T638" s="257"/>
      <c r="U638" s="257"/>
      <c r="V638" s="257"/>
      <c r="W638" s="257"/>
      <c r="X638" s="257"/>
      <c r="Y638" s="257"/>
      <c r="Z638" s="257"/>
    </row>
    <row r="639" spans="1:26">
      <c r="A639" s="257"/>
      <c r="B639" s="257"/>
      <c r="C639" s="257"/>
      <c r="D639" s="257"/>
      <c r="E639" s="257"/>
      <c r="F639" s="257"/>
      <c r="G639" s="257"/>
      <c r="H639" s="257"/>
      <c r="I639" s="257"/>
      <c r="J639" s="257"/>
      <c r="K639" s="257"/>
      <c r="L639" s="257"/>
      <c r="M639" s="257"/>
      <c r="N639" s="257"/>
      <c r="O639" s="257"/>
      <c r="P639" s="257"/>
      <c r="Q639" s="257"/>
      <c r="R639" s="257"/>
      <c r="S639" s="257"/>
      <c r="T639" s="257"/>
      <c r="U639" s="257"/>
      <c r="V639" s="257"/>
      <c r="W639" s="257"/>
      <c r="X639" s="257"/>
      <c r="Y639" s="257"/>
      <c r="Z639" s="257"/>
    </row>
    <row r="640" spans="1:26">
      <c r="A640" s="257"/>
      <c r="B640" s="257"/>
      <c r="C640" s="257"/>
      <c r="D640" s="257"/>
      <c r="E640" s="257"/>
      <c r="F640" s="257"/>
      <c r="G640" s="257"/>
      <c r="H640" s="257"/>
      <c r="I640" s="257"/>
      <c r="J640" s="257"/>
      <c r="K640" s="257"/>
      <c r="L640" s="257"/>
      <c r="M640" s="257"/>
      <c r="N640" s="257"/>
      <c r="O640" s="257"/>
      <c r="P640" s="257"/>
      <c r="Q640" s="257"/>
      <c r="R640" s="257"/>
      <c r="S640" s="257"/>
      <c r="T640" s="257"/>
      <c r="U640" s="257"/>
      <c r="V640" s="257"/>
      <c r="W640" s="257"/>
      <c r="X640" s="257"/>
      <c r="Y640" s="257"/>
      <c r="Z640" s="257"/>
    </row>
    <row r="641" spans="1:26">
      <c r="A641" s="257"/>
      <c r="B641" s="257"/>
      <c r="C641" s="257"/>
      <c r="D641" s="257"/>
      <c r="E641" s="257"/>
      <c r="F641" s="257"/>
      <c r="G641" s="257"/>
      <c r="H641" s="257"/>
      <c r="I641" s="257"/>
      <c r="J641" s="257"/>
      <c r="K641" s="257"/>
      <c r="L641" s="257"/>
      <c r="M641" s="257"/>
      <c r="N641" s="257"/>
      <c r="O641" s="257"/>
      <c r="P641" s="257"/>
      <c r="Q641" s="257"/>
      <c r="R641" s="257"/>
      <c r="S641" s="257"/>
      <c r="T641" s="257"/>
      <c r="U641" s="257"/>
      <c r="V641" s="257"/>
      <c r="W641" s="257"/>
      <c r="X641" s="257"/>
      <c r="Y641" s="257"/>
      <c r="Z641" s="257"/>
    </row>
    <row r="642" spans="1:26">
      <c r="A642" s="257"/>
      <c r="B642" s="257"/>
      <c r="C642" s="257"/>
      <c r="D642" s="257"/>
      <c r="E642" s="257"/>
      <c r="F642" s="257"/>
      <c r="G642" s="257"/>
      <c r="H642" s="257"/>
      <c r="I642" s="257"/>
      <c r="J642" s="257"/>
      <c r="K642" s="257"/>
      <c r="L642" s="257"/>
      <c r="M642" s="257"/>
      <c r="N642" s="257"/>
      <c r="O642" s="257"/>
      <c r="P642" s="257"/>
      <c r="Q642" s="257"/>
      <c r="R642" s="257"/>
      <c r="S642" s="257"/>
      <c r="T642" s="257"/>
      <c r="U642" s="257"/>
      <c r="V642" s="257"/>
      <c r="W642" s="257"/>
      <c r="X642" s="257"/>
      <c r="Y642" s="257"/>
      <c r="Z642" s="257"/>
    </row>
    <row r="643" spans="1:26">
      <c r="A643" s="257"/>
      <c r="B643" s="257"/>
      <c r="C643" s="257"/>
      <c r="D643" s="257"/>
      <c r="E643" s="257"/>
      <c r="F643" s="257"/>
      <c r="G643" s="257"/>
      <c r="H643" s="257"/>
      <c r="I643" s="257"/>
      <c r="J643" s="257"/>
      <c r="K643" s="257"/>
      <c r="L643" s="257"/>
      <c r="M643" s="257"/>
      <c r="N643" s="257"/>
      <c r="O643" s="257"/>
      <c r="P643" s="257"/>
      <c r="Q643" s="257"/>
      <c r="R643" s="257"/>
      <c r="S643" s="257"/>
      <c r="T643" s="257"/>
      <c r="U643" s="257"/>
      <c r="V643" s="257"/>
      <c r="W643" s="257"/>
      <c r="X643" s="257"/>
      <c r="Y643" s="257"/>
      <c r="Z643" s="257"/>
    </row>
    <row r="644" spans="1:26">
      <c r="A644" s="257"/>
      <c r="B644" s="257"/>
      <c r="C644" s="257"/>
      <c r="D644" s="257"/>
      <c r="E644" s="257"/>
      <c r="F644" s="257"/>
      <c r="G644" s="257"/>
      <c r="H644" s="257"/>
      <c r="I644" s="257"/>
      <c r="J644" s="257"/>
      <c r="K644" s="257"/>
      <c r="L644" s="257"/>
      <c r="M644" s="257"/>
      <c r="N644" s="257"/>
      <c r="O644" s="257"/>
      <c r="P644" s="257"/>
      <c r="Q644" s="257"/>
      <c r="R644" s="257"/>
      <c r="S644" s="257"/>
      <c r="T644" s="257"/>
      <c r="U644" s="257"/>
      <c r="V644" s="257"/>
      <c r="W644" s="257"/>
      <c r="X644" s="257"/>
      <c r="Y644" s="257"/>
      <c r="Z644" s="257"/>
    </row>
    <row r="645" spans="1:26">
      <c r="A645" s="257"/>
      <c r="B645" s="257"/>
      <c r="C645" s="257"/>
      <c r="D645" s="257"/>
      <c r="E645" s="257"/>
      <c r="F645" s="257"/>
      <c r="G645" s="257"/>
      <c r="H645" s="257"/>
      <c r="I645" s="257"/>
      <c r="J645" s="257"/>
      <c r="K645" s="257"/>
      <c r="L645" s="257"/>
      <c r="M645" s="257"/>
      <c r="N645" s="257"/>
      <c r="O645" s="257"/>
      <c r="P645" s="257"/>
      <c r="Q645" s="257"/>
      <c r="R645" s="257"/>
      <c r="S645" s="257"/>
      <c r="T645" s="257"/>
      <c r="U645" s="257"/>
      <c r="V645" s="257"/>
      <c r="W645" s="257"/>
      <c r="X645" s="257"/>
      <c r="Y645" s="257"/>
      <c r="Z645" s="257"/>
    </row>
    <row r="646" spans="1:26">
      <c r="A646" s="257"/>
      <c r="B646" s="257"/>
      <c r="C646" s="257"/>
      <c r="D646" s="257"/>
      <c r="E646" s="257"/>
      <c r="F646" s="257"/>
      <c r="G646" s="257"/>
      <c r="H646" s="257"/>
      <c r="I646" s="257"/>
      <c r="J646" s="257"/>
      <c r="K646" s="257"/>
      <c r="L646" s="257"/>
      <c r="M646" s="257"/>
      <c r="N646" s="257"/>
      <c r="O646" s="257"/>
      <c r="P646" s="257"/>
      <c r="Q646" s="257"/>
      <c r="R646" s="257"/>
      <c r="S646" s="257"/>
      <c r="T646" s="257"/>
      <c r="U646" s="257"/>
      <c r="V646" s="257"/>
      <c r="W646" s="257"/>
      <c r="X646" s="257"/>
      <c r="Y646" s="257"/>
      <c r="Z646" s="257"/>
    </row>
    <row r="647" spans="1:26">
      <c r="A647" s="257"/>
      <c r="B647" s="257"/>
      <c r="C647" s="257"/>
      <c r="D647" s="257"/>
      <c r="E647" s="257"/>
      <c r="F647" s="257"/>
      <c r="G647" s="257"/>
      <c r="H647" s="257"/>
      <c r="I647" s="257"/>
      <c r="J647" s="257"/>
      <c r="K647" s="257"/>
      <c r="L647" s="257"/>
      <c r="M647" s="257"/>
      <c r="N647" s="257"/>
      <c r="O647" s="257"/>
      <c r="P647" s="257"/>
      <c r="Q647" s="257"/>
      <c r="R647" s="257"/>
      <c r="S647" s="257"/>
      <c r="T647" s="257"/>
      <c r="U647" s="257"/>
      <c r="V647" s="257"/>
      <c r="W647" s="257"/>
      <c r="X647" s="257"/>
      <c r="Y647" s="257"/>
      <c r="Z647" s="257"/>
    </row>
    <row r="648" spans="1:26">
      <c r="A648" s="257"/>
      <c r="B648" s="257"/>
      <c r="C648" s="257"/>
      <c r="D648" s="257"/>
      <c r="E648" s="257"/>
      <c r="F648" s="257"/>
      <c r="G648" s="257"/>
      <c r="H648" s="257"/>
      <c r="I648" s="257"/>
      <c r="J648" s="257"/>
      <c r="K648" s="257"/>
      <c r="L648" s="257"/>
      <c r="M648" s="257"/>
      <c r="N648" s="257"/>
      <c r="O648" s="257"/>
      <c r="P648" s="257"/>
      <c r="Q648" s="257"/>
      <c r="R648" s="257"/>
      <c r="S648" s="257"/>
      <c r="T648" s="257"/>
      <c r="U648" s="257"/>
      <c r="V648" s="257"/>
      <c r="W648" s="257"/>
      <c r="X648" s="257"/>
      <c r="Y648" s="257"/>
      <c r="Z648" s="257"/>
    </row>
    <row r="649" spans="1:26">
      <c r="A649" s="257"/>
      <c r="B649" s="257"/>
      <c r="C649" s="257"/>
      <c r="D649" s="257"/>
      <c r="E649" s="257"/>
      <c r="F649" s="257"/>
      <c r="G649" s="257"/>
      <c r="H649" s="257"/>
      <c r="I649" s="257"/>
      <c r="J649" s="257"/>
      <c r="K649" s="257"/>
      <c r="L649" s="257"/>
      <c r="M649" s="257"/>
      <c r="N649" s="257"/>
      <c r="O649" s="257"/>
      <c r="P649" s="257"/>
      <c r="Q649" s="257"/>
      <c r="R649" s="257"/>
      <c r="S649" s="257"/>
      <c r="T649" s="257"/>
      <c r="U649" s="257"/>
      <c r="V649" s="257"/>
      <c r="W649" s="257"/>
      <c r="X649" s="257"/>
      <c r="Y649" s="257"/>
      <c r="Z649" s="257"/>
    </row>
    <row r="650" spans="1:26">
      <c r="A650" s="257"/>
      <c r="B650" s="257"/>
      <c r="C650" s="257"/>
      <c r="D650" s="257"/>
      <c r="E650" s="257"/>
      <c r="F650" s="257"/>
      <c r="G650" s="257"/>
      <c r="H650" s="257"/>
      <c r="I650" s="257"/>
      <c r="J650" s="257"/>
      <c r="K650" s="257"/>
      <c r="L650" s="257"/>
      <c r="M650" s="257"/>
      <c r="N650" s="257"/>
      <c r="O650" s="257"/>
      <c r="P650" s="257"/>
      <c r="Q650" s="257"/>
      <c r="R650" s="257"/>
      <c r="S650" s="257"/>
      <c r="T650" s="257"/>
      <c r="U650" s="257"/>
      <c r="V650" s="257"/>
      <c r="W650" s="257"/>
      <c r="X650" s="257"/>
      <c r="Y650" s="257"/>
      <c r="Z650" s="257"/>
    </row>
    <row r="651" spans="1:26">
      <c r="A651" s="257"/>
      <c r="B651" s="257"/>
      <c r="C651" s="257"/>
      <c r="D651" s="257"/>
      <c r="E651" s="257"/>
      <c r="F651" s="257"/>
      <c r="G651" s="257"/>
      <c r="H651" s="257"/>
      <c r="I651" s="257"/>
      <c r="J651" s="257"/>
      <c r="K651" s="257"/>
      <c r="L651" s="257"/>
      <c r="M651" s="257"/>
      <c r="N651" s="257"/>
      <c r="O651" s="257"/>
      <c r="P651" s="257"/>
      <c r="Q651" s="257"/>
      <c r="R651" s="257"/>
      <c r="S651" s="257"/>
      <c r="T651" s="257"/>
      <c r="U651" s="257"/>
      <c r="V651" s="257"/>
      <c r="W651" s="257"/>
      <c r="X651" s="257"/>
      <c r="Y651" s="257"/>
      <c r="Z651" s="257"/>
    </row>
    <row r="652" spans="1:26">
      <c r="A652" s="257"/>
      <c r="B652" s="257"/>
      <c r="C652" s="257"/>
      <c r="D652" s="257"/>
      <c r="E652" s="257"/>
      <c r="F652" s="257"/>
      <c r="G652" s="257"/>
      <c r="H652" s="257"/>
      <c r="I652" s="257"/>
      <c r="J652" s="257"/>
      <c r="K652" s="257"/>
      <c r="L652" s="257"/>
      <c r="M652" s="257"/>
      <c r="N652" s="257"/>
      <c r="O652" s="257"/>
      <c r="P652" s="257"/>
      <c r="Q652" s="257"/>
      <c r="R652" s="257"/>
      <c r="S652" s="257"/>
      <c r="T652" s="257"/>
      <c r="U652" s="257"/>
      <c r="V652" s="257"/>
      <c r="W652" s="257"/>
      <c r="X652" s="257"/>
      <c r="Y652" s="257"/>
      <c r="Z652" s="257"/>
    </row>
    <row r="653" spans="1:26">
      <c r="A653" s="257"/>
      <c r="B653" s="257"/>
      <c r="C653" s="257"/>
      <c r="D653" s="257"/>
      <c r="E653" s="257"/>
      <c r="F653" s="257"/>
      <c r="G653" s="257"/>
      <c r="H653" s="257"/>
      <c r="I653" s="257"/>
      <c r="J653" s="257"/>
      <c r="K653" s="257"/>
      <c r="L653" s="257"/>
      <c r="M653" s="257"/>
      <c r="N653" s="257"/>
      <c r="O653" s="257"/>
      <c r="P653" s="257"/>
      <c r="Q653" s="257"/>
      <c r="R653" s="257"/>
      <c r="S653" s="257"/>
      <c r="T653" s="257"/>
      <c r="U653" s="257"/>
      <c r="V653" s="257"/>
      <c r="W653" s="257"/>
      <c r="X653" s="257"/>
      <c r="Y653" s="257"/>
      <c r="Z653" s="257"/>
    </row>
    <row r="654" spans="1:26">
      <c r="A654" s="257"/>
      <c r="B654" s="257"/>
      <c r="C654" s="257"/>
      <c r="D654" s="257"/>
      <c r="E654" s="257"/>
      <c r="F654" s="257"/>
      <c r="G654" s="257"/>
      <c r="H654" s="257"/>
      <c r="I654" s="257"/>
      <c r="J654" s="257"/>
      <c r="K654" s="257"/>
      <c r="L654" s="257"/>
      <c r="M654" s="257"/>
      <c r="N654" s="257"/>
      <c r="O654" s="257"/>
      <c r="P654" s="257"/>
      <c r="Q654" s="257"/>
      <c r="R654" s="257"/>
      <c r="S654" s="257"/>
      <c r="T654" s="257"/>
      <c r="U654" s="257"/>
      <c r="V654" s="257"/>
      <c r="W654" s="257"/>
      <c r="X654" s="257"/>
      <c r="Y654" s="257"/>
      <c r="Z654" s="257"/>
    </row>
    <row r="655" spans="1:26">
      <c r="A655" s="257"/>
      <c r="B655" s="257"/>
      <c r="C655" s="257"/>
      <c r="D655" s="257"/>
      <c r="E655" s="257"/>
      <c r="F655" s="257"/>
      <c r="G655" s="257"/>
      <c r="H655" s="257"/>
      <c r="I655" s="257"/>
      <c r="J655" s="257"/>
      <c r="K655" s="257"/>
      <c r="L655" s="257"/>
      <c r="M655" s="257"/>
      <c r="N655" s="257"/>
      <c r="O655" s="257"/>
      <c r="P655" s="257"/>
      <c r="Q655" s="257"/>
      <c r="R655" s="257"/>
      <c r="S655" s="257"/>
      <c r="T655" s="257"/>
      <c r="U655" s="257"/>
      <c r="V655" s="257"/>
      <c r="W655" s="257"/>
      <c r="X655" s="257"/>
      <c r="Y655" s="257"/>
      <c r="Z655" s="257"/>
    </row>
    <row r="656" spans="1:26">
      <c r="A656" s="257"/>
      <c r="B656" s="257"/>
      <c r="C656" s="257"/>
      <c r="D656" s="257"/>
      <c r="E656" s="257"/>
      <c r="F656" s="257"/>
      <c r="G656" s="257"/>
      <c r="H656" s="257"/>
      <c r="I656" s="257"/>
      <c r="J656" s="257"/>
      <c r="K656" s="257"/>
      <c r="L656" s="257"/>
      <c r="M656" s="257"/>
      <c r="N656" s="257"/>
      <c r="O656" s="257"/>
      <c r="P656" s="257"/>
      <c r="Q656" s="257"/>
      <c r="R656" s="257"/>
      <c r="S656" s="257"/>
      <c r="T656" s="257"/>
      <c r="U656" s="257"/>
      <c r="V656" s="257"/>
      <c r="W656" s="257"/>
      <c r="X656" s="257"/>
      <c r="Y656" s="257"/>
      <c r="Z656" s="257"/>
    </row>
    <row r="657" spans="1:26">
      <c r="A657" s="257"/>
      <c r="B657" s="257"/>
      <c r="C657" s="257"/>
      <c r="D657" s="257"/>
      <c r="E657" s="257"/>
      <c r="F657" s="257"/>
      <c r="G657" s="257"/>
      <c r="H657" s="257"/>
      <c r="I657" s="257"/>
      <c r="J657" s="257"/>
      <c r="K657" s="257"/>
      <c r="L657" s="257"/>
      <c r="M657" s="257"/>
      <c r="N657" s="257"/>
      <c r="O657" s="257"/>
      <c r="P657" s="257"/>
      <c r="Q657" s="257"/>
      <c r="R657" s="257"/>
      <c r="S657" s="257"/>
      <c r="T657" s="257"/>
      <c r="U657" s="257"/>
      <c r="V657" s="257"/>
      <c r="W657" s="257"/>
      <c r="X657" s="257"/>
      <c r="Y657" s="257"/>
      <c r="Z657" s="257"/>
    </row>
    <row r="658" spans="1:26">
      <c r="A658" s="257"/>
      <c r="B658" s="257"/>
      <c r="C658" s="257"/>
      <c r="D658" s="257"/>
      <c r="E658" s="257"/>
      <c r="F658" s="257"/>
      <c r="G658" s="257"/>
      <c r="H658" s="257"/>
      <c r="I658" s="257"/>
      <c r="J658" s="257"/>
      <c r="K658" s="257"/>
      <c r="L658" s="257"/>
      <c r="M658" s="257"/>
      <c r="N658" s="257"/>
      <c r="O658" s="257"/>
      <c r="P658" s="257"/>
      <c r="Q658" s="257"/>
      <c r="R658" s="257"/>
      <c r="S658" s="257"/>
      <c r="T658" s="257"/>
      <c r="U658" s="257"/>
      <c r="V658" s="257"/>
      <c r="W658" s="257"/>
      <c r="X658" s="257"/>
      <c r="Y658" s="257"/>
      <c r="Z658" s="257"/>
    </row>
    <row r="659" spans="1:26">
      <c r="A659" s="257"/>
      <c r="B659" s="257"/>
      <c r="C659" s="257"/>
      <c r="D659" s="257"/>
      <c r="E659" s="257"/>
      <c r="F659" s="257"/>
      <c r="G659" s="257"/>
      <c r="H659" s="257"/>
      <c r="I659" s="257"/>
      <c r="J659" s="257"/>
      <c r="K659" s="257"/>
      <c r="L659" s="257"/>
      <c r="M659" s="257"/>
      <c r="N659" s="257"/>
      <c r="O659" s="257"/>
      <c r="P659" s="257"/>
      <c r="Q659" s="257"/>
      <c r="R659" s="257"/>
      <c r="S659" s="257"/>
      <c r="T659" s="257"/>
      <c r="U659" s="257"/>
      <c r="V659" s="257"/>
      <c r="W659" s="257"/>
      <c r="X659" s="257"/>
      <c r="Y659" s="257"/>
      <c r="Z659" s="257"/>
    </row>
    <row r="660" spans="1:26">
      <c r="A660" s="257"/>
      <c r="B660" s="257"/>
      <c r="C660" s="257"/>
      <c r="D660" s="257"/>
      <c r="E660" s="257"/>
      <c r="F660" s="257"/>
      <c r="G660" s="257"/>
      <c r="H660" s="257"/>
      <c r="I660" s="257"/>
      <c r="J660" s="257"/>
      <c r="K660" s="257"/>
      <c r="L660" s="257"/>
      <c r="M660" s="257"/>
      <c r="N660" s="257"/>
      <c r="O660" s="257"/>
      <c r="P660" s="257"/>
      <c r="Q660" s="257"/>
      <c r="R660" s="257"/>
      <c r="S660" s="257"/>
      <c r="T660" s="257"/>
      <c r="U660" s="257"/>
      <c r="V660" s="257"/>
      <c r="W660" s="257"/>
      <c r="X660" s="257"/>
      <c r="Y660" s="257"/>
      <c r="Z660" s="257"/>
    </row>
    <row r="661" spans="1:26">
      <c r="A661" s="257"/>
      <c r="B661" s="257"/>
      <c r="C661" s="257"/>
      <c r="D661" s="257"/>
      <c r="E661" s="257"/>
      <c r="F661" s="257"/>
      <c r="G661" s="257"/>
      <c r="H661" s="257"/>
      <c r="I661" s="257"/>
      <c r="J661" s="257"/>
      <c r="K661" s="257"/>
      <c r="L661" s="257"/>
      <c r="M661" s="257"/>
      <c r="N661" s="257"/>
      <c r="O661" s="257"/>
      <c r="P661" s="257"/>
      <c r="Q661" s="257"/>
      <c r="R661" s="257"/>
      <c r="S661" s="257"/>
      <c r="T661" s="257"/>
      <c r="U661" s="257"/>
      <c r="V661" s="257"/>
      <c r="W661" s="257"/>
      <c r="X661" s="257"/>
      <c r="Y661" s="257"/>
      <c r="Z661" s="257"/>
    </row>
    <row r="662" spans="1:26">
      <c r="A662" s="257"/>
      <c r="B662" s="257"/>
      <c r="C662" s="257"/>
      <c r="D662" s="257"/>
      <c r="E662" s="257"/>
      <c r="F662" s="257"/>
      <c r="G662" s="257"/>
      <c r="H662" s="257"/>
      <c r="I662" s="257"/>
      <c r="J662" s="257"/>
      <c r="K662" s="257"/>
      <c r="L662" s="257"/>
      <c r="M662" s="257"/>
      <c r="N662" s="257"/>
      <c r="O662" s="257"/>
      <c r="P662" s="257"/>
      <c r="Q662" s="257"/>
      <c r="R662" s="257"/>
      <c r="S662" s="257"/>
      <c r="T662" s="257"/>
      <c r="U662" s="257"/>
      <c r="V662" s="257"/>
      <c r="W662" s="257"/>
      <c r="X662" s="257"/>
      <c r="Y662" s="257"/>
      <c r="Z662" s="257"/>
    </row>
    <row r="663" spans="1:26">
      <c r="A663" s="257"/>
      <c r="B663" s="257"/>
      <c r="C663" s="257"/>
      <c r="D663" s="257"/>
      <c r="E663" s="257"/>
      <c r="F663" s="257"/>
      <c r="G663" s="257"/>
      <c r="H663" s="257"/>
      <c r="I663" s="257"/>
      <c r="J663" s="257"/>
      <c r="K663" s="257"/>
      <c r="L663" s="257"/>
      <c r="M663" s="257"/>
      <c r="N663" s="257"/>
      <c r="O663" s="257"/>
      <c r="P663" s="257"/>
      <c r="Q663" s="257"/>
      <c r="R663" s="257"/>
      <c r="S663" s="257"/>
      <c r="T663" s="257"/>
      <c r="U663" s="257"/>
      <c r="V663" s="257"/>
      <c r="W663" s="257"/>
      <c r="X663" s="257"/>
      <c r="Y663" s="257"/>
      <c r="Z663" s="257"/>
    </row>
    <row r="664" spans="1:26">
      <c r="A664" s="257"/>
      <c r="B664" s="257"/>
      <c r="C664" s="257"/>
      <c r="D664" s="257"/>
      <c r="E664" s="257"/>
      <c r="F664" s="257"/>
      <c r="G664" s="257"/>
      <c r="H664" s="257"/>
      <c r="I664" s="257"/>
      <c r="J664" s="257"/>
      <c r="K664" s="257"/>
      <c r="L664" s="257"/>
      <c r="M664" s="257"/>
      <c r="N664" s="257"/>
      <c r="O664" s="257"/>
      <c r="P664" s="257"/>
      <c r="Q664" s="257"/>
      <c r="R664" s="257"/>
      <c r="S664" s="257"/>
      <c r="T664" s="257"/>
      <c r="U664" s="257"/>
      <c r="V664" s="257"/>
      <c r="W664" s="257"/>
      <c r="X664" s="257"/>
      <c r="Y664" s="257"/>
      <c r="Z664" s="257"/>
    </row>
    <row r="665" spans="1:26">
      <c r="A665" s="257"/>
      <c r="B665" s="257"/>
      <c r="C665" s="257"/>
      <c r="D665" s="257"/>
      <c r="E665" s="257"/>
      <c r="F665" s="257"/>
      <c r="G665" s="257"/>
      <c r="H665" s="257"/>
      <c r="I665" s="257"/>
      <c r="J665" s="257"/>
      <c r="K665" s="257"/>
      <c r="L665" s="257"/>
      <c r="M665" s="257"/>
      <c r="N665" s="257"/>
      <c r="O665" s="257"/>
      <c r="P665" s="257"/>
      <c r="Q665" s="257"/>
      <c r="R665" s="257"/>
      <c r="S665" s="257"/>
      <c r="T665" s="257"/>
      <c r="U665" s="257"/>
      <c r="V665" s="257"/>
      <c r="W665" s="257"/>
      <c r="X665" s="257"/>
      <c r="Y665" s="257"/>
      <c r="Z665" s="257"/>
    </row>
    <row r="666" spans="1:26">
      <c r="A666" s="257"/>
      <c r="B666" s="257"/>
      <c r="C666" s="257"/>
      <c r="D666" s="257"/>
      <c r="E666" s="257"/>
      <c r="F666" s="257"/>
      <c r="G666" s="257"/>
      <c r="H666" s="257"/>
      <c r="I666" s="257"/>
      <c r="J666" s="257"/>
      <c r="K666" s="257"/>
      <c r="L666" s="257"/>
      <c r="M666" s="257"/>
      <c r="N666" s="257"/>
      <c r="O666" s="257"/>
      <c r="P666" s="257"/>
      <c r="Q666" s="257"/>
      <c r="R666" s="257"/>
      <c r="S666" s="257"/>
      <c r="T666" s="257"/>
      <c r="U666" s="257"/>
      <c r="V666" s="257"/>
      <c r="W666" s="257"/>
      <c r="X666" s="257"/>
      <c r="Y666" s="257"/>
      <c r="Z666" s="257"/>
    </row>
    <row r="667" spans="1:26">
      <c r="A667" s="257"/>
      <c r="B667" s="257"/>
      <c r="C667" s="257"/>
      <c r="D667" s="257"/>
      <c r="E667" s="257"/>
      <c r="F667" s="257"/>
      <c r="G667" s="257"/>
      <c r="H667" s="257"/>
      <c r="I667" s="257"/>
      <c r="J667" s="257"/>
      <c r="K667" s="257"/>
      <c r="L667" s="257"/>
      <c r="M667" s="257"/>
      <c r="N667" s="257"/>
      <c r="O667" s="257"/>
      <c r="P667" s="257"/>
      <c r="Q667" s="257"/>
      <c r="R667" s="257"/>
      <c r="S667" s="257"/>
      <c r="T667" s="257"/>
      <c r="U667" s="257"/>
      <c r="V667" s="257"/>
      <c r="W667" s="257"/>
      <c r="X667" s="257"/>
      <c r="Y667" s="257"/>
      <c r="Z667" s="257"/>
    </row>
    <row r="668" spans="1:26">
      <c r="A668" s="257"/>
      <c r="B668" s="257"/>
      <c r="C668" s="257"/>
      <c r="D668" s="257"/>
      <c r="E668" s="257"/>
      <c r="F668" s="257"/>
      <c r="G668" s="257"/>
      <c r="H668" s="257"/>
      <c r="I668" s="257"/>
      <c r="J668" s="257"/>
      <c r="K668" s="257"/>
      <c r="L668" s="257"/>
      <c r="M668" s="257"/>
      <c r="N668" s="257"/>
      <c r="O668" s="257"/>
      <c r="P668" s="257"/>
      <c r="Q668" s="257"/>
      <c r="R668" s="257"/>
      <c r="S668" s="257"/>
      <c r="T668" s="257"/>
      <c r="U668" s="257"/>
      <c r="V668" s="257"/>
      <c r="W668" s="257"/>
      <c r="X668" s="257"/>
      <c r="Y668" s="257"/>
      <c r="Z668" s="257"/>
    </row>
    <row r="669" spans="1:26">
      <c r="A669" s="257"/>
      <c r="B669" s="257"/>
      <c r="C669" s="257"/>
      <c r="D669" s="257"/>
      <c r="E669" s="257"/>
      <c r="F669" s="257"/>
      <c r="G669" s="257"/>
      <c r="H669" s="257"/>
      <c r="I669" s="257"/>
      <c r="J669" s="257"/>
      <c r="K669" s="257"/>
      <c r="L669" s="257"/>
      <c r="M669" s="257"/>
      <c r="N669" s="257"/>
      <c r="O669" s="257"/>
      <c r="P669" s="257"/>
      <c r="Q669" s="257"/>
      <c r="R669" s="257"/>
      <c r="S669" s="257"/>
      <c r="T669" s="257"/>
      <c r="U669" s="257"/>
      <c r="V669" s="257"/>
      <c r="W669" s="257"/>
      <c r="X669" s="257"/>
      <c r="Y669" s="257"/>
      <c r="Z669" s="257"/>
    </row>
    <row r="670" spans="1:26">
      <c r="A670" s="257"/>
      <c r="B670" s="257"/>
      <c r="C670" s="257"/>
      <c r="D670" s="257"/>
      <c r="E670" s="257"/>
      <c r="F670" s="257"/>
      <c r="G670" s="257"/>
      <c r="H670" s="257"/>
      <c r="I670" s="257"/>
      <c r="J670" s="257"/>
      <c r="K670" s="257"/>
      <c r="L670" s="257"/>
      <c r="M670" s="257"/>
      <c r="N670" s="257"/>
      <c r="O670" s="257"/>
      <c r="P670" s="257"/>
      <c r="Q670" s="257"/>
      <c r="R670" s="257"/>
      <c r="S670" s="257"/>
      <c r="T670" s="257"/>
      <c r="U670" s="257"/>
      <c r="V670" s="257"/>
      <c r="W670" s="257"/>
      <c r="X670" s="257"/>
      <c r="Y670" s="257"/>
      <c r="Z670" s="257"/>
    </row>
    <row r="671" spans="1:26">
      <c r="A671" s="257"/>
      <c r="B671" s="257"/>
      <c r="C671" s="257"/>
      <c r="D671" s="257"/>
      <c r="E671" s="257"/>
      <c r="F671" s="257"/>
      <c r="G671" s="257"/>
      <c r="H671" s="257"/>
      <c r="I671" s="257"/>
      <c r="J671" s="257"/>
      <c r="K671" s="257"/>
      <c r="L671" s="257"/>
      <c r="M671" s="257"/>
      <c r="N671" s="257"/>
      <c r="O671" s="257"/>
      <c r="P671" s="257"/>
      <c r="Q671" s="257"/>
      <c r="R671" s="257"/>
      <c r="S671" s="257"/>
      <c r="T671" s="257"/>
      <c r="U671" s="257"/>
      <c r="V671" s="257"/>
      <c r="W671" s="257"/>
      <c r="X671" s="257"/>
      <c r="Y671" s="257"/>
      <c r="Z671" s="257"/>
    </row>
    <row r="672" spans="1:26">
      <c r="A672" s="257"/>
      <c r="B672" s="257"/>
      <c r="C672" s="257"/>
      <c r="D672" s="257"/>
      <c r="E672" s="257"/>
      <c r="F672" s="257"/>
      <c r="G672" s="257"/>
      <c r="H672" s="257"/>
      <c r="I672" s="257"/>
      <c r="J672" s="257"/>
      <c r="K672" s="257"/>
      <c r="L672" s="257"/>
      <c r="M672" s="257"/>
      <c r="N672" s="257"/>
      <c r="O672" s="257"/>
      <c r="P672" s="257"/>
      <c r="Q672" s="257"/>
      <c r="R672" s="257"/>
      <c r="S672" s="257"/>
      <c r="T672" s="257"/>
      <c r="U672" s="257"/>
      <c r="V672" s="257"/>
      <c r="W672" s="257"/>
      <c r="X672" s="257"/>
      <c r="Y672" s="257"/>
      <c r="Z672" s="257"/>
    </row>
    <row r="673" spans="1:26">
      <c r="A673" s="257"/>
      <c r="B673" s="257"/>
      <c r="C673" s="257"/>
      <c r="D673" s="257"/>
      <c r="E673" s="257"/>
      <c r="F673" s="257"/>
      <c r="G673" s="257"/>
      <c r="H673" s="257"/>
      <c r="I673" s="257"/>
      <c r="J673" s="257"/>
      <c r="K673" s="257"/>
      <c r="L673" s="257"/>
      <c r="M673" s="257"/>
      <c r="N673" s="257"/>
      <c r="O673" s="257"/>
      <c r="P673" s="257"/>
      <c r="Q673" s="257"/>
      <c r="R673" s="257"/>
      <c r="S673" s="257"/>
      <c r="T673" s="257"/>
      <c r="U673" s="257"/>
      <c r="V673" s="257"/>
      <c r="W673" s="257"/>
      <c r="X673" s="257"/>
      <c r="Y673" s="257"/>
      <c r="Z673" s="257"/>
    </row>
    <row r="674" spans="1:26">
      <c r="A674" s="257"/>
      <c r="B674" s="257"/>
      <c r="C674" s="257"/>
      <c r="D674" s="257"/>
      <c r="E674" s="257"/>
      <c r="F674" s="257"/>
      <c r="G674" s="257"/>
      <c r="H674" s="257"/>
      <c r="I674" s="257"/>
      <c r="J674" s="257"/>
      <c r="K674" s="257"/>
      <c r="L674" s="257"/>
      <c r="M674" s="257"/>
      <c r="N674" s="257"/>
      <c r="O674" s="257"/>
      <c r="P674" s="257"/>
      <c r="Q674" s="257"/>
      <c r="R674" s="257"/>
      <c r="S674" s="257"/>
      <c r="T674" s="257"/>
      <c r="U674" s="257"/>
      <c r="V674" s="257"/>
      <c r="W674" s="257"/>
      <c r="X674" s="257"/>
      <c r="Y674" s="257"/>
      <c r="Z674" s="257"/>
    </row>
    <row r="675" spans="1:26">
      <c r="A675" s="257"/>
      <c r="B675" s="257"/>
      <c r="C675" s="257"/>
      <c r="D675" s="257"/>
      <c r="E675" s="257"/>
      <c r="F675" s="257"/>
      <c r="G675" s="257"/>
      <c r="H675" s="257"/>
      <c r="I675" s="257"/>
      <c r="J675" s="257"/>
      <c r="K675" s="257"/>
      <c r="L675" s="257"/>
      <c r="M675" s="257"/>
      <c r="N675" s="257"/>
      <c r="O675" s="257"/>
      <c r="P675" s="257"/>
      <c r="Q675" s="257"/>
      <c r="R675" s="257"/>
      <c r="S675" s="257"/>
      <c r="T675" s="257"/>
      <c r="U675" s="257"/>
      <c r="V675" s="257"/>
      <c r="W675" s="257"/>
      <c r="X675" s="257"/>
      <c r="Y675" s="257"/>
      <c r="Z675" s="257"/>
    </row>
    <row r="676" spans="1:26">
      <c r="A676" s="257"/>
      <c r="B676" s="257"/>
      <c r="C676" s="257"/>
      <c r="D676" s="257"/>
      <c r="E676" s="257"/>
      <c r="F676" s="257"/>
      <c r="G676" s="257"/>
      <c r="H676" s="257"/>
      <c r="I676" s="257"/>
      <c r="J676" s="257"/>
      <c r="K676" s="257"/>
      <c r="L676" s="257"/>
      <c r="M676" s="257"/>
      <c r="N676" s="257"/>
      <c r="O676" s="257"/>
      <c r="P676" s="257"/>
      <c r="Q676" s="257"/>
      <c r="R676" s="257"/>
      <c r="S676" s="257"/>
      <c r="T676" s="257"/>
      <c r="U676" s="257"/>
      <c r="V676" s="257"/>
      <c r="W676" s="257"/>
      <c r="X676" s="257"/>
      <c r="Y676" s="257"/>
      <c r="Z676" s="257"/>
    </row>
    <row r="677" spans="1:26">
      <c r="A677" s="257"/>
      <c r="B677" s="257"/>
      <c r="C677" s="257"/>
      <c r="D677" s="257"/>
      <c r="E677" s="257"/>
      <c r="F677" s="257"/>
      <c r="G677" s="257"/>
      <c r="H677" s="257"/>
      <c r="I677" s="257"/>
      <c r="J677" s="257"/>
      <c r="K677" s="257"/>
      <c r="L677" s="257"/>
      <c r="M677" s="257"/>
      <c r="N677" s="257"/>
      <c r="O677" s="257"/>
      <c r="P677" s="257"/>
      <c r="Q677" s="257"/>
      <c r="R677" s="257"/>
      <c r="S677" s="257"/>
      <c r="T677" s="257"/>
      <c r="U677" s="257"/>
      <c r="V677" s="257"/>
      <c r="W677" s="257"/>
      <c r="X677" s="257"/>
      <c r="Y677" s="257"/>
      <c r="Z677" s="257"/>
    </row>
    <row r="678" spans="1:26">
      <c r="A678" s="257"/>
      <c r="B678" s="257"/>
      <c r="C678" s="257"/>
      <c r="D678" s="257"/>
      <c r="E678" s="257"/>
      <c r="F678" s="257"/>
      <c r="G678" s="257"/>
      <c r="H678" s="257"/>
      <c r="I678" s="257"/>
      <c r="J678" s="257"/>
      <c r="K678" s="257"/>
      <c r="L678" s="257"/>
      <c r="M678" s="257"/>
      <c r="N678" s="257"/>
      <c r="O678" s="257"/>
      <c r="P678" s="257"/>
      <c r="Q678" s="257"/>
      <c r="R678" s="257"/>
      <c r="S678" s="257"/>
      <c r="T678" s="257"/>
      <c r="U678" s="257"/>
      <c r="V678" s="257"/>
      <c r="W678" s="257"/>
      <c r="X678" s="257"/>
      <c r="Y678" s="257"/>
      <c r="Z678" s="257"/>
    </row>
    <row r="679" spans="1:26">
      <c r="A679" s="257"/>
      <c r="B679" s="257"/>
      <c r="C679" s="257"/>
      <c r="D679" s="257"/>
      <c r="E679" s="257"/>
      <c r="F679" s="257"/>
      <c r="G679" s="257"/>
      <c r="H679" s="257"/>
      <c r="I679" s="257"/>
      <c r="J679" s="257"/>
      <c r="K679" s="257"/>
      <c r="L679" s="257"/>
      <c r="M679" s="257"/>
      <c r="N679" s="257"/>
      <c r="O679" s="257"/>
      <c r="P679" s="257"/>
      <c r="Q679" s="257"/>
      <c r="R679" s="257"/>
      <c r="S679" s="257"/>
      <c r="T679" s="257"/>
      <c r="U679" s="257"/>
      <c r="V679" s="257"/>
      <c r="W679" s="257"/>
      <c r="X679" s="257"/>
      <c r="Y679" s="257"/>
      <c r="Z679" s="257"/>
    </row>
    <row r="680" spans="1:26">
      <c r="A680" s="257"/>
      <c r="B680" s="257"/>
      <c r="C680" s="257"/>
      <c r="D680" s="257"/>
      <c r="E680" s="257"/>
      <c r="F680" s="257"/>
      <c r="G680" s="257"/>
      <c r="H680" s="257"/>
      <c r="I680" s="257"/>
      <c r="J680" s="257"/>
      <c r="K680" s="257"/>
      <c r="L680" s="257"/>
      <c r="M680" s="257"/>
      <c r="N680" s="257"/>
      <c r="O680" s="257"/>
      <c r="P680" s="257"/>
      <c r="Q680" s="257"/>
      <c r="R680" s="257"/>
      <c r="S680" s="257"/>
      <c r="T680" s="257"/>
      <c r="U680" s="257"/>
      <c r="V680" s="257"/>
      <c r="W680" s="257"/>
      <c r="X680" s="257"/>
      <c r="Y680" s="257"/>
      <c r="Z680" s="257"/>
    </row>
    <row r="681" spans="1:26">
      <c r="A681" s="257"/>
      <c r="B681" s="257"/>
      <c r="C681" s="257"/>
      <c r="D681" s="257"/>
      <c r="E681" s="257"/>
      <c r="F681" s="257"/>
      <c r="G681" s="257"/>
      <c r="H681" s="257"/>
      <c r="I681" s="257"/>
      <c r="J681" s="257"/>
      <c r="K681" s="257"/>
      <c r="L681" s="257"/>
      <c r="M681" s="257"/>
      <c r="N681" s="257"/>
      <c r="O681" s="257"/>
      <c r="P681" s="257"/>
      <c r="Q681" s="257"/>
      <c r="R681" s="257"/>
      <c r="S681" s="257"/>
      <c r="T681" s="257"/>
      <c r="U681" s="257"/>
      <c r="V681" s="257"/>
      <c r="W681" s="257"/>
      <c r="X681" s="257"/>
      <c r="Y681" s="257"/>
      <c r="Z681" s="257"/>
    </row>
    <row r="682" spans="1:26">
      <c r="A682" s="257"/>
      <c r="B682" s="257"/>
      <c r="C682" s="257"/>
      <c r="D682" s="257"/>
      <c r="E682" s="257"/>
      <c r="F682" s="257"/>
      <c r="G682" s="257"/>
      <c r="H682" s="257"/>
      <c r="I682" s="257"/>
      <c r="J682" s="257"/>
      <c r="K682" s="257"/>
      <c r="L682" s="257"/>
      <c r="M682" s="257"/>
      <c r="N682" s="257"/>
      <c r="O682" s="257"/>
      <c r="P682" s="257"/>
      <c r="Q682" s="257"/>
      <c r="R682" s="257"/>
      <c r="S682" s="257"/>
      <c r="T682" s="257"/>
      <c r="U682" s="257"/>
      <c r="V682" s="257"/>
      <c r="W682" s="257"/>
      <c r="X682" s="257"/>
      <c r="Y682" s="257"/>
      <c r="Z682" s="257"/>
    </row>
    <row r="683" spans="1:26">
      <c r="A683" s="257"/>
      <c r="B683" s="257"/>
      <c r="C683" s="257"/>
      <c r="D683" s="257"/>
      <c r="E683" s="257"/>
      <c r="F683" s="257"/>
      <c r="G683" s="257"/>
      <c r="H683" s="257"/>
      <c r="I683" s="257"/>
      <c r="J683" s="257"/>
      <c r="K683" s="257"/>
      <c r="L683" s="257"/>
      <c r="M683" s="257"/>
      <c r="N683" s="257"/>
      <c r="O683" s="257"/>
      <c r="P683" s="257"/>
      <c r="Q683" s="257"/>
      <c r="R683" s="257"/>
      <c r="S683" s="257"/>
      <c r="T683" s="257"/>
      <c r="U683" s="257"/>
      <c r="V683" s="257"/>
      <c r="W683" s="257"/>
      <c r="X683" s="257"/>
      <c r="Y683" s="257"/>
      <c r="Z683" s="257"/>
    </row>
    <row r="684" spans="1:26">
      <c r="A684" s="257"/>
      <c r="B684" s="257"/>
      <c r="C684" s="257"/>
      <c r="D684" s="257"/>
      <c r="E684" s="257"/>
      <c r="F684" s="257"/>
      <c r="G684" s="257"/>
      <c r="H684" s="257"/>
      <c r="I684" s="257"/>
      <c r="J684" s="257"/>
      <c r="K684" s="257"/>
      <c r="L684" s="257"/>
      <c r="M684" s="257"/>
      <c r="N684" s="257"/>
      <c r="O684" s="257"/>
      <c r="P684" s="257"/>
      <c r="Q684" s="257"/>
      <c r="R684" s="257"/>
      <c r="S684" s="257"/>
      <c r="T684" s="257"/>
      <c r="U684" s="257"/>
      <c r="V684" s="257"/>
      <c r="W684" s="257"/>
      <c r="X684" s="257"/>
      <c r="Y684" s="257"/>
      <c r="Z684" s="257"/>
    </row>
    <row r="685" spans="1:26">
      <c r="A685" s="257"/>
      <c r="B685" s="257"/>
      <c r="C685" s="257"/>
      <c r="D685" s="257"/>
      <c r="E685" s="257"/>
      <c r="F685" s="257"/>
      <c r="G685" s="257"/>
      <c r="H685" s="257"/>
      <c r="I685" s="257"/>
      <c r="J685" s="257"/>
      <c r="K685" s="257"/>
      <c r="L685" s="257"/>
      <c r="M685" s="257"/>
      <c r="N685" s="257"/>
      <c r="O685" s="257"/>
      <c r="P685" s="257"/>
      <c r="Q685" s="257"/>
      <c r="R685" s="257"/>
      <c r="S685" s="257"/>
      <c r="T685" s="257"/>
      <c r="U685" s="257"/>
      <c r="V685" s="257"/>
      <c r="W685" s="257"/>
      <c r="X685" s="257"/>
      <c r="Y685" s="257"/>
      <c r="Z685" s="257"/>
    </row>
    <row r="686" spans="1:26">
      <c r="A686" s="257"/>
      <c r="B686" s="257"/>
      <c r="C686" s="257"/>
      <c r="D686" s="257"/>
      <c r="E686" s="257"/>
      <c r="F686" s="257"/>
      <c r="G686" s="257"/>
      <c r="H686" s="257"/>
      <c r="I686" s="257"/>
      <c r="J686" s="257"/>
      <c r="K686" s="257"/>
      <c r="L686" s="257"/>
      <c r="M686" s="257"/>
      <c r="N686" s="257"/>
      <c r="O686" s="257"/>
      <c r="P686" s="257"/>
      <c r="Q686" s="257"/>
      <c r="R686" s="257"/>
      <c r="S686" s="257"/>
      <c r="T686" s="257"/>
      <c r="U686" s="257"/>
      <c r="V686" s="257"/>
      <c r="W686" s="257"/>
      <c r="X686" s="257"/>
      <c r="Y686" s="257"/>
      <c r="Z686" s="257"/>
    </row>
    <row r="687" spans="1:26">
      <c r="A687" s="257"/>
      <c r="B687" s="257"/>
      <c r="C687" s="257"/>
      <c r="D687" s="257"/>
      <c r="E687" s="257"/>
      <c r="F687" s="257"/>
      <c r="G687" s="257"/>
      <c r="H687" s="257"/>
      <c r="I687" s="257"/>
      <c r="J687" s="257"/>
      <c r="K687" s="257"/>
      <c r="L687" s="257"/>
      <c r="M687" s="257"/>
      <c r="N687" s="257"/>
      <c r="O687" s="257"/>
      <c r="P687" s="257"/>
      <c r="Q687" s="257"/>
      <c r="R687" s="257"/>
      <c r="S687" s="257"/>
      <c r="T687" s="257"/>
      <c r="U687" s="257"/>
      <c r="V687" s="257"/>
      <c r="W687" s="257"/>
      <c r="X687" s="257"/>
      <c r="Y687" s="257"/>
      <c r="Z687" s="257"/>
    </row>
    <row r="688" spans="1:26">
      <c r="A688" s="257"/>
      <c r="B688" s="257"/>
      <c r="C688" s="257"/>
      <c r="D688" s="257"/>
      <c r="E688" s="257"/>
      <c r="F688" s="257"/>
      <c r="G688" s="257"/>
      <c r="H688" s="257"/>
      <c r="I688" s="257"/>
      <c r="J688" s="257"/>
      <c r="K688" s="257"/>
      <c r="L688" s="257"/>
      <c r="M688" s="257"/>
      <c r="N688" s="257"/>
      <c r="O688" s="257"/>
      <c r="P688" s="257"/>
      <c r="Q688" s="257"/>
      <c r="R688" s="257"/>
      <c r="S688" s="257"/>
      <c r="T688" s="257"/>
      <c r="U688" s="257"/>
      <c r="V688" s="257"/>
      <c r="W688" s="257"/>
      <c r="X688" s="257"/>
      <c r="Y688" s="257"/>
      <c r="Z688" s="257"/>
    </row>
    <row r="689" spans="1:26">
      <c r="A689" s="257"/>
      <c r="B689" s="257"/>
      <c r="C689" s="257"/>
      <c r="D689" s="257"/>
      <c r="E689" s="257"/>
      <c r="F689" s="257"/>
      <c r="G689" s="257"/>
      <c r="H689" s="257"/>
      <c r="I689" s="257"/>
      <c r="J689" s="257"/>
      <c r="K689" s="257"/>
      <c r="L689" s="257"/>
      <c r="M689" s="257"/>
      <c r="N689" s="257"/>
      <c r="O689" s="257"/>
      <c r="P689" s="257"/>
      <c r="Q689" s="257"/>
      <c r="R689" s="257"/>
      <c r="S689" s="257"/>
      <c r="T689" s="257"/>
      <c r="U689" s="257"/>
      <c r="V689" s="257"/>
      <c r="W689" s="257"/>
      <c r="X689" s="257"/>
      <c r="Y689" s="257"/>
      <c r="Z689" s="257"/>
    </row>
    <row r="690" spans="1:26">
      <c r="A690" s="257"/>
      <c r="B690" s="257"/>
      <c r="C690" s="257"/>
      <c r="D690" s="257"/>
      <c r="E690" s="257"/>
      <c r="F690" s="257"/>
      <c r="G690" s="257"/>
      <c r="H690" s="257"/>
      <c r="I690" s="257"/>
      <c r="J690" s="257"/>
      <c r="K690" s="257"/>
      <c r="L690" s="257"/>
      <c r="M690" s="257"/>
      <c r="N690" s="257"/>
      <c r="O690" s="257"/>
      <c r="P690" s="257"/>
      <c r="Q690" s="257"/>
      <c r="R690" s="257"/>
      <c r="S690" s="257"/>
      <c r="T690" s="257"/>
      <c r="U690" s="257"/>
      <c r="V690" s="257"/>
      <c r="W690" s="257"/>
      <c r="X690" s="257"/>
      <c r="Y690" s="257"/>
      <c r="Z690" s="257"/>
    </row>
    <row r="691" spans="1:26">
      <c r="A691" s="257"/>
      <c r="B691" s="257"/>
      <c r="C691" s="257"/>
      <c r="D691" s="257"/>
      <c r="E691" s="257"/>
      <c r="F691" s="257"/>
      <c r="G691" s="257"/>
      <c r="H691" s="257"/>
      <c r="I691" s="257"/>
      <c r="J691" s="257"/>
      <c r="K691" s="257"/>
      <c r="L691" s="257"/>
      <c r="M691" s="257"/>
      <c r="N691" s="257"/>
      <c r="O691" s="257"/>
      <c r="P691" s="257"/>
      <c r="Q691" s="257"/>
      <c r="R691" s="257"/>
      <c r="S691" s="257"/>
      <c r="T691" s="257"/>
      <c r="U691" s="257"/>
      <c r="V691" s="257"/>
      <c r="W691" s="257"/>
      <c r="X691" s="257"/>
      <c r="Y691" s="257"/>
      <c r="Z691" s="257"/>
    </row>
    <row r="692" spans="1:26">
      <c r="A692" s="257"/>
      <c r="B692" s="257"/>
      <c r="C692" s="257"/>
      <c r="D692" s="257"/>
      <c r="E692" s="257"/>
      <c r="F692" s="257"/>
      <c r="G692" s="257"/>
      <c r="H692" s="257"/>
      <c r="I692" s="257"/>
      <c r="J692" s="257"/>
      <c r="K692" s="257"/>
      <c r="L692" s="257"/>
      <c r="M692" s="257"/>
      <c r="N692" s="257"/>
      <c r="O692" s="257"/>
      <c r="P692" s="257"/>
      <c r="Q692" s="257"/>
      <c r="R692" s="257"/>
      <c r="S692" s="257"/>
      <c r="T692" s="257"/>
      <c r="U692" s="257"/>
      <c r="V692" s="257"/>
      <c r="W692" s="257"/>
      <c r="X692" s="257"/>
      <c r="Y692" s="257"/>
      <c r="Z692" s="257"/>
    </row>
    <row r="693" spans="1:26">
      <c r="A693" s="257"/>
      <c r="B693" s="257"/>
      <c r="C693" s="257"/>
      <c r="D693" s="257"/>
      <c r="E693" s="257"/>
      <c r="F693" s="257"/>
      <c r="G693" s="257"/>
      <c r="H693" s="257"/>
      <c r="I693" s="257"/>
      <c r="J693" s="257"/>
      <c r="K693" s="257"/>
      <c r="L693" s="257"/>
      <c r="M693" s="257"/>
      <c r="N693" s="257"/>
      <c r="O693" s="257"/>
      <c r="P693" s="257"/>
      <c r="Q693" s="257"/>
      <c r="R693" s="257"/>
      <c r="S693" s="257"/>
      <c r="T693" s="257"/>
      <c r="U693" s="257"/>
      <c r="V693" s="257"/>
      <c r="W693" s="257"/>
      <c r="X693" s="257"/>
      <c r="Y693" s="257"/>
      <c r="Z693" s="257"/>
    </row>
    <row r="694" spans="1:26">
      <c r="A694" s="257"/>
      <c r="B694" s="257"/>
      <c r="C694" s="257"/>
      <c r="D694" s="257"/>
      <c r="E694" s="257"/>
      <c r="F694" s="257"/>
      <c r="G694" s="257"/>
      <c r="H694" s="257"/>
      <c r="I694" s="257"/>
      <c r="J694" s="257"/>
      <c r="K694" s="257"/>
      <c r="L694" s="257"/>
      <c r="M694" s="257"/>
      <c r="N694" s="257"/>
      <c r="O694" s="257"/>
      <c r="P694" s="257"/>
      <c r="Q694" s="257"/>
      <c r="R694" s="257"/>
      <c r="S694" s="257"/>
      <c r="T694" s="257"/>
      <c r="U694" s="257"/>
      <c r="V694" s="257"/>
      <c r="W694" s="257"/>
      <c r="X694" s="257"/>
      <c r="Y694" s="257"/>
      <c r="Z694" s="257"/>
    </row>
    <row r="695" spans="1:26">
      <c r="A695" s="257"/>
      <c r="B695" s="257"/>
      <c r="C695" s="257"/>
      <c r="D695" s="257"/>
      <c r="E695" s="257"/>
      <c r="F695" s="257"/>
      <c r="G695" s="257"/>
      <c r="H695" s="257"/>
      <c r="I695" s="257"/>
      <c r="J695" s="257"/>
      <c r="K695" s="257"/>
      <c r="L695" s="257"/>
      <c r="M695" s="257"/>
      <c r="N695" s="257"/>
      <c r="O695" s="257"/>
      <c r="P695" s="257"/>
      <c r="Q695" s="257"/>
      <c r="R695" s="257"/>
      <c r="S695" s="257"/>
      <c r="T695" s="257"/>
      <c r="U695" s="257"/>
      <c r="V695" s="257"/>
      <c r="W695" s="257"/>
      <c r="X695" s="257"/>
      <c r="Y695" s="257"/>
      <c r="Z695" s="257"/>
    </row>
    <row r="696" spans="1:26">
      <c r="A696" s="257"/>
      <c r="B696" s="257"/>
      <c r="C696" s="257"/>
      <c r="D696" s="257"/>
      <c r="E696" s="257"/>
      <c r="F696" s="257"/>
      <c r="G696" s="257"/>
      <c r="H696" s="257"/>
      <c r="I696" s="257"/>
      <c r="J696" s="257"/>
      <c r="K696" s="257"/>
      <c r="L696" s="257"/>
      <c r="M696" s="257"/>
      <c r="N696" s="257"/>
      <c r="O696" s="257"/>
      <c r="P696" s="257"/>
      <c r="Q696" s="257"/>
      <c r="R696" s="257"/>
      <c r="S696" s="257"/>
      <c r="T696" s="257"/>
      <c r="U696" s="257"/>
      <c r="V696" s="257"/>
      <c r="W696" s="257"/>
      <c r="X696" s="257"/>
      <c r="Y696" s="257"/>
      <c r="Z696" s="257"/>
    </row>
    <row r="697" spans="1:26">
      <c r="A697" s="257"/>
      <c r="B697" s="257"/>
      <c r="C697" s="257"/>
      <c r="D697" s="257"/>
      <c r="E697" s="257"/>
      <c r="F697" s="257"/>
      <c r="G697" s="257"/>
      <c r="H697" s="257"/>
      <c r="I697" s="257"/>
      <c r="J697" s="257"/>
      <c r="K697" s="257"/>
      <c r="L697" s="257"/>
      <c r="M697" s="257"/>
      <c r="N697" s="257"/>
      <c r="O697" s="257"/>
      <c r="P697" s="257"/>
      <c r="Q697" s="257"/>
      <c r="R697" s="257"/>
      <c r="S697" s="257"/>
      <c r="T697" s="257"/>
      <c r="U697" s="257"/>
      <c r="V697" s="257"/>
      <c r="W697" s="257"/>
      <c r="X697" s="257"/>
      <c r="Y697" s="257"/>
      <c r="Z697" s="257"/>
    </row>
    <row r="698" spans="1:26">
      <c r="A698" s="257"/>
      <c r="B698" s="257"/>
      <c r="C698" s="257"/>
      <c r="D698" s="257"/>
      <c r="E698" s="257"/>
      <c r="F698" s="257"/>
      <c r="G698" s="257"/>
      <c r="H698" s="257"/>
      <c r="I698" s="257"/>
      <c r="J698" s="257"/>
      <c r="K698" s="257"/>
      <c r="L698" s="257"/>
      <c r="M698" s="257"/>
      <c r="N698" s="257"/>
      <c r="O698" s="257"/>
      <c r="P698" s="257"/>
      <c r="Q698" s="257"/>
      <c r="R698" s="257"/>
      <c r="S698" s="257"/>
      <c r="T698" s="257"/>
      <c r="U698" s="257"/>
      <c r="V698" s="257"/>
      <c r="W698" s="257"/>
      <c r="X698" s="257"/>
      <c r="Y698" s="257"/>
      <c r="Z698" s="257"/>
    </row>
    <row r="699" spans="1:26">
      <c r="A699" s="257"/>
      <c r="B699" s="257"/>
      <c r="C699" s="257"/>
      <c r="D699" s="257"/>
      <c r="E699" s="257"/>
      <c r="F699" s="257"/>
      <c r="G699" s="257"/>
      <c r="H699" s="257"/>
      <c r="I699" s="257"/>
      <c r="J699" s="257"/>
      <c r="K699" s="257"/>
      <c r="L699" s="257"/>
      <c r="M699" s="257"/>
      <c r="N699" s="257"/>
      <c r="O699" s="257"/>
      <c r="P699" s="257"/>
      <c r="Q699" s="257"/>
      <c r="R699" s="257"/>
      <c r="S699" s="257"/>
      <c r="T699" s="257"/>
      <c r="U699" s="257"/>
      <c r="V699" s="257"/>
      <c r="W699" s="257"/>
      <c r="X699" s="257"/>
      <c r="Y699" s="257"/>
      <c r="Z699" s="257"/>
    </row>
    <row r="700" spans="1:26">
      <c r="A700" s="257"/>
      <c r="B700" s="257"/>
      <c r="C700" s="257"/>
      <c r="D700" s="257"/>
      <c r="E700" s="257"/>
      <c r="F700" s="257"/>
      <c r="G700" s="257"/>
      <c r="H700" s="257"/>
      <c r="I700" s="257"/>
      <c r="J700" s="257"/>
      <c r="K700" s="257"/>
      <c r="L700" s="257"/>
      <c r="M700" s="257"/>
      <c r="N700" s="257"/>
      <c r="O700" s="257"/>
      <c r="P700" s="257"/>
      <c r="Q700" s="257"/>
      <c r="R700" s="257"/>
      <c r="S700" s="257"/>
      <c r="T700" s="257"/>
      <c r="U700" s="257"/>
      <c r="V700" s="257"/>
      <c r="W700" s="257"/>
      <c r="X700" s="257"/>
      <c r="Y700" s="257"/>
      <c r="Z700" s="257"/>
    </row>
    <row r="701" spans="1:26">
      <c r="A701" s="257"/>
      <c r="B701" s="257"/>
      <c r="C701" s="257"/>
      <c r="D701" s="257"/>
      <c r="E701" s="257"/>
      <c r="F701" s="257"/>
      <c r="G701" s="257"/>
      <c r="H701" s="257"/>
      <c r="I701" s="257"/>
      <c r="J701" s="257"/>
      <c r="K701" s="257"/>
      <c r="L701" s="257"/>
      <c r="M701" s="257"/>
      <c r="N701" s="257"/>
      <c r="O701" s="257"/>
      <c r="P701" s="257"/>
      <c r="Q701" s="257"/>
      <c r="R701" s="257"/>
      <c r="S701" s="257"/>
      <c r="T701" s="257"/>
      <c r="U701" s="257"/>
      <c r="V701" s="257"/>
      <c r="W701" s="257"/>
      <c r="X701" s="257"/>
      <c r="Y701" s="257"/>
      <c r="Z701" s="257"/>
    </row>
    <row r="702" spans="1:26">
      <c r="A702" s="257"/>
      <c r="B702" s="257"/>
      <c r="C702" s="257"/>
      <c r="D702" s="257"/>
      <c r="E702" s="257"/>
      <c r="F702" s="257"/>
      <c r="G702" s="257"/>
      <c r="H702" s="257"/>
      <c r="I702" s="257"/>
      <c r="J702" s="257"/>
      <c r="K702" s="257"/>
      <c r="L702" s="257"/>
      <c r="M702" s="257"/>
      <c r="N702" s="257"/>
      <c r="O702" s="257"/>
      <c r="P702" s="257"/>
      <c r="Q702" s="257"/>
      <c r="R702" s="257"/>
      <c r="S702" s="257"/>
      <c r="T702" s="257"/>
      <c r="U702" s="257"/>
      <c r="V702" s="257"/>
      <c r="W702" s="257"/>
      <c r="X702" s="257"/>
      <c r="Y702" s="257"/>
      <c r="Z702" s="257"/>
    </row>
    <row r="703" spans="1:26">
      <c r="A703" s="257"/>
      <c r="B703" s="257"/>
      <c r="C703" s="257"/>
      <c r="D703" s="257"/>
      <c r="E703" s="257"/>
      <c r="F703" s="257"/>
      <c r="G703" s="257"/>
      <c r="H703" s="257"/>
      <c r="I703" s="257"/>
      <c r="J703" s="257"/>
      <c r="K703" s="257"/>
      <c r="L703" s="257"/>
      <c r="M703" s="257"/>
      <c r="N703" s="257"/>
      <c r="O703" s="257"/>
      <c r="P703" s="257"/>
      <c r="Q703" s="257"/>
      <c r="R703" s="257"/>
      <c r="S703" s="257"/>
      <c r="T703" s="257"/>
      <c r="U703" s="257"/>
      <c r="V703" s="257"/>
      <c r="W703" s="257"/>
      <c r="X703" s="257"/>
      <c r="Y703" s="257"/>
      <c r="Z703" s="257"/>
    </row>
    <row r="704" spans="1:26">
      <c r="A704" s="257"/>
      <c r="B704" s="257"/>
      <c r="C704" s="257"/>
      <c r="D704" s="257"/>
      <c r="E704" s="257"/>
      <c r="F704" s="257"/>
      <c r="G704" s="257"/>
      <c r="H704" s="257"/>
      <c r="I704" s="257"/>
      <c r="J704" s="257"/>
      <c r="K704" s="257"/>
      <c r="L704" s="257"/>
      <c r="M704" s="257"/>
      <c r="N704" s="257"/>
      <c r="O704" s="257"/>
      <c r="P704" s="257"/>
      <c r="Q704" s="257"/>
      <c r="R704" s="257"/>
      <c r="S704" s="257"/>
      <c r="T704" s="257"/>
      <c r="U704" s="257"/>
      <c r="V704" s="257"/>
      <c r="W704" s="257"/>
      <c r="X704" s="257"/>
      <c r="Y704" s="257"/>
      <c r="Z704" s="257"/>
    </row>
    <row r="705" spans="1:26">
      <c r="A705" s="257"/>
      <c r="B705" s="257"/>
      <c r="C705" s="257"/>
      <c r="D705" s="257"/>
      <c r="E705" s="257"/>
      <c r="F705" s="257"/>
      <c r="G705" s="257"/>
      <c r="H705" s="257"/>
      <c r="I705" s="257"/>
      <c r="J705" s="257"/>
      <c r="K705" s="257"/>
      <c r="L705" s="257"/>
      <c r="M705" s="257"/>
      <c r="N705" s="257"/>
      <c r="O705" s="257"/>
      <c r="P705" s="257"/>
      <c r="Q705" s="257"/>
      <c r="R705" s="257"/>
      <c r="S705" s="257"/>
      <c r="T705" s="257"/>
      <c r="U705" s="257"/>
      <c r="V705" s="257"/>
      <c r="W705" s="257"/>
      <c r="X705" s="257"/>
      <c r="Y705" s="257"/>
      <c r="Z705" s="257"/>
    </row>
    <row r="706" spans="1:26">
      <c r="A706" s="257"/>
      <c r="B706" s="257"/>
      <c r="C706" s="257"/>
      <c r="D706" s="257"/>
      <c r="E706" s="257"/>
      <c r="F706" s="257"/>
      <c r="G706" s="257"/>
      <c r="H706" s="257"/>
      <c r="I706" s="257"/>
      <c r="J706" s="257"/>
      <c r="K706" s="257"/>
      <c r="L706" s="257"/>
      <c r="M706" s="257"/>
      <c r="N706" s="257"/>
      <c r="O706" s="257"/>
      <c r="P706" s="257"/>
      <c r="Q706" s="257"/>
      <c r="R706" s="257"/>
      <c r="S706" s="257"/>
      <c r="T706" s="257"/>
      <c r="U706" s="257"/>
      <c r="V706" s="257"/>
      <c r="W706" s="257"/>
      <c r="X706" s="257"/>
      <c r="Y706" s="257"/>
      <c r="Z706" s="257"/>
    </row>
    <row r="707" spans="1:26">
      <c r="A707" s="257"/>
      <c r="B707" s="257"/>
      <c r="C707" s="257"/>
      <c r="D707" s="257"/>
      <c r="E707" s="257"/>
      <c r="F707" s="257"/>
      <c r="G707" s="257"/>
      <c r="H707" s="257"/>
      <c r="I707" s="257"/>
      <c r="J707" s="257"/>
      <c r="K707" s="257"/>
      <c r="L707" s="257"/>
      <c r="M707" s="257"/>
      <c r="N707" s="257"/>
      <c r="O707" s="257"/>
      <c r="P707" s="257"/>
      <c r="Q707" s="257"/>
      <c r="R707" s="257"/>
      <c r="S707" s="257"/>
      <c r="T707" s="257"/>
      <c r="U707" s="257"/>
      <c r="V707" s="257"/>
      <c r="W707" s="257"/>
      <c r="X707" s="257"/>
      <c r="Y707" s="257"/>
      <c r="Z707" s="257"/>
    </row>
    <row r="708" spans="1:26">
      <c r="A708" s="257"/>
      <c r="B708" s="257"/>
      <c r="C708" s="257"/>
      <c r="D708" s="257"/>
      <c r="E708" s="257"/>
      <c r="F708" s="257"/>
      <c r="G708" s="257"/>
      <c r="H708" s="257"/>
      <c r="I708" s="257"/>
      <c r="J708" s="257"/>
      <c r="K708" s="257"/>
      <c r="L708" s="257"/>
      <c r="M708" s="257"/>
      <c r="N708" s="257"/>
      <c r="O708" s="257"/>
      <c r="P708" s="257"/>
      <c r="Q708" s="257"/>
      <c r="R708" s="257"/>
      <c r="S708" s="257"/>
      <c r="T708" s="257"/>
      <c r="U708" s="257"/>
      <c r="V708" s="257"/>
      <c r="W708" s="257"/>
      <c r="X708" s="257"/>
      <c r="Y708" s="257"/>
      <c r="Z708" s="257"/>
    </row>
    <row r="709" spans="1:26">
      <c r="A709" s="257"/>
      <c r="B709" s="257"/>
      <c r="C709" s="257"/>
      <c r="D709" s="257"/>
      <c r="E709" s="257"/>
      <c r="F709" s="257"/>
      <c r="G709" s="257"/>
      <c r="H709" s="257"/>
      <c r="I709" s="257"/>
      <c r="J709" s="257"/>
      <c r="K709" s="257"/>
      <c r="L709" s="257"/>
      <c r="M709" s="257"/>
      <c r="N709" s="257"/>
      <c r="O709" s="257"/>
      <c r="P709" s="257"/>
      <c r="Q709" s="257"/>
      <c r="R709" s="257"/>
      <c r="S709" s="257"/>
      <c r="T709" s="257"/>
      <c r="U709" s="257"/>
      <c r="V709" s="257"/>
      <c r="W709" s="257"/>
      <c r="X709" s="257"/>
      <c r="Y709" s="257"/>
      <c r="Z709" s="257"/>
    </row>
    <row r="710" spans="1:26">
      <c r="A710" s="257"/>
      <c r="B710" s="257"/>
      <c r="C710" s="257"/>
      <c r="D710" s="257"/>
      <c r="E710" s="257"/>
      <c r="F710" s="257"/>
      <c r="G710" s="257"/>
      <c r="H710" s="257"/>
      <c r="I710" s="257"/>
      <c r="J710" s="257"/>
      <c r="K710" s="257"/>
      <c r="L710" s="257"/>
      <c r="M710" s="257"/>
      <c r="N710" s="257"/>
      <c r="O710" s="257"/>
      <c r="P710" s="257"/>
      <c r="Q710" s="257"/>
      <c r="R710" s="257"/>
      <c r="S710" s="257"/>
      <c r="T710" s="257"/>
      <c r="U710" s="257"/>
      <c r="V710" s="257"/>
      <c r="W710" s="257"/>
      <c r="X710" s="257"/>
      <c r="Y710" s="257"/>
      <c r="Z710" s="257"/>
    </row>
    <row r="711" spans="1:26">
      <c r="A711" s="257"/>
      <c r="B711" s="257"/>
      <c r="C711" s="257"/>
      <c r="D711" s="257"/>
      <c r="E711" s="257"/>
      <c r="F711" s="257"/>
      <c r="G711" s="257"/>
      <c r="H711" s="257"/>
      <c r="I711" s="257"/>
      <c r="J711" s="257"/>
      <c r="K711" s="257"/>
      <c r="L711" s="257"/>
      <c r="M711" s="257"/>
      <c r="N711" s="257"/>
      <c r="O711" s="257"/>
      <c r="P711" s="257"/>
      <c r="Q711" s="257"/>
      <c r="R711" s="257"/>
      <c r="S711" s="257"/>
      <c r="T711" s="257"/>
      <c r="U711" s="257"/>
      <c r="V711" s="257"/>
      <c r="W711" s="257"/>
      <c r="X711" s="257"/>
      <c r="Y711" s="257"/>
      <c r="Z711" s="257"/>
    </row>
    <row r="712" spans="1:26">
      <c r="A712" s="257"/>
      <c r="B712" s="257"/>
      <c r="C712" s="257"/>
      <c r="D712" s="257"/>
      <c r="E712" s="257"/>
      <c r="F712" s="257"/>
      <c r="G712" s="257"/>
      <c r="H712" s="257"/>
      <c r="I712" s="257"/>
      <c r="J712" s="257"/>
      <c r="K712" s="257"/>
      <c r="L712" s="257"/>
      <c r="M712" s="257"/>
      <c r="N712" s="257"/>
      <c r="O712" s="257"/>
      <c r="P712" s="257"/>
      <c r="Q712" s="257"/>
      <c r="R712" s="257"/>
      <c r="S712" s="257"/>
      <c r="T712" s="257"/>
      <c r="U712" s="257"/>
      <c r="V712" s="257"/>
      <c r="W712" s="257"/>
      <c r="X712" s="257"/>
      <c r="Y712" s="257"/>
      <c r="Z712" s="257"/>
    </row>
    <row r="713" spans="1:26">
      <c r="A713" s="257"/>
      <c r="B713" s="257"/>
      <c r="C713" s="257"/>
      <c r="D713" s="257"/>
      <c r="E713" s="257"/>
      <c r="F713" s="257"/>
      <c r="G713" s="257"/>
      <c r="H713" s="257"/>
      <c r="I713" s="257"/>
      <c r="J713" s="257"/>
      <c r="K713" s="257"/>
      <c r="L713" s="257"/>
      <c r="M713" s="257"/>
      <c r="N713" s="257"/>
      <c r="O713" s="257"/>
      <c r="P713" s="257"/>
      <c r="Q713" s="257"/>
      <c r="R713" s="257"/>
      <c r="S713" s="257"/>
      <c r="T713" s="257"/>
      <c r="U713" s="257"/>
      <c r="V713" s="257"/>
      <c r="W713" s="257"/>
      <c r="X713" s="257"/>
      <c r="Y713" s="257"/>
      <c r="Z713" s="257"/>
    </row>
    <row r="714" spans="1:26">
      <c r="A714" s="257"/>
      <c r="B714" s="257"/>
      <c r="C714" s="257"/>
      <c r="D714" s="257"/>
      <c r="E714" s="257"/>
      <c r="F714" s="257"/>
      <c r="G714" s="257"/>
      <c r="H714" s="257"/>
      <c r="I714" s="257"/>
      <c r="J714" s="257"/>
      <c r="K714" s="257"/>
      <c r="L714" s="257"/>
      <c r="M714" s="257"/>
      <c r="N714" s="257"/>
      <c r="O714" s="257"/>
      <c r="P714" s="257"/>
      <c r="Q714" s="257"/>
      <c r="R714" s="257"/>
      <c r="S714" s="257"/>
      <c r="T714" s="257"/>
      <c r="U714" s="257"/>
      <c r="V714" s="257"/>
      <c r="W714" s="257"/>
      <c r="X714" s="257"/>
      <c r="Y714" s="257"/>
      <c r="Z714" s="257"/>
    </row>
    <row r="715" spans="1:26">
      <c r="A715" s="257"/>
      <c r="B715" s="257"/>
      <c r="C715" s="257"/>
      <c r="D715" s="257"/>
      <c r="E715" s="257"/>
      <c r="F715" s="257"/>
      <c r="G715" s="257"/>
      <c r="H715" s="257"/>
      <c r="I715" s="257"/>
      <c r="J715" s="257"/>
      <c r="K715" s="257"/>
      <c r="L715" s="257"/>
      <c r="M715" s="257"/>
      <c r="N715" s="257"/>
      <c r="O715" s="257"/>
      <c r="P715" s="257"/>
      <c r="Q715" s="257"/>
      <c r="R715" s="257"/>
      <c r="S715" s="257"/>
      <c r="T715" s="257"/>
      <c r="U715" s="257"/>
      <c r="V715" s="257"/>
      <c r="W715" s="257"/>
      <c r="X715" s="257"/>
      <c r="Y715" s="257"/>
      <c r="Z715" s="257"/>
    </row>
    <row r="716" spans="1:26">
      <c r="A716" s="257"/>
      <c r="B716" s="257"/>
      <c r="C716" s="257"/>
      <c r="D716" s="257"/>
      <c r="E716" s="257"/>
      <c r="F716" s="257"/>
      <c r="G716" s="257"/>
      <c r="H716" s="257"/>
      <c r="I716" s="257"/>
      <c r="J716" s="257"/>
      <c r="K716" s="257"/>
      <c r="L716" s="257"/>
      <c r="M716" s="257"/>
      <c r="N716" s="257"/>
      <c r="O716" s="257"/>
      <c r="P716" s="257"/>
      <c r="Q716" s="257"/>
      <c r="R716" s="257"/>
      <c r="S716" s="257"/>
      <c r="T716" s="257"/>
      <c r="U716" s="257"/>
      <c r="V716" s="257"/>
      <c r="W716" s="257"/>
      <c r="X716" s="257"/>
      <c r="Y716" s="257"/>
      <c r="Z716" s="257"/>
    </row>
    <row r="717" spans="1:26">
      <c r="A717" s="257"/>
      <c r="B717" s="257"/>
      <c r="C717" s="257"/>
      <c r="D717" s="257"/>
      <c r="E717" s="257"/>
      <c r="F717" s="257"/>
      <c r="G717" s="257"/>
      <c r="H717" s="257"/>
      <c r="I717" s="257"/>
      <c r="J717" s="257"/>
      <c r="K717" s="257"/>
      <c r="L717" s="257"/>
      <c r="M717" s="257"/>
      <c r="N717" s="257"/>
      <c r="O717" s="257"/>
      <c r="P717" s="257"/>
      <c r="Q717" s="257"/>
      <c r="R717" s="257"/>
      <c r="S717" s="257"/>
      <c r="T717" s="257"/>
      <c r="U717" s="257"/>
      <c r="V717" s="257"/>
      <c r="W717" s="257"/>
      <c r="X717" s="257"/>
      <c r="Y717" s="257"/>
      <c r="Z717" s="257"/>
    </row>
    <row r="718" spans="1:26">
      <c r="A718" s="257"/>
      <c r="B718" s="257"/>
      <c r="C718" s="257"/>
      <c r="D718" s="257"/>
      <c r="E718" s="257"/>
      <c r="F718" s="257"/>
      <c r="G718" s="257"/>
      <c r="H718" s="257"/>
      <c r="I718" s="257"/>
      <c r="J718" s="257"/>
      <c r="K718" s="257"/>
      <c r="L718" s="257"/>
      <c r="M718" s="257"/>
      <c r="N718" s="257"/>
      <c r="O718" s="257"/>
      <c r="P718" s="257"/>
      <c r="Q718" s="257"/>
      <c r="R718" s="257"/>
      <c r="S718" s="257"/>
      <c r="T718" s="257"/>
      <c r="U718" s="257"/>
      <c r="V718" s="257"/>
      <c r="W718" s="257"/>
      <c r="X718" s="257"/>
      <c r="Y718" s="257"/>
      <c r="Z718" s="257"/>
    </row>
    <row r="719" spans="1:26">
      <c r="A719" s="257"/>
      <c r="B719" s="257"/>
      <c r="C719" s="257"/>
      <c r="D719" s="257"/>
      <c r="E719" s="257"/>
      <c r="F719" s="257"/>
      <c r="G719" s="257"/>
      <c r="H719" s="257"/>
      <c r="I719" s="257"/>
      <c r="J719" s="257"/>
      <c r="K719" s="257"/>
      <c r="L719" s="257"/>
      <c r="M719" s="257"/>
      <c r="N719" s="257"/>
      <c r="O719" s="257"/>
      <c r="P719" s="257"/>
      <c r="Q719" s="257"/>
      <c r="R719" s="257"/>
      <c r="S719" s="257"/>
      <c r="T719" s="257"/>
      <c r="U719" s="257"/>
      <c r="V719" s="257"/>
      <c r="W719" s="257"/>
      <c r="X719" s="257"/>
      <c r="Y719" s="257"/>
      <c r="Z719" s="257"/>
    </row>
    <row r="720" spans="1:26">
      <c r="A720" s="257"/>
      <c r="B720" s="257"/>
      <c r="C720" s="257"/>
      <c r="D720" s="257"/>
      <c r="E720" s="257"/>
      <c r="F720" s="257"/>
      <c r="G720" s="257"/>
      <c r="H720" s="257"/>
      <c r="I720" s="257"/>
      <c r="J720" s="257"/>
      <c r="K720" s="257"/>
      <c r="L720" s="257"/>
      <c r="M720" s="257"/>
      <c r="N720" s="257"/>
      <c r="O720" s="257"/>
      <c r="P720" s="257"/>
      <c r="Q720" s="257"/>
      <c r="R720" s="257"/>
      <c r="S720" s="257"/>
      <c r="T720" s="257"/>
      <c r="U720" s="257"/>
      <c r="V720" s="257"/>
      <c r="W720" s="257"/>
      <c r="X720" s="257"/>
      <c r="Y720" s="257"/>
      <c r="Z720" s="257"/>
    </row>
    <row r="721" spans="1:26">
      <c r="A721" s="257"/>
      <c r="B721" s="257"/>
      <c r="C721" s="257"/>
      <c r="D721" s="257"/>
      <c r="E721" s="257"/>
      <c r="F721" s="257"/>
      <c r="G721" s="257"/>
      <c r="H721" s="257"/>
      <c r="I721" s="257"/>
      <c r="J721" s="257"/>
      <c r="K721" s="257"/>
      <c r="L721" s="257"/>
      <c r="M721" s="257"/>
      <c r="N721" s="257"/>
      <c r="O721" s="257"/>
      <c r="P721" s="257"/>
      <c r="Q721" s="257"/>
      <c r="R721" s="257"/>
      <c r="S721" s="257"/>
      <c r="T721" s="257"/>
      <c r="U721" s="257"/>
      <c r="V721" s="257"/>
      <c r="W721" s="257"/>
      <c r="X721" s="257"/>
      <c r="Y721" s="257"/>
      <c r="Z721" s="257"/>
    </row>
    <row r="722" spans="1:26">
      <c r="A722" s="257"/>
      <c r="B722" s="257"/>
      <c r="C722" s="257"/>
      <c r="D722" s="257"/>
      <c r="E722" s="257"/>
      <c r="F722" s="257"/>
      <c r="G722" s="257"/>
      <c r="H722" s="257"/>
      <c r="I722" s="257"/>
      <c r="J722" s="257"/>
      <c r="K722" s="257"/>
      <c r="L722" s="257"/>
      <c r="M722" s="257"/>
      <c r="N722" s="257"/>
      <c r="O722" s="257"/>
      <c r="P722" s="257"/>
      <c r="Q722" s="257"/>
      <c r="R722" s="257"/>
      <c r="S722" s="257"/>
      <c r="T722" s="257"/>
      <c r="U722" s="257"/>
      <c r="V722" s="257"/>
      <c r="W722" s="257"/>
      <c r="X722" s="257"/>
      <c r="Y722" s="257"/>
      <c r="Z722" s="257"/>
    </row>
    <row r="723" spans="1:26">
      <c r="A723" s="257"/>
      <c r="B723" s="257"/>
      <c r="C723" s="257"/>
      <c r="D723" s="257"/>
      <c r="E723" s="257"/>
      <c r="F723" s="257"/>
      <c r="G723" s="257"/>
      <c r="H723" s="257"/>
      <c r="I723" s="257"/>
      <c r="J723" s="257"/>
      <c r="K723" s="257"/>
      <c r="L723" s="257"/>
      <c r="M723" s="257"/>
      <c r="N723" s="257"/>
      <c r="O723" s="257"/>
      <c r="P723" s="257"/>
      <c r="Q723" s="257"/>
      <c r="R723" s="257"/>
      <c r="S723" s="257"/>
      <c r="T723" s="257"/>
      <c r="U723" s="257"/>
      <c r="V723" s="257"/>
      <c r="W723" s="257"/>
      <c r="X723" s="257"/>
      <c r="Y723" s="257"/>
      <c r="Z723" s="257"/>
    </row>
    <row r="724" spans="1:26">
      <c r="A724" s="257"/>
      <c r="B724" s="257"/>
      <c r="C724" s="257"/>
      <c r="D724" s="257"/>
      <c r="E724" s="257"/>
      <c r="F724" s="257"/>
      <c r="G724" s="257"/>
      <c r="H724" s="257"/>
      <c r="I724" s="257"/>
      <c r="J724" s="257"/>
      <c r="K724" s="257"/>
      <c r="L724" s="257"/>
      <c r="M724" s="257"/>
      <c r="N724" s="257"/>
      <c r="O724" s="257"/>
      <c r="P724" s="257"/>
      <c r="Q724" s="257"/>
      <c r="R724" s="257"/>
      <c r="S724" s="257"/>
      <c r="T724" s="257"/>
      <c r="U724" s="257"/>
      <c r="V724" s="257"/>
      <c r="W724" s="257"/>
      <c r="X724" s="257"/>
      <c r="Y724" s="257"/>
      <c r="Z724" s="257"/>
    </row>
    <row r="725" spans="1:26">
      <c r="A725" s="257"/>
      <c r="B725" s="257"/>
      <c r="C725" s="257"/>
      <c r="D725" s="257"/>
      <c r="E725" s="257"/>
      <c r="F725" s="257"/>
      <c r="G725" s="257"/>
      <c r="H725" s="257"/>
      <c r="I725" s="257"/>
      <c r="J725" s="257"/>
      <c r="K725" s="257"/>
      <c r="L725" s="257"/>
      <c r="M725" s="257"/>
      <c r="N725" s="257"/>
      <c r="O725" s="257"/>
      <c r="P725" s="257"/>
      <c r="Q725" s="257"/>
      <c r="R725" s="257"/>
      <c r="S725" s="257"/>
      <c r="T725" s="257"/>
      <c r="U725" s="257"/>
      <c r="V725" s="257"/>
      <c r="W725" s="257"/>
      <c r="X725" s="257"/>
      <c r="Y725" s="257"/>
      <c r="Z725" s="257"/>
    </row>
    <row r="726" spans="1:26">
      <c r="A726" s="257"/>
      <c r="B726" s="257"/>
      <c r="C726" s="257"/>
      <c r="D726" s="257"/>
      <c r="E726" s="257"/>
      <c r="F726" s="257"/>
      <c r="G726" s="257"/>
      <c r="H726" s="257"/>
      <c r="I726" s="257"/>
      <c r="J726" s="257"/>
      <c r="K726" s="257"/>
      <c r="L726" s="257"/>
      <c r="M726" s="257"/>
      <c r="N726" s="257"/>
      <c r="O726" s="257"/>
      <c r="P726" s="257"/>
      <c r="Q726" s="257"/>
      <c r="R726" s="257"/>
      <c r="S726" s="257"/>
      <c r="T726" s="257"/>
      <c r="U726" s="257"/>
      <c r="V726" s="257"/>
      <c r="W726" s="257"/>
      <c r="X726" s="257"/>
      <c r="Y726" s="257"/>
      <c r="Z726" s="257"/>
    </row>
    <row r="727" spans="1:26">
      <c r="A727" s="257"/>
      <c r="B727" s="257"/>
      <c r="C727" s="257"/>
      <c r="D727" s="257"/>
      <c r="E727" s="257"/>
      <c r="F727" s="257"/>
      <c r="G727" s="257"/>
      <c r="H727" s="257"/>
      <c r="I727" s="257"/>
      <c r="J727" s="257"/>
      <c r="K727" s="257"/>
      <c r="L727" s="257"/>
      <c r="M727" s="257"/>
      <c r="N727" s="257"/>
      <c r="O727" s="257"/>
      <c r="P727" s="257"/>
      <c r="Q727" s="257"/>
      <c r="R727" s="257"/>
      <c r="S727" s="257"/>
      <c r="T727" s="257"/>
      <c r="U727" s="257"/>
      <c r="V727" s="257"/>
      <c r="W727" s="257"/>
      <c r="X727" s="257"/>
      <c r="Y727" s="257"/>
      <c r="Z727" s="257"/>
    </row>
    <row r="728" spans="1:26">
      <c r="A728" s="257"/>
      <c r="B728" s="257"/>
      <c r="C728" s="257"/>
      <c r="D728" s="257"/>
      <c r="E728" s="257"/>
      <c r="F728" s="257"/>
      <c r="G728" s="257"/>
      <c r="H728" s="257"/>
      <c r="I728" s="257"/>
      <c r="J728" s="257"/>
      <c r="K728" s="257"/>
      <c r="L728" s="257"/>
      <c r="M728" s="257"/>
      <c r="N728" s="257"/>
      <c r="O728" s="257"/>
      <c r="P728" s="257"/>
      <c r="Q728" s="257"/>
      <c r="R728" s="257"/>
      <c r="S728" s="257"/>
      <c r="T728" s="257"/>
      <c r="U728" s="257"/>
      <c r="V728" s="257"/>
      <c r="W728" s="257"/>
      <c r="X728" s="257"/>
      <c r="Y728" s="257"/>
      <c r="Z728" s="257"/>
    </row>
    <row r="729" spans="1:26">
      <c r="A729" s="257"/>
      <c r="B729" s="257"/>
      <c r="C729" s="257"/>
      <c r="D729" s="257"/>
      <c r="E729" s="257"/>
      <c r="F729" s="257"/>
      <c r="G729" s="257"/>
      <c r="H729" s="257"/>
      <c r="I729" s="257"/>
      <c r="J729" s="257"/>
      <c r="K729" s="257"/>
      <c r="L729" s="257"/>
      <c r="M729" s="257"/>
      <c r="N729" s="257"/>
      <c r="O729" s="257"/>
      <c r="P729" s="257"/>
      <c r="Q729" s="257"/>
      <c r="R729" s="257"/>
      <c r="S729" s="257"/>
      <c r="T729" s="257"/>
      <c r="U729" s="257"/>
      <c r="V729" s="257"/>
      <c r="W729" s="257"/>
      <c r="X729" s="257"/>
      <c r="Y729" s="257"/>
      <c r="Z729" s="257"/>
    </row>
    <row r="730" spans="1:26">
      <c r="A730" s="257"/>
      <c r="B730" s="257"/>
      <c r="C730" s="257"/>
      <c r="D730" s="257"/>
      <c r="E730" s="257"/>
      <c r="F730" s="257"/>
      <c r="G730" s="257"/>
      <c r="H730" s="257"/>
      <c r="I730" s="257"/>
      <c r="J730" s="257"/>
      <c r="K730" s="257"/>
      <c r="L730" s="257"/>
      <c r="M730" s="257"/>
      <c r="N730" s="257"/>
      <c r="O730" s="257"/>
      <c r="P730" s="257"/>
      <c r="Q730" s="257"/>
      <c r="R730" s="257"/>
      <c r="S730" s="257"/>
      <c r="T730" s="257"/>
      <c r="U730" s="257"/>
      <c r="V730" s="257"/>
      <c r="W730" s="257"/>
      <c r="X730" s="257"/>
      <c r="Y730" s="257"/>
      <c r="Z730" s="257"/>
    </row>
    <row r="731" spans="1:26">
      <c r="A731" s="257"/>
      <c r="B731" s="257"/>
      <c r="C731" s="257"/>
      <c r="D731" s="257"/>
      <c r="E731" s="257"/>
      <c r="F731" s="257"/>
      <c r="G731" s="257"/>
      <c r="H731" s="257"/>
      <c r="I731" s="257"/>
      <c r="J731" s="257"/>
      <c r="K731" s="257"/>
      <c r="L731" s="257"/>
      <c r="M731" s="257"/>
      <c r="N731" s="257"/>
      <c r="O731" s="257"/>
      <c r="P731" s="257"/>
      <c r="Q731" s="257"/>
      <c r="R731" s="257"/>
      <c r="S731" s="257"/>
      <c r="T731" s="257"/>
      <c r="U731" s="257"/>
      <c r="V731" s="257"/>
      <c r="W731" s="257"/>
      <c r="X731" s="257"/>
      <c r="Y731" s="257"/>
      <c r="Z731" s="257"/>
    </row>
    <row r="732" spans="1:26">
      <c r="A732" s="257"/>
      <c r="B732" s="257"/>
      <c r="C732" s="257"/>
      <c r="D732" s="257"/>
      <c r="E732" s="257"/>
      <c r="F732" s="257"/>
      <c r="G732" s="257"/>
      <c r="H732" s="257"/>
      <c r="I732" s="257"/>
      <c r="J732" s="257"/>
      <c r="K732" s="257"/>
      <c r="L732" s="257"/>
      <c r="M732" s="257"/>
      <c r="N732" s="257"/>
      <c r="O732" s="257"/>
      <c r="P732" s="257"/>
      <c r="Q732" s="257"/>
      <c r="R732" s="257"/>
      <c r="S732" s="257"/>
      <c r="T732" s="257"/>
      <c r="U732" s="257"/>
      <c r="V732" s="257"/>
      <c r="W732" s="257"/>
      <c r="X732" s="257"/>
      <c r="Y732" s="257"/>
      <c r="Z732" s="257"/>
    </row>
    <row r="733" spans="1:26">
      <c r="A733" s="257"/>
      <c r="B733" s="257"/>
      <c r="C733" s="257"/>
      <c r="D733" s="257"/>
      <c r="E733" s="257"/>
      <c r="F733" s="257"/>
      <c r="G733" s="257"/>
      <c r="H733" s="257"/>
      <c r="I733" s="257"/>
      <c r="J733" s="257"/>
      <c r="K733" s="257"/>
      <c r="L733" s="257"/>
      <c r="M733" s="257"/>
      <c r="N733" s="257"/>
      <c r="O733" s="257"/>
      <c r="P733" s="257"/>
      <c r="Q733" s="257"/>
      <c r="R733" s="257"/>
      <c r="S733" s="257"/>
      <c r="T733" s="257"/>
      <c r="U733" s="257"/>
      <c r="V733" s="257"/>
      <c r="W733" s="257"/>
      <c r="X733" s="257"/>
      <c r="Y733" s="257"/>
      <c r="Z733" s="257"/>
    </row>
    <row r="734" spans="1:26">
      <c r="A734" s="257"/>
      <c r="B734" s="257"/>
      <c r="C734" s="257"/>
      <c r="D734" s="257"/>
      <c r="E734" s="257"/>
      <c r="F734" s="257"/>
      <c r="G734" s="257"/>
      <c r="H734" s="257"/>
      <c r="I734" s="257"/>
      <c r="J734" s="257"/>
      <c r="K734" s="257"/>
      <c r="L734" s="257"/>
      <c r="M734" s="257"/>
      <c r="N734" s="257"/>
      <c r="O734" s="257"/>
      <c r="P734" s="257"/>
      <c r="Q734" s="257"/>
      <c r="R734" s="257"/>
      <c r="S734" s="257"/>
      <c r="T734" s="257"/>
      <c r="U734" s="257"/>
      <c r="V734" s="257"/>
      <c r="W734" s="257"/>
      <c r="X734" s="257"/>
      <c r="Y734" s="257"/>
      <c r="Z734" s="257"/>
    </row>
    <row r="735" spans="1:26">
      <c r="A735" s="257"/>
      <c r="B735" s="257"/>
      <c r="C735" s="257"/>
      <c r="D735" s="257"/>
      <c r="E735" s="257"/>
      <c r="F735" s="257"/>
      <c r="G735" s="257"/>
      <c r="H735" s="257"/>
      <c r="I735" s="257"/>
      <c r="J735" s="257"/>
      <c r="K735" s="257"/>
      <c r="L735" s="257"/>
      <c r="M735" s="257"/>
      <c r="N735" s="257"/>
      <c r="O735" s="257"/>
      <c r="P735" s="257"/>
      <c r="Q735" s="257"/>
      <c r="R735" s="257"/>
      <c r="S735" s="257"/>
      <c r="T735" s="257"/>
      <c r="U735" s="257"/>
      <c r="V735" s="257"/>
      <c r="W735" s="257"/>
      <c r="X735" s="257"/>
      <c r="Y735" s="257"/>
      <c r="Z735" s="257"/>
    </row>
    <row r="736" spans="1:26">
      <c r="A736" s="257"/>
      <c r="B736" s="257"/>
      <c r="C736" s="257"/>
      <c r="D736" s="257"/>
      <c r="E736" s="257"/>
      <c r="F736" s="257"/>
      <c r="G736" s="257"/>
      <c r="H736" s="257"/>
      <c r="I736" s="257"/>
      <c r="J736" s="257"/>
      <c r="K736" s="257"/>
      <c r="L736" s="257"/>
      <c r="M736" s="257"/>
      <c r="N736" s="257"/>
      <c r="O736" s="257"/>
      <c r="P736" s="257"/>
      <c r="Q736" s="257"/>
      <c r="R736" s="257"/>
      <c r="S736" s="257"/>
      <c r="T736" s="257"/>
      <c r="U736" s="257"/>
      <c r="V736" s="257"/>
      <c r="W736" s="257"/>
      <c r="X736" s="257"/>
      <c r="Y736" s="257"/>
      <c r="Z736" s="257"/>
    </row>
    <row r="737" spans="1:26">
      <c r="A737" s="257"/>
      <c r="B737" s="257"/>
      <c r="C737" s="257"/>
      <c r="D737" s="257"/>
      <c r="E737" s="257"/>
      <c r="F737" s="257"/>
      <c r="G737" s="257"/>
      <c r="H737" s="257"/>
      <c r="I737" s="257"/>
      <c r="J737" s="257"/>
      <c r="K737" s="257"/>
      <c r="L737" s="257"/>
      <c r="M737" s="257"/>
      <c r="N737" s="257"/>
      <c r="O737" s="257"/>
      <c r="P737" s="257"/>
      <c r="Q737" s="257"/>
      <c r="R737" s="257"/>
      <c r="S737" s="257"/>
      <c r="T737" s="257"/>
      <c r="U737" s="257"/>
      <c r="V737" s="257"/>
      <c r="W737" s="257"/>
      <c r="X737" s="257"/>
      <c r="Y737" s="257"/>
      <c r="Z737" s="257"/>
    </row>
    <row r="738" spans="1:26">
      <c r="A738" s="257"/>
      <c r="B738" s="257"/>
      <c r="C738" s="257"/>
      <c r="D738" s="257"/>
      <c r="E738" s="257"/>
      <c r="F738" s="257"/>
      <c r="G738" s="257"/>
      <c r="H738" s="257"/>
      <c r="I738" s="257"/>
      <c r="J738" s="257"/>
      <c r="K738" s="257"/>
      <c r="L738" s="257"/>
      <c r="M738" s="257"/>
      <c r="N738" s="257"/>
      <c r="O738" s="257"/>
      <c r="P738" s="257"/>
      <c r="Q738" s="257"/>
      <c r="R738" s="257"/>
      <c r="S738" s="257"/>
      <c r="T738" s="257"/>
      <c r="U738" s="257"/>
      <c r="V738" s="257"/>
      <c r="W738" s="257"/>
      <c r="X738" s="257"/>
      <c r="Y738" s="257"/>
      <c r="Z738" s="257"/>
    </row>
    <row r="739" spans="1:26">
      <c r="A739" s="257"/>
      <c r="B739" s="257"/>
      <c r="C739" s="257"/>
      <c r="D739" s="257"/>
      <c r="E739" s="257"/>
      <c r="F739" s="257"/>
      <c r="G739" s="257"/>
      <c r="H739" s="257"/>
      <c r="I739" s="257"/>
      <c r="J739" s="257"/>
      <c r="K739" s="257"/>
      <c r="L739" s="257"/>
      <c r="M739" s="257"/>
      <c r="N739" s="257"/>
      <c r="O739" s="257"/>
      <c r="P739" s="257"/>
      <c r="Q739" s="257"/>
      <c r="R739" s="257"/>
      <c r="S739" s="257"/>
      <c r="T739" s="257"/>
      <c r="U739" s="257"/>
      <c r="V739" s="257"/>
      <c r="W739" s="257"/>
      <c r="X739" s="257"/>
      <c r="Y739" s="257"/>
      <c r="Z739" s="257"/>
    </row>
    <row r="740" spans="1:26">
      <c r="A740" s="257"/>
      <c r="B740" s="257"/>
      <c r="C740" s="257"/>
      <c r="D740" s="257"/>
      <c r="E740" s="257"/>
      <c r="F740" s="257"/>
      <c r="G740" s="257"/>
      <c r="H740" s="257"/>
      <c r="I740" s="257"/>
      <c r="J740" s="257"/>
      <c r="K740" s="257"/>
      <c r="L740" s="257"/>
      <c r="M740" s="257"/>
      <c r="N740" s="257"/>
      <c r="O740" s="257"/>
      <c r="P740" s="257"/>
      <c r="Q740" s="257"/>
      <c r="R740" s="257"/>
      <c r="S740" s="257"/>
      <c r="T740" s="257"/>
      <c r="U740" s="257"/>
      <c r="V740" s="257"/>
      <c r="W740" s="257"/>
      <c r="X740" s="257"/>
      <c r="Y740" s="257"/>
      <c r="Z740" s="257"/>
    </row>
    <row r="741" spans="1:26">
      <c r="A741" s="257"/>
      <c r="B741" s="257"/>
      <c r="C741" s="257"/>
      <c r="D741" s="257"/>
      <c r="E741" s="257"/>
      <c r="F741" s="257"/>
      <c r="G741" s="257"/>
      <c r="H741" s="257"/>
      <c r="I741" s="257"/>
      <c r="J741" s="257"/>
      <c r="K741" s="257"/>
      <c r="L741" s="257"/>
      <c r="M741" s="257"/>
      <c r="N741" s="257"/>
      <c r="O741" s="257"/>
      <c r="P741" s="257"/>
      <c r="Q741" s="257"/>
      <c r="R741" s="257"/>
      <c r="S741" s="257"/>
      <c r="T741" s="257"/>
      <c r="U741" s="257"/>
      <c r="V741" s="257"/>
      <c r="W741" s="257"/>
      <c r="X741" s="257"/>
      <c r="Y741" s="257"/>
      <c r="Z741" s="257"/>
    </row>
    <row r="742" spans="1:26">
      <c r="A742" s="257"/>
      <c r="B742" s="257"/>
      <c r="C742" s="257"/>
      <c r="D742" s="257"/>
      <c r="E742" s="257"/>
      <c r="F742" s="257"/>
      <c r="G742" s="257"/>
      <c r="H742" s="257"/>
      <c r="I742" s="257"/>
      <c r="J742" s="257"/>
      <c r="K742" s="257"/>
      <c r="L742" s="257"/>
      <c r="M742" s="257"/>
      <c r="N742" s="257"/>
      <c r="O742" s="257"/>
      <c r="P742" s="257"/>
      <c r="Q742" s="257"/>
      <c r="R742" s="257"/>
      <c r="S742" s="257"/>
      <c r="T742" s="257"/>
      <c r="U742" s="257"/>
      <c r="V742" s="257"/>
      <c r="W742" s="257"/>
      <c r="X742" s="257"/>
      <c r="Y742" s="257"/>
      <c r="Z742" s="257"/>
    </row>
    <row r="743" spans="1:26">
      <c r="A743" s="257"/>
      <c r="B743" s="257"/>
      <c r="C743" s="257"/>
      <c r="D743" s="257"/>
      <c r="E743" s="257"/>
      <c r="F743" s="257"/>
      <c r="G743" s="257"/>
      <c r="H743" s="257"/>
      <c r="I743" s="257"/>
      <c r="J743" s="257"/>
      <c r="K743" s="257"/>
      <c r="L743" s="257"/>
      <c r="M743" s="257"/>
      <c r="N743" s="257"/>
      <c r="O743" s="257"/>
      <c r="P743" s="257"/>
      <c r="Q743" s="257"/>
      <c r="R743" s="257"/>
      <c r="S743" s="257"/>
      <c r="T743" s="257"/>
      <c r="U743" s="257"/>
      <c r="V743" s="257"/>
      <c r="W743" s="257"/>
      <c r="X743" s="257"/>
      <c r="Y743" s="257"/>
      <c r="Z743" s="257"/>
    </row>
    <row r="744" spans="1:26">
      <c r="A744" s="257"/>
      <c r="B744" s="257"/>
      <c r="C744" s="257"/>
      <c r="D744" s="257"/>
      <c r="E744" s="257"/>
      <c r="F744" s="257"/>
      <c r="G744" s="257"/>
      <c r="H744" s="257"/>
      <c r="I744" s="257"/>
      <c r="J744" s="257"/>
      <c r="K744" s="257"/>
      <c r="L744" s="257"/>
      <c r="M744" s="257"/>
      <c r="N744" s="257"/>
      <c r="O744" s="257"/>
      <c r="P744" s="257"/>
      <c r="Q744" s="257"/>
      <c r="R744" s="257"/>
      <c r="S744" s="257"/>
      <c r="T744" s="257"/>
      <c r="U744" s="257"/>
      <c r="V744" s="257"/>
      <c r="W744" s="257"/>
      <c r="X744" s="257"/>
      <c r="Y744" s="257"/>
      <c r="Z744" s="257"/>
    </row>
    <row r="745" spans="1:26">
      <c r="A745" s="257"/>
      <c r="B745" s="257"/>
      <c r="C745" s="257"/>
      <c r="D745" s="257"/>
      <c r="E745" s="257"/>
      <c r="F745" s="257"/>
      <c r="G745" s="257"/>
      <c r="H745" s="257"/>
      <c r="I745" s="257"/>
      <c r="J745" s="257"/>
      <c r="K745" s="257"/>
      <c r="L745" s="257"/>
      <c r="M745" s="257"/>
      <c r="N745" s="257"/>
      <c r="O745" s="257"/>
      <c r="P745" s="257"/>
      <c r="Q745" s="257"/>
      <c r="R745" s="257"/>
      <c r="S745" s="257"/>
      <c r="T745" s="257"/>
      <c r="U745" s="257"/>
      <c r="V745" s="257"/>
      <c r="W745" s="257"/>
      <c r="X745" s="257"/>
      <c r="Y745" s="257"/>
      <c r="Z745" s="257"/>
    </row>
    <row r="746" spans="1:26">
      <c r="A746" s="257"/>
      <c r="B746" s="257"/>
      <c r="C746" s="257"/>
      <c r="D746" s="257"/>
      <c r="E746" s="257"/>
      <c r="F746" s="257"/>
      <c r="G746" s="257"/>
      <c r="H746" s="257"/>
      <c r="I746" s="257"/>
      <c r="J746" s="257"/>
      <c r="K746" s="257"/>
      <c r="L746" s="257"/>
      <c r="M746" s="257"/>
      <c r="N746" s="257"/>
      <c r="O746" s="257"/>
      <c r="P746" s="257"/>
      <c r="Q746" s="257"/>
      <c r="R746" s="257"/>
      <c r="S746" s="257"/>
      <c r="T746" s="257"/>
      <c r="U746" s="257"/>
      <c r="V746" s="257"/>
      <c r="W746" s="257"/>
      <c r="X746" s="257"/>
      <c r="Y746" s="257"/>
      <c r="Z746" s="257"/>
    </row>
    <row r="747" spans="1:26">
      <c r="A747" s="257"/>
      <c r="B747" s="257"/>
      <c r="C747" s="257"/>
      <c r="D747" s="257"/>
      <c r="E747" s="257"/>
      <c r="F747" s="257"/>
      <c r="G747" s="257"/>
      <c r="H747" s="257"/>
      <c r="I747" s="257"/>
      <c r="J747" s="257"/>
      <c r="K747" s="257"/>
      <c r="L747" s="257"/>
      <c r="M747" s="257"/>
      <c r="N747" s="257"/>
      <c r="O747" s="257"/>
      <c r="P747" s="257"/>
      <c r="Q747" s="257"/>
      <c r="R747" s="257"/>
      <c r="S747" s="257"/>
      <c r="T747" s="257"/>
      <c r="U747" s="257"/>
      <c r="V747" s="257"/>
      <c r="W747" s="257"/>
      <c r="X747" s="257"/>
      <c r="Y747" s="257"/>
      <c r="Z747" s="257"/>
    </row>
    <row r="748" spans="1:26">
      <c r="A748" s="257"/>
      <c r="B748" s="257"/>
      <c r="C748" s="257"/>
      <c r="D748" s="257"/>
      <c r="E748" s="257"/>
      <c r="F748" s="257"/>
      <c r="G748" s="257"/>
      <c r="H748" s="257"/>
      <c r="I748" s="257"/>
      <c r="J748" s="257"/>
      <c r="K748" s="257"/>
      <c r="L748" s="257"/>
      <c r="M748" s="257"/>
      <c r="N748" s="257"/>
      <c r="O748" s="257"/>
      <c r="P748" s="257"/>
      <c r="Q748" s="257"/>
      <c r="R748" s="257"/>
      <c r="S748" s="257"/>
      <c r="T748" s="257"/>
      <c r="U748" s="257"/>
      <c r="V748" s="257"/>
      <c r="W748" s="257"/>
      <c r="X748" s="257"/>
      <c r="Y748" s="257"/>
      <c r="Z748" s="257"/>
    </row>
    <row r="749" spans="1:26">
      <c r="A749" s="257"/>
      <c r="B749" s="257"/>
      <c r="C749" s="257"/>
      <c r="D749" s="257"/>
      <c r="E749" s="257"/>
      <c r="F749" s="257"/>
      <c r="G749" s="257"/>
      <c r="H749" s="257"/>
      <c r="I749" s="257"/>
      <c r="J749" s="257"/>
      <c r="K749" s="257"/>
      <c r="L749" s="257"/>
      <c r="M749" s="257"/>
      <c r="N749" s="257"/>
      <c r="O749" s="257"/>
      <c r="P749" s="257"/>
      <c r="Q749" s="257"/>
      <c r="R749" s="257"/>
      <c r="S749" s="257"/>
      <c r="T749" s="257"/>
      <c r="U749" s="257"/>
      <c r="V749" s="257"/>
      <c r="W749" s="257"/>
      <c r="X749" s="257"/>
      <c r="Y749" s="257"/>
      <c r="Z749" s="257"/>
    </row>
    <row r="750" spans="1:26">
      <c r="A750" s="257"/>
      <c r="B750" s="257"/>
      <c r="C750" s="257"/>
      <c r="D750" s="257"/>
      <c r="E750" s="257"/>
      <c r="F750" s="257"/>
      <c r="G750" s="257"/>
      <c r="H750" s="257"/>
      <c r="I750" s="257"/>
      <c r="J750" s="257"/>
      <c r="K750" s="257"/>
      <c r="L750" s="257"/>
      <c r="M750" s="257"/>
      <c r="N750" s="257"/>
      <c r="O750" s="257"/>
      <c r="P750" s="257"/>
      <c r="Q750" s="257"/>
      <c r="R750" s="257"/>
      <c r="S750" s="257"/>
      <c r="T750" s="257"/>
      <c r="U750" s="257"/>
      <c r="V750" s="257"/>
      <c r="W750" s="257"/>
      <c r="X750" s="257"/>
      <c r="Y750" s="257"/>
      <c r="Z750" s="257"/>
    </row>
    <row r="751" spans="1:26">
      <c r="A751" s="257"/>
      <c r="B751" s="257"/>
      <c r="C751" s="257"/>
      <c r="D751" s="257"/>
      <c r="E751" s="257"/>
      <c r="F751" s="257"/>
      <c r="G751" s="257"/>
      <c r="H751" s="257"/>
      <c r="I751" s="257"/>
      <c r="J751" s="257"/>
      <c r="K751" s="257"/>
      <c r="L751" s="257"/>
      <c r="M751" s="257"/>
      <c r="N751" s="257"/>
      <c r="O751" s="257"/>
      <c r="P751" s="257"/>
      <c r="Q751" s="257"/>
      <c r="R751" s="257"/>
      <c r="S751" s="257"/>
      <c r="T751" s="257"/>
      <c r="U751" s="257"/>
      <c r="V751" s="257"/>
      <c r="W751" s="257"/>
      <c r="X751" s="257"/>
      <c r="Y751" s="257"/>
      <c r="Z751" s="257"/>
    </row>
    <row r="752" spans="1:26">
      <c r="A752" s="257"/>
      <c r="B752" s="257"/>
      <c r="C752" s="257"/>
      <c r="D752" s="257"/>
      <c r="E752" s="257"/>
      <c r="F752" s="257"/>
      <c r="G752" s="257"/>
      <c r="H752" s="257"/>
      <c r="I752" s="257"/>
      <c r="J752" s="257"/>
      <c r="K752" s="257"/>
      <c r="L752" s="257"/>
      <c r="M752" s="257"/>
      <c r="N752" s="257"/>
      <c r="O752" s="257"/>
      <c r="P752" s="257"/>
      <c r="Q752" s="257"/>
      <c r="R752" s="257"/>
      <c r="S752" s="257"/>
      <c r="T752" s="257"/>
      <c r="U752" s="257"/>
      <c r="V752" s="257"/>
      <c r="W752" s="257"/>
      <c r="X752" s="257"/>
      <c r="Y752" s="257"/>
      <c r="Z752" s="257"/>
    </row>
    <row r="753" spans="1:26">
      <c r="A753" s="257"/>
      <c r="B753" s="257"/>
      <c r="C753" s="257"/>
      <c r="D753" s="257"/>
      <c r="E753" s="257"/>
      <c r="F753" s="257"/>
      <c r="G753" s="257"/>
      <c r="H753" s="257"/>
      <c r="I753" s="257"/>
      <c r="J753" s="257"/>
      <c r="K753" s="257"/>
      <c r="L753" s="257"/>
      <c r="M753" s="257"/>
      <c r="N753" s="257"/>
      <c r="O753" s="257"/>
      <c r="P753" s="257"/>
      <c r="Q753" s="257"/>
      <c r="R753" s="257"/>
      <c r="S753" s="257"/>
      <c r="T753" s="257"/>
      <c r="U753" s="257"/>
      <c r="V753" s="257"/>
      <c r="W753" s="257"/>
      <c r="X753" s="257"/>
      <c r="Y753" s="257"/>
      <c r="Z753" s="257"/>
    </row>
    <row r="754" spans="1:26">
      <c r="A754" s="257"/>
      <c r="B754" s="257"/>
      <c r="C754" s="257"/>
      <c r="D754" s="257"/>
      <c r="E754" s="257"/>
      <c r="F754" s="257"/>
      <c r="G754" s="257"/>
      <c r="H754" s="257"/>
      <c r="I754" s="257"/>
      <c r="J754" s="257"/>
      <c r="K754" s="257"/>
      <c r="L754" s="257"/>
      <c r="M754" s="257"/>
      <c r="N754" s="257"/>
      <c r="O754" s="257"/>
      <c r="P754" s="257"/>
      <c r="Q754" s="257"/>
      <c r="R754" s="257"/>
      <c r="S754" s="257"/>
      <c r="T754" s="257"/>
      <c r="U754" s="257"/>
      <c r="V754" s="257"/>
      <c r="W754" s="257"/>
      <c r="X754" s="257"/>
      <c r="Y754" s="257"/>
      <c r="Z754" s="257"/>
    </row>
    <row r="755" spans="1:26">
      <c r="A755" s="257"/>
      <c r="B755" s="257"/>
      <c r="C755" s="257"/>
      <c r="D755" s="257"/>
      <c r="E755" s="257"/>
      <c r="F755" s="257"/>
      <c r="G755" s="257"/>
      <c r="H755" s="257"/>
      <c r="I755" s="257"/>
      <c r="J755" s="257"/>
      <c r="K755" s="257"/>
      <c r="L755" s="257"/>
      <c r="M755" s="257"/>
      <c r="N755" s="257"/>
      <c r="O755" s="257"/>
      <c r="P755" s="257"/>
      <c r="Q755" s="257"/>
      <c r="R755" s="257"/>
      <c r="S755" s="257"/>
      <c r="T755" s="257"/>
      <c r="U755" s="257"/>
      <c r="V755" s="257"/>
      <c r="W755" s="257"/>
      <c r="X755" s="257"/>
      <c r="Y755" s="257"/>
      <c r="Z755" s="257"/>
    </row>
    <row r="756" spans="1:26">
      <c r="A756" s="257"/>
      <c r="B756" s="257"/>
      <c r="C756" s="257"/>
      <c r="D756" s="257"/>
      <c r="E756" s="257"/>
      <c r="F756" s="257"/>
      <c r="G756" s="257"/>
      <c r="H756" s="257"/>
      <c r="I756" s="257"/>
      <c r="J756" s="257"/>
      <c r="K756" s="257"/>
      <c r="L756" s="257"/>
      <c r="M756" s="257"/>
      <c r="N756" s="257"/>
      <c r="O756" s="257"/>
      <c r="P756" s="257"/>
      <c r="Q756" s="257"/>
      <c r="R756" s="257"/>
      <c r="S756" s="257"/>
      <c r="T756" s="257"/>
      <c r="U756" s="257"/>
      <c r="V756" s="257"/>
      <c r="W756" s="257"/>
      <c r="X756" s="257"/>
      <c r="Y756" s="257"/>
      <c r="Z756" s="257"/>
    </row>
    <row r="757" spans="1:26">
      <c r="A757" s="257"/>
      <c r="B757" s="257"/>
      <c r="C757" s="257"/>
      <c r="D757" s="257"/>
      <c r="E757" s="257"/>
      <c r="F757" s="257"/>
      <c r="G757" s="257"/>
      <c r="H757" s="257"/>
      <c r="I757" s="257"/>
      <c r="J757" s="257"/>
      <c r="K757" s="257"/>
      <c r="L757" s="257"/>
      <c r="M757" s="257"/>
      <c r="N757" s="257"/>
      <c r="O757" s="257"/>
      <c r="P757" s="257"/>
      <c r="Q757" s="257"/>
      <c r="R757" s="257"/>
      <c r="S757" s="257"/>
      <c r="T757" s="257"/>
      <c r="U757" s="257"/>
      <c r="V757" s="257"/>
      <c r="W757" s="257"/>
      <c r="X757" s="257"/>
      <c r="Y757" s="257"/>
      <c r="Z757" s="257"/>
    </row>
    <row r="758" spans="1:26">
      <c r="A758" s="257"/>
      <c r="B758" s="257"/>
      <c r="C758" s="257"/>
      <c r="D758" s="257"/>
      <c r="E758" s="257"/>
      <c r="F758" s="257"/>
      <c r="G758" s="257"/>
      <c r="H758" s="257"/>
      <c r="I758" s="257"/>
      <c r="J758" s="257"/>
      <c r="K758" s="257"/>
      <c r="L758" s="257"/>
      <c r="M758" s="257"/>
      <c r="N758" s="257"/>
      <c r="O758" s="257"/>
      <c r="P758" s="257"/>
      <c r="Q758" s="257"/>
      <c r="R758" s="257"/>
      <c r="S758" s="257"/>
      <c r="T758" s="257"/>
      <c r="U758" s="257"/>
      <c r="V758" s="257"/>
      <c r="W758" s="257"/>
      <c r="X758" s="257"/>
      <c r="Y758" s="257"/>
      <c r="Z758" s="257"/>
    </row>
    <row r="759" spans="1:26">
      <c r="A759" s="257"/>
      <c r="B759" s="257"/>
      <c r="C759" s="257"/>
      <c r="D759" s="257"/>
      <c r="E759" s="257"/>
      <c r="F759" s="257"/>
      <c r="G759" s="257"/>
      <c r="H759" s="257"/>
      <c r="I759" s="257"/>
      <c r="J759" s="257"/>
      <c r="K759" s="257"/>
      <c r="L759" s="257"/>
      <c r="M759" s="257"/>
      <c r="N759" s="257"/>
      <c r="O759" s="257"/>
      <c r="P759" s="257"/>
      <c r="Q759" s="257"/>
      <c r="R759" s="257"/>
      <c r="S759" s="257"/>
      <c r="T759" s="257"/>
      <c r="U759" s="257"/>
      <c r="V759" s="257"/>
      <c r="W759" s="257"/>
      <c r="X759" s="257"/>
      <c r="Y759" s="257"/>
      <c r="Z759" s="257"/>
    </row>
    <row r="760" spans="1:26">
      <c r="A760" s="257"/>
      <c r="B760" s="257"/>
      <c r="C760" s="257"/>
      <c r="D760" s="257"/>
      <c r="E760" s="257"/>
      <c r="F760" s="257"/>
      <c r="G760" s="257"/>
      <c r="H760" s="257"/>
      <c r="I760" s="257"/>
      <c r="J760" s="257"/>
      <c r="K760" s="257"/>
      <c r="L760" s="257"/>
      <c r="M760" s="257"/>
      <c r="N760" s="257"/>
      <c r="O760" s="257"/>
      <c r="P760" s="257"/>
      <c r="Q760" s="257"/>
      <c r="R760" s="257"/>
      <c r="S760" s="257"/>
      <c r="T760" s="257"/>
      <c r="U760" s="257"/>
      <c r="V760" s="257"/>
      <c r="W760" s="257"/>
      <c r="X760" s="257"/>
      <c r="Y760" s="257"/>
      <c r="Z760" s="257"/>
    </row>
    <row r="761" spans="1:26">
      <c r="A761" s="257"/>
      <c r="B761" s="257"/>
      <c r="C761" s="257"/>
      <c r="D761" s="257"/>
      <c r="E761" s="257"/>
      <c r="F761" s="257"/>
      <c r="G761" s="257"/>
      <c r="H761" s="257"/>
      <c r="I761" s="257"/>
      <c r="J761" s="257"/>
      <c r="K761" s="257"/>
      <c r="L761" s="257"/>
      <c r="M761" s="257"/>
      <c r="N761" s="257"/>
      <c r="O761" s="257"/>
      <c r="P761" s="257"/>
      <c r="Q761" s="257"/>
      <c r="R761" s="257"/>
      <c r="S761" s="257"/>
      <c r="T761" s="257"/>
      <c r="U761" s="257"/>
      <c r="V761" s="257"/>
      <c r="W761" s="257"/>
      <c r="X761" s="257"/>
      <c r="Y761" s="257"/>
      <c r="Z761" s="257"/>
    </row>
    <row r="762" spans="1:26">
      <c r="A762" s="257"/>
      <c r="B762" s="257"/>
      <c r="C762" s="257"/>
      <c r="D762" s="257"/>
      <c r="E762" s="257"/>
      <c r="F762" s="257"/>
      <c r="G762" s="257"/>
      <c r="H762" s="257"/>
      <c r="I762" s="257"/>
      <c r="J762" s="257"/>
      <c r="K762" s="257"/>
      <c r="L762" s="257"/>
      <c r="M762" s="257"/>
      <c r="N762" s="257"/>
      <c r="O762" s="257"/>
      <c r="P762" s="257"/>
      <c r="Q762" s="257"/>
      <c r="R762" s="257"/>
      <c r="S762" s="257"/>
      <c r="T762" s="257"/>
      <c r="U762" s="257"/>
      <c r="V762" s="257"/>
      <c r="W762" s="257"/>
      <c r="X762" s="257"/>
      <c r="Y762" s="257"/>
      <c r="Z762" s="257"/>
    </row>
    <row r="763" spans="1:26">
      <c r="A763" s="257"/>
      <c r="B763" s="257"/>
      <c r="C763" s="257"/>
      <c r="D763" s="257"/>
      <c r="E763" s="257"/>
      <c r="F763" s="257"/>
      <c r="G763" s="257"/>
      <c r="H763" s="257"/>
      <c r="I763" s="257"/>
      <c r="J763" s="257"/>
      <c r="K763" s="257"/>
      <c r="L763" s="257"/>
      <c r="M763" s="257"/>
      <c r="N763" s="257"/>
      <c r="O763" s="257"/>
      <c r="P763" s="257"/>
      <c r="Q763" s="257"/>
      <c r="R763" s="257"/>
      <c r="S763" s="257"/>
      <c r="T763" s="257"/>
      <c r="U763" s="257"/>
      <c r="V763" s="257"/>
      <c r="W763" s="257"/>
      <c r="X763" s="257"/>
      <c r="Y763" s="257"/>
      <c r="Z763" s="257"/>
    </row>
    <row r="764" spans="1:26">
      <c r="A764" s="257"/>
      <c r="B764" s="257"/>
      <c r="C764" s="257"/>
      <c r="D764" s="257"/>
      <c r="E764" s="257"/>
      <c r="F764" s="257"/>
      <c r="G764" s="257"/>
      <c r="H764" s="257"/>
      <c r="I764" s="257"/>
      <c r="J764" s="257"/>
      <c r="K764" s="257"/>
      <c r="L764" s="257"/>
      <c r="M764" s="257"/>
      <c r="N764" s="257"/>
      <c r="O764" s="257"/>
      <c r="P764" s="257"/>
      <c r="Q764" s="257"/>
      <c r="R764" s="257"/>
      <c r="S764" s="257"/>
      <c r="T764" s="257"/>
      <c r="U764" s="257"/>
      <c r="V764" s="257"/>
      <c r="W764" s="257"/>
      <c r="X764" s="257"/>
      <c r="Y764" s="257"/>
      <c r="Z764" s="257"/>
    </row>
    <row r="765" spans="1:26">
      <c r="A765" s="257"/>
      <c r="B765" s="257"/>
      <c r="C765" s="257"/>
      <c r="D765" s="257"/>
      <c r="E765" s="257"/>
      <c r="F765" s="257"/>
      <c r="G765" s="257"/>
      <c r="H765" s="257"/>
      <c r="I765" s="257"/>
      <c r="J765" s="257"/>
      <c r="K765" s="257"/>
      <c r="L765" s="257"/>
      <c r="M765" s="257"/>
      <c r="N765" s="257"/>
      <c r="O765" s="257"/>
      <c r="P765" s="257"/>
      <c r="Q765" s="257"/>
      <c r="R765" s="257"/>
      <c r="S765" s="257"/>
      <c r="T765" s="257"/>
      <c r="U765" s="257"/>
      <c r="V765" s="257"/>
      <c r="W765" s="257"/>
      <c r="X765" s="257"/>
      <c r="Y765" s="257"/>
      <c r="Z765" s="257"/>
    </row>
    <row r="766" spans="1:26">
      <c r="A766" s="257"/>
      <c r="B766" s="257"/>
      <c r="C766" s="257"/>
      <c r="D766" s="257"/>
      <c r="E766" s="257"/>
      <c r="F766" s="257"/>
      <c r="G766" s="257"/>
      <c r="H766" s="257"/>
      <c r="I766" s="257"/>
      <c r="J766" s="257"/>
      <c r="K766" s="257"/>
      <c r="L766" s="257"/>
      <c r="M766" s="257"/>
      <c r="N766" s="257"/>
      <c r="O766" s="257"/>
      <c r="P766" s="257"/>
      <c r="Q766" s="257"/>
      <c r="R766" s="257"/>
      <c r="S766" s="257"/>
      <c r="T766" s="257"/>
      <c r="U766" s="257"/>
      <c r="V766" s="257"/>
      <c r="W766" s="257"/>
      <c r="X766" s="257"/>
      <c r="Y766" s="257"/>
      <c r="Z766" s="257"/>
    </row>
    <row r="767" spans="1:26">
      <c r="A767" s="257"/>
      <c r="B767" s="257"/>
      <c r="C767" s="257"/>
      <c r="D767" s="257"/>
      <c r="E767" s="257"/>
      <c r="F767" s="257"/>
      <c r="G767" s="257"/>
      <c r="H767" s="257"/>
      <c r="I767" s="257"/>
      <c r="J767" s="257"/>
      <c r="K767" s="257"/>
      <c r="L767" s="257"/>
      <c r="M767" s="257"/>
      <c r="N767" s="257"/>
      <c r="O767" s="257"/>
      <c r="P767" s="257"/>
      <c r="Q767" s="257"/>
      <c r="R767" s="257"/>
      <c r="S767" s="257"/>
      <c r="T767" s="257"/>
      <c r="U767" s="257"/>
      <c r="V767" s="257"/>
      <c r="W767" s="257"/>
      <c r="X767" s="257"/>
      <c r="Y767" s="257"/>
      <c r="Z767" s="257"/>
    </row>
    <row r="768" spans="1:26">
      <c r="A768" s="257"/>
      <c r="B768" s="257"/>
      <c r="C768" s="257"/>
      <c r="D768" s="257"/>
      <c r="E768" s="257"/>
      <c r="F768" s="257"/>
      <c r="G768" s="257"/>
      <c r="H768" s="257"/>
      <c r="I768" s="257"/>
      <c r="J768" s="257"/>
      <c r="K768" s="257"/>
      <c r="L768" s="257"/>
      <c r="M768" s="257"/>
      <c r="N768" s="257"/>
      <c r="O768" s="257"/>
      <c r="P768" s="257"/>
      <c r="Q768" s="257"/>
      <c r="R768" s="257"/>
      <c r="S768" s="257"/>
      <c r="T768" s="257"/>
      <c r="U768" s="257"/>
      <c r="V768" s="257"/>
      <c r="W768" s="257"/>
      <c r="X768" s="257"/>
      <c r="Y768" s="257"/>
      <c r="Z768" s="257"/>
    </row>
    <row r="769" spans="1:26">
      <c r="A769" s="257"/>
      <c r="B769" s="257"/>
      <c r="C769" s="257"/>
      <c r="D769" s="257"/>
      <c r="E769" s="257"/>
      <c r="F769" s="257"/>
      <c r="G769" s="257"/>
      <c r="H769" s="257"/>
      <c r="I769" s="257"/>
      <c r="J769" s="257"/>
      <c r="K769" s="257"/>
      <c r="L769" s="257"/>
      <c r="M769" s="257"/>
      <c r="N769" s="257"/>
      <c r="O769" s="257"/>
      <c r="P769" s="257"/>
      <c r="Q769" s="257"/>
      <c r="R769" s="257"/>
      <c r="S769" s="257"/>
      <c r="T769" s="257"/>
      <c r="U769" s="257"/>
      <c r="V769" s="257"/>
      <c r="W769" s="257"/>
      <c r="X769" s="257"/>
      <c r="Y769" s="257"/>
      <c r="Z769" s="257"/>
    </row>
    <row r="770" spans="1:26">
      <c r="A770" s="257"/>
      <c r="B770" s="257"/>
      <c r="C770" s="257"/>
      <c r="D770" s="257"/>
      <c r="E770" s="257"/>
      <c r="F770" s="257"/>
      <c r="G770" s="257"/>
      <c r="H770" s="257"/>
      <c r="I770" s="257"/>
      <c r="J770" s="257"/>
      <c r="K770" s="257"/>
      <c r="L770" s="257"/>
      <c r="M770" s="257"/>
      <c r="N770" s="257"/>
      <c r="O770" s="257"/>
      <c r="P770" s="257"/>
      <c r="Q770" s="257"/>
      <c r="R770" s="257"/>
      <c r="S770" s="257"/>
      <c r="T770" s="257"/>
      <c r="U770" s="257"/>
      <c r="V770" s="257"/>
      <c r="W770" s="257"/>
      <c r="X770" s="257"/>
      <c r="Y770" s="257"/>
      <c r="Z770" s="257"/>
    </row>
    <row r="771" spans="1:26">
      <c r="A771" s="257"/>
      <c r="B771" s="257"/>
      <c r="C771" s="257"/>
      <c r="D771" s="257"/>
      <c r="E771" s="257"/>
      <c r="F771" s="257"/>
      <c r="G771" s="257"/>
      <c r="H771" s="257"/>
      <c r="I771" s="257"/>
      <c r="J771" s="257"/>
      <c r="K771" s="257"/>
      <c r="L771" s="257"/>
      <c r="M771" s="257"/>
      <c r="N771" s="257"/>
      <c r="O771" s="257"/>
      <c r="P771" s="257"/>
      <c r="Q771" s="257"/>
      <c r="R771" s="257"/>
      <c r="S771" s="257"/>
      <c r="T771" s="257"/>
      <c r="U771" s="257"/>
      <c r="V771" s="257"/>
      <c r="W771" s="257"/>
      <c r="X771" s="257"/>
      <c r="Y771" s="257"/>
      <c r="Z771" s="257"/>
    </row>
    <row r="772" spans="1:26">
      <c r="A772" s="257"/>
      <c r="B772" s="257"/>
      <c r="C772" s="257"/>
      <c r="D772" s="257"/>
      <c r="E772" s="257"/>
      <c r="F772" s="257"/>
      <c r="G772" s="257"/>
      <c r="H772" s="257"/>
      <c r="I772" s="257"/>
      <c r="J772" s="257"/>
      <c r="K772" s="257"/>
      <c r="L772" s="257"/>
      <c r="M772" s="257"/>
      <c r="N772" s="257"/>
      <c r="O772" s="257"/>
      <c r="P772" s="257"/>
      <c r="Q772" s="257"/>
      <c r="R772" s="257"/>
      <c r="S772" s="257"/>
      <c r="T772" s="257"/>
      <c r="U772" s="257"/>
      <c r="V772" s="257"/>
      <c r="W772" s="257"/>
      <c r="X772" s="257"/>
      <c r="Y772" s="257"/>
      <c r="Z772" s="257"/>
    </row>
    <row r="773" spans="1:26">
      <c r="A773" s="257"/>
      <c r="B773" s="257"/>
      <c r="C773" s="257"/>
      <c r="D773" s="257"/>
      <c r="E773" s="257"/>
      <c r="F773" s="257"/>
      <c r="G773" s="257"/>
      <c r="H773" s="257"/>
      <c r="I773" s="257"/>
      <c r="J773" s="257"/>
      <c r="K773" s="257"/>
      <c r="L773" s="257"/>
      <c r="M773" s="257"/>
      <c r="N773" s="257"/>
      <c r="O773" s="257"/>
      <c r="P773" s="257"/>
      <c r="Q773" s="257"/>
      <c r="R773" s="257"/>
      <c r="S773" s="257"/>
      <c r="T773" s="257"/>
      <c r="U773" s="257"/>
      <c r="V773" s="257"/>
      <c r="W773" s="257"/>
      <c r="X773" s="257"/>
      <c r="Y773" s="257"/>
      <c r="Z773" s="257"/>
    </row>
    <row r="774" spans="1:26">
      <c r="A774" s="257"/>
      <c r="B774" s="257"/>
      <c r="C774" s="257"/>
      <c r="D774" s="257"/>
      <c r="E774" s="257"/>
      <c r="F774" s="257"/>
      <c r="G774" s="257"/>
      <c r="H774" s="257"/>
      <c r="I774" s="257"/>
      <c r="J774" s="257"/>
      <c r="K774" s="257"/>
      <c r="L774" s="257"/>
      <c r="M774" s="257"/>
      <c r="N774" s="257"/>
      <c r="O774" s="257"/>
      <c r="P774" s="257"/>
      <c r="Q774" s="257"/>
      <c r="R774" s="257"/>
      <c r="S774" s="257"/>
      <c r="T774" s="257"/>
      <c r="U774" s="257"/>
      <c r="V774" s="257"/>
      <c r="W774" s="257"/>
      <c r="X774" s="257"/>
      <c r="Y774" s="257"/>
      <c r="Z774" s="257"/>
    </row>
    <row r="775" spans="1:26">
      <c r="A775" s="257"/>
      <c r="B775" s="257"/>
      <c r="C775" s="257"/>
      <c r="D775" s="257"/>
      <c r="E775" s="257"/>
      <c r="F775" s="257"/>
      <c r="G775" s="257"/>
      <c r="H775" s="257"/>
      <c r="I775" s="257"/>
      <c r="J775" s="257"/>
      <c r="K775" s="257"/>
      <c r="L775" s="257"/>
      <c r="M775" s="257"/>
      <c r="N775" s="257"/>
      <c r="O775" s="257"/>
      <c r="P775" s="257"/>
      <c r="Q775" s="257"/>
      <c r="R775" s="257"/>
      <c r="S775" s="257"/>
      <c r="T775" s="257"/>
      <c r="U775" s="257"/>
      <c r="V775" s="257"/>
      <c r="W775" s="257"/>
      <c r="X775" s="257"/>
      <c r="Y775" s="257"/>
      <c r="Z775" s="257"/>
    </row>
    <row r="776" spans="1:26">
      <c r="A776" s="257"/>
      <c r="B776" s="257"/>
      <c r="C776" s="257"/>
      <c r="D776" s="257"/>
      <c r="E776" s="257"/>
      <c r="F776" s="257"/>
      <c r="G776" s="257"/>
      <c r="H776" s="257"/>
      <c r="I776" s="257"/>
      <c r="J776" s="257"/>
      <c r="K776" s="257"/>
      <c r="L776" s="257"/>
      <c r="M776" s="257"/>
      <c r="N776" s="257"/>
      <c r="O776" s="257"/>
      <c r="P776" s="257"/>
      <c r="Q776" s="257"/>
      <c r="R776" s="257"/>
      <c r="S776" s="257"/>
      <c r="T776" s="257"/>
      <c r="U776" s="257"/>
      <c r="V776" s="257"/>
      <c r="W776" s="257"/>
      <c r="X776" s="257"/>
      <c r="Y776" s="257"/>
      <c r="Z776" s="257"/>
    </row>
    <row r="777" spans="1:26">
      <c r="A777" s="257"/>
      <c r="B777" s="257"/>
      <c r="C777" s="257"/>
      <c r="D777" s="257"/>
      <c r="E777" s="257"/>
      <c r="F777" s="257"/>
      <c r="G777" s="257"/>
      <c r="H777" s="257"/>
      <c r="I777" s="257"/>
      <c r="J777" s="257"/>
      <c r="K777" s="257"/>
      <c r="L777" s="257"/>
      <c r="M777" s="257"/>
      <c r="N777" s="257"/>
      <c r="O777" s="257"/>
      <c r="P777" s="257"/>
      <c r="Q777" s="257"/>
      <c r="R777" s="257"/>
      <c r="S777" s="257"/>
      <c r="T777" s="257"/>
      <c r="U777" s="257"/>
      <c r="V777" s="257"/>
      <c r="W777" s="257"/>
      <c r="X777" s="257"/>
      <c r="Y777" s="257"/>
      <c r="Z777" s="257"/>
    </row>
    <row r="778" spans="1:26">
      <c r="A778" s="257"/>
      <c r="B778" s="257"/>
      <c r="C778" s="257"/>
      <c r="D778" s="257"/>
      <c r="E778" s="257"/>
      <c r="F778" s="257"/>
      <c r="G778" s="257"/>
      <c r="H778" s="257"/>
      <c r="I778" s="257"/>
      <c r="J778" s="257"/>
      <c r="K778" s="257"/>
      <c r="L778" s="257"/>
      <c r="M778" s="257"/>
      <c r="N778" s="257"/>
      <c r="O778" s="257"/>
      <c r="P778" s="257"/>
      <c r="Q778" s="257"/>
      <c r="R778" s="257"/>
      <c r="S778" s="257"/>
      <c r="T778" s="257"/>
      <c r="U778" s="257"/>
      <c r="V778" s="257"/>
      <c r="W778" s="257"/>
      <c r="X778" s="257"/>
      <c r="Y778" s="257"/>
      <c r="Z778" s="257"/>
    </row>
    <row r="779" spans="1:26">
      <c r="A779" s="257"/>
      <c r="B779" s="257"/>
      <c r="C779" s="257"/>
      <c r="D779" s="257"/>
      <c r="E779" s="257"/>
      <c r="F779" s="257"/>
      <c r="G779" s="257"/>
      <c r="H779" s="257"/>
      <c r="I779" s="257"/>
      <c r="J779" s="257"/>
      <c r="K779" s="257"/>
      <c r="L779" s="257"/>
      <c r="M779" s="257"/>
      <c r="N779" s="257"/>
      <c r="O779" s="257"/>
      <c r="P779" s="257"/>
      <c r="Q779" s="257"/>
      <c r="R779" s="257"/>
      <c r="S779" s="257"/>
      <c r="T779" s="257"/>
      <c r="U779" s="257"/>
      <c r="V779" s="257"/>
      <c r="W779" s="257"/>
      <c r="X779" s="257"/>
      <c r="Y779" s="257"/>
      <c r="Z779" s="257"/>
    </row>
    <row r="780" spans="1:26">
      <c r="A780" s="257"/>
      <c r="B780" s="257"/>
      <c r="C780" s="257"/>
      <c r="D780" s="257"/>
      <c r="E780" s="257"/>
      <c r="F780" s="257"/>
      <c r="G780" s="257"/>
      <c r="H780" s="257"/>
      <c r="I780" s="257"/>
      <c r="J780" s="257"/>
      <c r="K780" s="257"/>
      <c r="L780" s="257"/>
      <c r="M780" s="257"/>
      <c r="N780" s="257"/>
      <c r="O780" s="257"/>
      <c r="P780" s="257"/>
      <c r="Q780" s="257"/>
      <c r="R780" s="257"/>
      <c r="S780" s="257"/>
      <c r="T780" s="257"/>
      <c r="U780" s="257"/>
      <c r="V780" s="257"/>
      <c r="W780" s="257"/>
      <c r="X780" s="257"/>
      <c r="Y780" s="257"/>
      <c r="Z780" s="257"/>
    </row>
    <row r="781" spans="1:26">
      <c r="A781" s="257"/>
      <c r="B781" s="257"/>
      <c r="C781" s="257"/>
      <c r="D781" s="257"/>
      <c r="E781" s="257"/>
      <c r="F781" s="257"/>
      <c r="G781" s="257"/>
      <c r="H781" s="257"/>
      <c r="I781" s="257"/>
      <c r="J781" s="257"/>
      <c r="K781" s="257"/>
      <c r="L781" s="257"/>
      <c r="M781" s="257"/>
      <c r="N781" s="257"/>
      <c r="O781" s="257"/>
      <c r="P781" s="257"/>
      <c r="Q781" s="257"/>
      <c r="R781" s="257"/>
      <c r="S781" s="257"/>
      <c r="T781" s="257"/>
      <c r="U781" s="257"/>
      <c r="V781" s="257"/>
      <c r="W781" s="257"/>
      <c r="X781" s="257"/>
      <c r="Y781" s="257"/>
      <c r="Z781" s="257"/>
    </row>
    <row r="782" spans="1:26">
      <c r="A782" s="257"/>
      <c r="B782" s="257"/>
      <c r="C782" s="257"/>
      <c r="D782" s="257"/>
      <c r="E782" s="257"/>
      <c r="F782" s="257"/>
      <c r="G782" s="257"/>
      <c r="H782" s="257"/>
      <c r="I782" s="257"/>
      <c r="J782" s="257"/>
      <c r="K782" s="257"/>
      <c r="L782" s="257"/>
      <c r="M782" s="257"/>
      <c r="N782" s="257"/>
      <c r="O782" s="257"/>
      <c r="P782" s="257"/>
      <c r="Q782" s="257"/>
      <c r="R782" s="257"/>
      <c r="S782" s="257"/>
      <c r="T782" s="257"/>
      <c r="U782" s="257"/>
      <c r="V782" s="257"/>
      <c r="W782" s="257"/>
      <c r="X782" s="257"/>
      <c r="Y782" s="257"/>
      <c r="Z782" s="257"/>
    </row>
    <row r="783" spans="1:26">
      <c r="A783" s="257"/>
      <c r="B783" s="257"/>
      <c r="C783" s="257"/>
      <c r="D783" s="257"/>
      <c r="E783" s="257"/>
      <c r="F783" s="257"/>
      <c r="G783" s="257"/>
      <c r="H783" s="257"/>
      <c r="I783" s="257"/>
      <c r="J783" s="257"/>
      <c r="K783" s="257"/>
      <c r="L783" s="257"/>
      <c r="M783" s="257"/>
      <c r="N783" s="257"/>
      <c r="O783" s="257"/>
      <c r="P783" s="257"/>
      <c r="Q783" s="257"/>
      <c r="R783" s="257"/>
      <c r="S783" s="257"/>
      <c r="T783" s="257"/>
      <c r="U783" s="257"/>
      <c r="V783" s="257"/>
      <c r="W783" s="257"/>
      <c r="X783" s="257"/>
      <c r="Y783" s="257"/>
      <c r="Z783" s="257"/>
    </row>
    <row r="784" spans="1:26">
      <c r="A784" s="257"/>
      <c r="B784" s="257"/>
      <c r="C784" s="257"/>
      <c r="D784" s="257"/>
      <c r="E784" s="257"/>
      <c r="F784" s="257"/>
      <c r="G784" s="257"/>
      <c r="H784" s="257"/>
      <c r="I784" s="257"/>
      <c r="J784" s="257"/>
      <c r="K784" s="257"/>
      <c r="L784" s="257"/>
      <c r="M784" s="257"/>
      <c r="N784" s="257"/>
      <c r="O784" s="257"/>
      <c r="P784" s="257"/>
      <c r="Q784" s="257"/>
      <c r="R784" s="257"/>
      <c r="S784" s="257"/>
      <c r="T784" s="257"/>
      <c r="U784" s="257"/>
      <c r="V784" s="257"/>
      <c r="W784" s="257"/>
      <c r="X784" s="257"/>
      <c r="Y784" s="257"/>
      <c r="Z784" s="257"/>
    </row>
    <row r="785" spans="1:26">
      <c r="A785" s="257"/>
      <c r="B785" s="257"/>
      <c r="C785" s="257"/>
      <c r="D785" s="257"/>
      <c r="E785" s="257"/>
      <c r="F785" s="257"/>
      <c r="G785" s="257"/>
      <c r="H785" s="257"/>
      <c r="I785" s="257"/>
      <c r="J785" s="257"/>
      <c r="K785" s="257"/>
      <c r="L785" s="257"/>
      <c r="M785" s="257"/>
      <c r="N785" s="257"/>
      <c r="O785" s="257"/>
      <c r="P785" s="257"/>
      <c r="Q785" s="257"/>
      <c r="R785" s="257"/>
      <c r="S785" s="257"/>
      <c r="T785" s="257"/>
      <c r="U785" s="257"/>
      <c r="V785" s="257"/>
      <c r="W785" s="257"/>
      <c r="X785" s="257"/>
      <c r="Y785" s="257"/>
      <c r="Z785" s="257"/>
    </row>
    <row r="786" spans="1:26">
      <c r="A786" s="257"/>
      <c r="B786" s="257"/>
      <c r="C786" s="257"/>
      <c r="D786" s="257"/>
      <c r="E786" s="257"/>
      <c r="F786" s="257"/>
      <c r="G786" s="257"/>
      <c r="H786" s="257"/>
      <c r="I786" s="257"/>
      <c r="J786" s="257"/>
      <c r="K786" s="257"/>
      <c r="L786" s="257"/>
      <c r="M786" s="257"/>
      <c r="N786" s="257"/>
      <c r="O786" s="257"/>
      <c r="P786" s="257"/>
      <c r="Q786" s="257"/>
      <c r="R786" s="257"/>
      <c r="S786" s="257"/>
      <c r="T786" s="257"/>
      <c r="U786" s="257"/>
      <c r="V786" s="257"/>
      <c r="W786" s="257"/>
      <c r="X786" s="257"/>
      <c r="Y786" s="257"/>
      <c r="Z786" s="257"/>
    </row>
    <row r="787" spans="1:26">
      <c r="A787" s="257"/>
      <c r="B787" s="257"/>
      <c r="C787" s="257"/>
      <c r="D787" s="257"/>
      <c r="E787" s="257"/>
      <c r="F787" s="257"/>
      <c r="G787" s="257"/>
      <c r="H787" s="257"/>
      <c r="I787" s="257"/>
      <c r="J787" s="257"/>
      <c r="K787" s="257"/>
      <c r="L787" s="257"/>
      <c r="M787" s="257"/>
      <c r="N787" s="257"/>
      <c r="O787" s="257"/>
      <c r="P787" s="257"/>
      <c r="Q787" s="257"/>
      <c r="R787" s="257"/>
      <c r="S787" s="257"/>
      <c r="T787" s="257"/>
      <c r="U787" s="257"/>
      <c r="V787" s="257"/>
      <c r="W787" s="257"/>
      <c r="X787" s="257"/>
      <c r="Y787" s="257"/>
      <c r="Z787" s="257"/>
    </row>
    <row r="788" spans="1:26">
      <c r="A788" s="257"/>
      <c r="B788" s="257"/>
      <c r="C788" s="257"/>
      <c r="D788" s="257"/>
      <c r="E788" s="257"/>
      <c r="F788" s="257"/>
      <c r="G788" s="257"/>
      <c r="H788" s="257"/>
      <c r="I788" s="257"/>
      <c r="J788" s="257"/>
      <c r="K788" s="257"/>
      <c r="L788" s="257"/>
      <c r="M788" s="257"/>
      <c r="N788" s="257"/>
      <c r="O788" s="257"/>
      <c r="P788" s="257"/>
      <c r="Q788" s="257"/>
      <c r="R788" s="257"/>
      <c r="S788" s="257"/>
      <c r="T788" s="257"/>
      <c r="U788" s="257"/>
      <c r="V788" s="257"/>
      <c r="W788" s="257"/>
      <c r="X788" s="257"/>
      <c r="Y788" s="257"/>
      <c r="Z788" s="257"/>
    </row>
    <row r="789" spans="1:26">
      <c r="A789" s="257"/>
      <c r="B789" s="257"/>
      <c r="C789" s="257"/>
      <c r="D789" s="257"/>
      <c r="E789" s="257"/>
      <c r="F789" s="257"/>
      <c r="G789" s="257"/>
      <c r="H789" s="257"/>
      <c r="I789" s="257"/>
      <c r="J789" s="257"/>
      <c r="K789" s="257"/>
      <c r="L789" s="257"/>
      <c r="M789" s="257"/>
      <c r="N789" s="257"/>
      <c r="O789" s="257"/>
      <c r="P789" s="257"/>
      <c r="Q789" s="257"/>
      <c r="R789" s="257"/>
      <c r="S789" s="257"/>
      <c r="T789" s="257"/>
      <c r="U789" s="257"/>
      <c r="V789" s="257"/>
      <c r="W789" s="257"/>
      <c r="X789" s="257"/>
      <c r="Y789" s="257"/>
      <c r="Z789" s="257"/>
    </row>
    <row r="790" spans="1:26">
      <c r="A790" s="257"/>
      <c r="B790" s="257"/>
      <c r="C790" s="257"/>
      <c r="D790" s="257"/>
      <c r="E790" s="257"/>
      <c r="F790" s="257"/>
      <c r="G790" s="257"/>
      <c r="H790" s="257"/>
      <c r="I790" s="257"/>
      <c r="J790" s="257"/>
      <c r="K790" s="257"/>
      <c r="L790" s="257"/>
      <c r="M790" s="257"/>
      <c r="N790" s="257"/>
      <c r="O790" s="257"/>
      <c r="P790" s="257"/>
      <c r="Q790" s="257"/>
      <c r="R790" s="257"/>
      <c r="S790" s="257"/>
      <c r="T790" s="257"/>
      <c r="U790" s="257"/>
      <c r="V790" s="257"/>
      <c r="W790" s="257"/>
      <c r="X790" s="257"/>
      <c r="Y790" s="257"/>
      <c r="Z790" s="257"/>
    </row>
    <row r="791" spans="1:26">
      <c r="A791" s="257"/>
      <c r="B791" s="257"/>
      <c r="C791" s="257"/>
      <c r="D791" s="257"/>
      <c r="E791" s="257"/>
      <c r="F791" s="257"/>
      <c r="G791" s="257"/>
      <c r="H791" s="257"/>
      <c r="I791" s="257"/>
      <c r="J791" s="257"/>
      <c r="K791" s="257"/>
      <c r="L791" s="257"/>
      <c r="M791" s="257"/>
      <c r="N791" s="257"/>
      <c r="O791" s="257"/>
      <c r="P791" s="257"/>
      <c r="Q791" s="257"/>
      <c r="R791" s="257"/>
      <c r="S791" s="257"/>
      <c r="T791" s="257"/>
      <c r="U791" s="257"/>
      <c r="V791" s="257"/>
      <c r="W791" s="257"/>
      <c r="X791" s="257"/>
      <c r="Y791" s="257"/>
      <c r="Z791" s="257"/>
    </row>
    <row r="792" spans="1:26">
      <c r="A792" s="257"/>
      <c r="B792" s="257"/>
      <c r="C792" s="257"/>
      <c r="D792" s="257"/>
      <c r="E792" s="257"/>
      <c r="F792" s="257"/>
      <c r="G792" s="257"/>
      <c r="H792" s="257"/>
      <c r="I792" s="257"/>
      <c r="J792" s="257"/>
      <c r="K792" s="257"/>
      <c r="L792" s="257"/>
      <c r="M792" s="257"/>
      <c r="N792" s="257"/>
      <c r="O792" s="257"/>
      <c r="P792" s="257"/>
      <c r="Q792" s="257"/>
      <c r="R792" s="257"/>
      <c r="S792" s="257"/>
      <c r="T792" s="257"/>
      <c r="U792" s="257"/>
      <c r="V792" s="257"/>
      <c r="W792" s="257"/>
      <c r="X792" s="257"/>
      <c r="Y792" s="257"/>
      <c r="Z792" s="257"/>
    </row>
    <row r="793" spans="1:26">
      <c r="A793" s="257"/>
      <c r="B793" s="257"/>
      <c r="C793" s="257"/>
      <c r="D793" s="257"/>
      <c r="E793" s="257"/>
      <c r="F793" s="257"/>
      <c r="G793" s="257"/>
      <c r="H793" s="257"/>
      <c r="I793" s="257"/>
      <c r="J793" s="257"/>
      <c r="K793" s="257"/>
      <c r="L793" s="257"/>
      <c r="M793" s="257"/>
      <c r="N793" s="257"/>
      <c r="O793" s="257"/>
      <c r="P793" s="257"/>
      <c r="Q793" s="257"/>
      <c r="R793" s="257"/>
      <c r="S793" s="257"/>
      <c r="T793" s="257"/>
      <c r="U793" s="257"/>
      <c r="V793" s="257"/>
      <c r="W793" s="257"/>
      <c r="X793" s="257"/>
      <c r="Y793" s="257"/>
      <c r="Z793" s="257"/>
    </row>
    <row r="794" spans="1:26">
      <c r="A794" s="257"/>
      <c r="B794" s="257"/>
      <c r="C794" s="257"/>
      <c r="D794" s="257"/>
      <c r="E794" s="257"/>
      <c r="F794" s="257"/>
      <c r="G794" s="257"/>
      <c r="H794" s="257"/>
      <c r="I794" s="257"/>
      <c r="J794" s="257"/>
      <c r="K794" s="257"/>
      <c r="L794" s="257"/>
      <c r="M794" s="257"/>
      <c r="N794" s="257"/>
      <c r="O794" s="257"/>
      <c r="P794" s="257"/>
      <c r="Q794" s="257"/>
      <c r="R794" s="257"/>
      <c r="S794" s="257"/>
      <c r="T794" s="257"/>
      <c r="U794" s="257"/>
      <c r="V794" s="257"/>
      <c r="W794" s="257"/>
      <c r="X794" s="257"/>
      <c r="Y794" s="257"/>
      <c r="Z794" s="257"/>
    </row>
    <row r="795" spans="1:26">
      <c r="A795" s="257"/>
      <c r="B795" s="257"/>
      <c r="C795" s="257"/>
      <c r="D795" s="257"/>
      <c r="E795" s="257"/>
      <c r="F795" s="257"/>
      <c r="G795" s="257"/>
      <c r="H795" s="257"/>
      <c r="I795" s="257"/>
      <c r="J795" s="257"/>
      <c r="K795" s="257"/>
      <c r="L795" s="257"/>
      <c r="M795" s="257"/>
      <c r="N795" s="257"/>
      <c r="O795" s="257"/>
      <c r="P795" s="257"/>
      <c r="Q795" s="257"/>
      <c r="R795" s="257"/>
      <c r="S795" s="257"/>
      <c r="T795" s="257"/>
      <c r="U795" s="257"/>
      <c r="V795" s="257"/>
      <c r="W795" s="257"/>
      <c r="X795" s="257"/>
      <c r="Y795" s="257"/>
      <c r="Z795" s="257"/>
    </row>
    <row r="796" spans="1:26">
      <c r="A796" s="257"/>
      <c r="B796" s="257"/>
      <c r="C796" s="257"/>
      <c r="D796" s="257"/>
      <c r="E796" s="257"/>
      <c r="F796" s="257"/>
      <c r="G796" s="257"/>
      <c r="H796" s="257"/>
      <c r="I796" s="257"/>
      <c r="J796" s="257"/>
      <c r="K796" s="257"/>
      <c r="L796" s="257"/>
      <c r="M796" s="257"/>
      <c r="N796" s="257"/>
      <c r="O796" s="257"/>
      <c r="P796" s="257"/>
      <c r="Q796" s="257"/>
      <c r="R796" s="257"/>
      <c r="S796" s="257"/>
      <c r="T796" s="257"/>
      <c r="U796" s="257"/>
      <c r="V796" s="257"/>
      <c r="W796" s="257"/>
      <c r="X796" s="257"/>
      <c r="Y796" s="257"/>
      <c r="Z796" s="257"/>
    </row>
    <row r="797" spans="1:26">
      <c r="A797" s="257"/>
      <c r="B797" s="257"/>
      <c r="C797" s="257"/>
      <c r="D797" s="257"/>
      <c r="E797" s="257"/>
      <c r="F797" s="257"/>
      <c r="G797" s="257"/>
      <c r="H797" s="257"/>
      <c r="I797" s="257"/>
      <c r="J797" s="257"/>
      <c r="K797" s="257"/>
      <c r="L797" s="257"/>
      <c r="M797" s="257"/>
      <c r="N797" s="257"/>
      <c r="O797" s="257"/>
      <c r="P797" s="257"/>
      <c r="Q797" s="257"/>
      <c r="R797" s="257"/>
      <c r="S797" s="257"/>
      <c r="T797" s="257"/>
      <c r="U797" s="257"/>
      <c r="V797" s="257"/>
      <c r="W797" s="257"/>
      <c r="X797" s="257"/>
      <c r="Y797" s="257"/>
      <c r="Z797" s="257"/>
    </row>
    <row r="798" spans="1:26">
      <c r="A798" s="257"/>
      <c r="B798" s="257"/>
      <c r="C798" s="257"/>
      <c r="D798" s="257"/>
      <c r="E798" s="257"/>
      <c r="F798" s="257"/>
      <c r="G798" s="257"/>
      <c r="H798" s="257"/>
      <c r="I798" s="257"/>
      <c r="J798" s="257"/>
      <c r="K798" s="257"/>
      <c r="L798" s="257"/>
      <c r="M798" s="257"/>
      <c r="N798" s="257"/>
      <c r="O798" s="257"/>
      <c r="P798" s="257"/>
      <c r="Q798" s="257"/>
      <c r="R798" s="257"/>
      <c r="S798" s="257"/>
      <c r="T798" s="257"/>
      <c r="U798" s="257"/>
      <c r="V798" s="257"/>
      <c r="W798" s="257"/>
      <c r="X798" s="257"/>
      <c r="Y798" s="257"/>
      <c r="Z798" s="257"/>
    </row>
    <row r="799" spans="1:26">
      <c r="A799" s="257"/>
      <c r="B799" s="257"/>
      <c r="C799" s="257"/>
      <c r="D799" s="257"/>
      <c r="E799" s="257"/>
      <c r="F799" s="257"/>
      <c r="G799" s="257"/>
      <c r="H799" s="257"/>
      <c r="I799" s="257"/>
      <c r="J799" s="257"/>
      <c r="K799" s="257"/>
      <c r="L799" s="257"/>
      <c r="M799" s="257"/>
      <c r="N799" s="257"/>
      <c r="O799" s="257"/>
      <c r="P799" s="257"/>
      <c r="Q799" s="257"/>
      <c r="R799" s="257"/>
      <c r="S799" s="257"/>
      <c r="T799" s="257"/>
      <c r="U799" s="257"/>
      <c r="V799" s="257"/>
      <c r="W799" s="257"/>
      <c r="X799" s="257"/>
      <c r="Y799" s="257"/>
      <c r="Z799" s="257"/>
    </row>
    <row r="800" spans="1:26">
      <c r="A800" s="257"/>
      <c r="B800" s="257"/>
      <c r="C800" s="257"/>
      <c r="D800" s="257"/>
      <c r="E800" s="257"/>
      <c r="F800" s="257"/>
      <c r="G800" s="257"/>
      <c r="H800" s="257"/>
      <c r="I800" s="257"/>
      <c r="J800" s="257"/>
      <c r="K800" s="257"/>
      <c r="L800" s="257"/>
      <c r="M800" s="257"/>
      <c r="N800" s="257"/>
      <c r="O800" s="257"/>
      <c r="P800" s="257"/>
      <c r="Q800" s="257"/>
      <c r="R800" s="257"/>
      <c r="S800" s="257"/>
      <c r="T800" s="257"/>
      <c r="U800" s="257"/>
      <c r="V800" s="257"/>
      <c r="W800" s="257"/>
      <c r="X800" s="257"/>
      <c r="Y800" s="257"/>
      <c r="Z800" s="257"/>
    </row>
    <row r="801" spans="1:26">
      <c r="A801" s="257"/>
      <c r="B801" s="257"/>
      <c r="C801" s="257"/>
      <c r="D801" s="257"/>
      <c r="E801" s="257"/>
      <c r="F801" s="257"/>
      <c r="G801" s="257"/>
      <c r="H801" s="257"/>
      <c r="I801" s="257"/>
      <c r="J801" s="257"/>
      <c r="K801" s="257"/>
      <c r="L801" s="257"/>
      <c r="M801" s="257"/>
      <c r="N801" s="257"/>
      <c r="O801" s="257"/>
      <c r="P801" s="257"/>
      <c r="Q801" s="257"/>
      <c r="R801" s="257"/>
      <c r="S801" s="257"/>
      <c r="T801" s="257"/>
      <c r="U801" s="257"/>
      <c r="V801" s="257"/>
      <c r="W801" s="257"/>
      <c r="X801" s="257"/>
      <c r="Y801" s="257"/>
      <c r="Z801" s="257"/>
    </row>
    <row r="802" spans="1:26">
      <c r="A802" s="257"/>
      <c r="B802" s="257"/>
      <c r="C802" s="257"/>
      <c r="D802" s="257"/>
      <c r="E802" s="257"/>
      <c r="F802" s="257"/>
      <c r="G802" s="257"/>
      <c r="H802" s="257"/>
      <c r="I802" s="257"/>
      <c r="J802" s="257"/>
      <c r="K802" s="257"/>
      <c r="L802" s="257"/>
      <c r="M802" s="257"/>
      <c r="N802" s="257"/>
      <c r="O802" s="257"/>
      <c r="P802" s="257"/>
      <c r="Q802" s="257"/>
      <c r="R802" s="257"/>
      <c r="S802" s="257"/>
      <c r="T802" s="257"/>
      <c r="U802" s="257"/>
      <c r="V802" s="257"/>
      <c r="W802" s="257"/>
      <c r="X802" s="257"/>
      <c r="Y802" s="257"/>
      <c r="Z802" s="257"/>
    </row>
    <row r="803" spans="1:26">
      <c r="A803" s="257"/>
      <c r="B803" s="257"/>
      <c r="C803" s="257"/>
      <c r="D803" s="257"/>
      <c r="E803" s="257"/>
      <c r="F803" s="257"/>
      <c r="G803" s="257"/>
      <c r="H803" s="257"/>
      <c r="I803" s="257"/>
      <c r="J803" s="257"/>
      <c r="K803" s="257"/>
      <c r="L803" s="257"/>
      <c r="M803" s="257"/>
      <c r="N803" s="257"/>
      <c r="O803" s="257"/>
      <c r="P803" s="257"/>
      <c r="Q803" s="257"/>
      <c r="R803" s="257"/>
      <c r="S803" s="257"/>
      <c r="T803" s="257"/>
      <c r="U803" s="257"/>
      <c r="V803" s="257"/>
      <c r="W803" s="257"/>
      <c r="X803" s="257"/>
      <c r="Y803" s="257"/>
      <c r="Z803" s="257"/>
    </row>
    <row r="804" spans="1:26">
      <c r="A804" s="257"/>
      <c r="B804" s="257"/>
      <c r="C804" s="257"/>
      <c r="D804" s="257"/>
      <c r="E804" s="257"/>
      <c r="F804" s="257"/>
      <c r="G804" s="257"/>
      <c r="H804" s="257"/>
      <c r="I804" s="257"/>
      <c r="J804" s="257"/>
      <c r="K804" s="257"/>
      <c r="L804" s="257"/>
      <c r="M804" s="257"/>
      <c r="N804" s="257"/>
      <c r="O804" s="257"/>
      <c r="P804" s="257"/>
      <c r="Q804" s="257"/>
      <c r="R804" s="257"/>
      <c r="S804" s="257"/>
      <c r="T804" s="257"/>
      <c r="U804" s="257"/>
      <c r="V804" s="257"/>
      <c r="W804" s="257"/>
      <c r="X804" s="257"/>
      <c r="Y804" s="257"/>
      <c r="Z804" s="257"/>
    </row>
    <row r="805" spans="1:26">
      <c r="A805" s="257"/>
      <c r="B805" s="257"/>
      <c r="C805" s="257"/>
      <c r="D805" s="257"/>
      <c r="E805" s="257"/>
      <c r="F805" s="257"/>
      <c r="G805" s="257"/>
      <c r="H805" s="257"/>
      <c r="I805" s="257"/>
      <c r="J805" s="257"/>
      <c r="K805" s="257"/>
      <c r="L805" s="257"/>
      <c r="M805" s="257"/>
      <c r="N805" s="257"/>
      <c r="O805" s="257"/>
      <c r="P805" s="257"/>
      <c r="Q805" s="257"/>
      <c r="R805" s="257"/>
      <c r="S805" s="257"/>
      <c r="T805" s="257"/>
      <c r="U805" s="257"/>
      <c r="V805" s="257"/>
      <c r="W805" s="257"/>
      <c r="X805" s="257"/>
      <c r="Y805" s="257"/>
      <c r="Z805" s="257"/>
    </row>
    <row r="806" spans="1:26">
      <c r="A806" s="257"/>
      <c r="B806" s="257"/>
      <c r="C806" s="257"/>
      <c r="D806" s="257"/>
      <c r="E806" s="257"/>
      <c r="F806" s="257"/>
      <c r="G806" s="257"/>
      <c r="H806" s="257"/>
      <c r="I806" s="257"/>
      <c r="J806" s="257"/>
      <c r="K806" s="257"/>
      <c r="L806" s="257"/>
      <c r="M806" s="257"/>
      <c r="N806" s="257"/>
      <c r="O806" s="257"/>
      <c r="P806" s="257"/>
      <c r="Q806" s="257"/>
      <c r="R806" s="257"/>
      <c r="S806" s="257"/>
      <c r="T806" s="257"/>
      <c r="U806" s="257"/>
      <c r="V806" s="257"/>
      <c r="W806" s="257"/>
      <c r="X806" s="257"/>
      <c r="Y806" s="257"/>
      <c r="Z806" s="257"/>
    </row>
    <row r="807" spans="1:26">
      <c r="A807" s="257"/>
      <c r="B807" s="257"/>
      <c r="C807" s="257"/>
      <c r="D807" s="257"/>
      <c r="E807" s="257"/>
      <c r="F807" s="257"/>
      <c r="G807" s="257"/>
      <c r="H807" s="257"/>
      <c r="I807" s="257"/>
      <c r="J807" s="257"/>
      <c r="K807" s="257"/>
      <c r="L807" s="257"/>
      <c r="M807" s="257"/>
      <c r="N807" s="257"/>
      <c r="O807" s="257"/>
      <c r="P807" s="257"/>
      <c r="Q807" s="257"/>
      <c r="R807" s="257"/>
      <c r="S807" s="257"/>
      <c r="T807" s="257"/>
      <c r="U807" s="257"/>
      <c r="V807" s="257"/>
      <c r="W807" s="257"/>
      <c r="X807" s="257"/>
      <c r="Y807" s="257"/>
      <c r="Z807" s="257"/>
    </row>
    <row r="808" spans="1:26">
      <c r="A808" s="257"/>
      <c r="B808" s="257"/>
      <c r="C808" s="257"/>
      <c r="D808" s="257"/>
      <c r="E808" s="257"/>
      <c r="F808" s="257"/>
      <c r="G808" s="257"/>
      <c r="H808" s="257"/>
      <c r="I808" s="257"/>
      <c r="J808" s="257"/>
      <c r="K808" s="257"/>
      <c r="L808" s="257"/>
      <c r="M808" s="257"/>
      <c r="N808" s="257"/>
      <c r="O808" s="257"/>
      <c r="P808" s="257"/>
      <c r="Q808" s="257"/>
      <c r="R808" s="257"/>
      <c r="S808" s="257"/>
      <c r="T808" s="257"/>
      <c r="U808" s="257"/>
      <c r="V808" s="257"/>
      <c r="W808" s="257"/>
      <c r="X808" s="257"/>
      <c r="Y808" s="257"/>
      <c r="Z808" s="257"/>
    </row>
    <row r="809" spans="1:26">
      <c r="A809" s="257"/>
      <c r="B809" s="257"/>
      <c r="C809" s="257"/>
      <c r="D809" s="257"/>
      <c r="E809" s="257"/>
      <c r="F809" s="257"/>
      <c r="G809" s="257"/>
      <c r="H809" s="257"/>
      <c r="I809" s="257"/>
      <c r="J809" s="257"/>
      <c r="K809" s="257"/>
      <c r="L809" s="257"/>
      <c r="M809" s="257"/>
      <c r="N809" s="257"/>
      <c r="O809" s="257"/>
      <c r="P809" s="257"/>
      <c r="Q809" s="257"/>
      <c r="R809" s="257"/>
      <c r="S809" s="257"/>
      <c r="T809" s="257"/>
      <c r="U809" s="257"/>
      <c r="V809" s="257"/>
      <c r="W809" s="257"/>
      <c r="X809" s="257"/>
      <c r="Y809" s="257"/>
      <c r="Z809" s="257"/>
    </row>
    <row r="810" spans="1:26">
      <c r="A810" s="257"/>
      <c r="B810" s="257"/>
      <c r="C810" s="257"/>
      <c r="D810" s="257"/>
      <c r="E810" s="257"/>
      <c r="F810" s="257"/>
      <c r="G810" s="257"/>
      <c r="H810" s="257"/>
      <c r="I810" s="257"/>
      <c r="J810" s="257"/>
      <c r="K810" s="257"/>
      <c r="L810" s="257"/>
      <c r="M810" s="257"/>
      <c r="N810" s="257"/>
      <c r="O810" s="257"/>
      <c r="P810" s="257"/>
      <c r="Q810" s="257"/>
      <c r="R810" s="257"/>
      <c r="S810" s="257"/>
      <c r="T810" s="257"/>
      <c r="U810" s="257"/>
      <c r="V810" s="257"/>
      <c r="W810" s="257"/>
      <c r="X810" s="257"/>
      <c r="Y810" s="257"/>
      <c r="Z810" s="257"/>
    </row>
    <row r="811" spans="1:26">
      <c r="A811" s="257"/>
      <c r="B811" s="257"/>
      <c r="C811" s="257"/>
      <c r="D811" s="257"/>
      <c r="E811" s="257"/>
      <c r="F811" s="257"/>
      <c r="G811" s="257"/>
      <c r="H811" s="257"/>
      <c r="I811" s="257"/>
      <c r="J811" s="257"/>
      <c r="K811" s="257"/>
      <c r="L811" s="257"/>
      <c r="M811" s="257"/>
      <c r="N811" s="257"/>
      <c r="O811" s="257"/>
      <c r="P811" s="257"/>
      <c r="Q811" s="257"/>
      <c r="R811" s="257"/>
      <c r="S811" s="257"/>
      <c r="T811" s="257"/>
      <c r="U811" s="257"/>
      <c r="V811" s="257"/>
      <c r="W811" s="257"/>
      <c r="X811" s="257"/>
      <c r="Y811" s="257"/>
      <c r="Z811" s="257"/>
    </row>
    <row r="812" spans="1:26">
      <c r="A812" s="257"/>
      <c r="B812" s="257"/>
      <c r="C812" s="257"/>
      <c r="D812" s="257"/>
      <c r="E812" s="257"/>
      <c r="F812" s="257"/>
      <c r="G812" s="257"/>
      <c r="H812" s="257"/>
      <c r="I812" s="257"/>
      <c r="J812" s="257"/>
      <c r="K812" s="257"/>
      <c r="L812" s="257"/>
      <c r="M812" s="257"/>
      <c r="N812" s="257"/>
      <c r="O812" s="257"/>
      <c r="P812" s="257"/>
      <c r="Q812" s="257"/>
      <c r="R812" s="257"/>
      <c r="S812" s="257"/>
      <c r="T812" s="257"/>
      <c r="U812" s="257"/>
      <c r="V812" s="257"/>
      <c r="W812" s="257"/>
      <c r="X812" s="257"/>
      <c r="Y812" s="257"/>
      <c r="Z812" s="257"/>
    </row>
    <row r="813" spans="1:26">
      <c r="A813" s="257"/>
      <c r="B813" s="257"/>
      <c r="C813" s="257"/>
      <c r="D813" s="257"/>
      <c r="E813" s="257"/>
      <c r="F813" s="257"/>
      <c r="G813" s="257"/>
      <c r="H813" s="257"/>
      <c r="I813" s="257"/>
      <c r="J813" s="257"/>
      <c r="K813" s="257"/>
      <c r="L813" s="257"/>
      <c r="M813" s="257"/>
      <c r="N813" s="257"/>
      <c r="O813" s="257"/>
      <c r="P813" s="257"/>
      <c r="Q813" s="257"/>
      <c r="R813" s="257"/>
      <c r="S813" s="257"/>
      <c r="T813" s="257"/>
      <c r="U813" s="257"/>
      <c r="V813" s="257"/>
      <c r="W813" s="257"/>
      <c r="X813" s="257"/>
      <c r="Y813" s="257"/>
      <c r="Z813" s="257"/>
    </row>
    <row r="814" spans="1:26">
      <c r="A814" s="257"/>
      <c r="B814" s="257"/>
      <c r="C814" s="257"/>
      <c r="D814" s="257"/>
      <c r="E814" s="257"/>
      <c r="F814" s="257"/>
      <c r="G814" s="257"/>
      <c r="H814" s="257"/>
      <c r="I814" s="257"/>
      <c r="J814" s="257"/>
      <c r="K814" s="257"/>
      <c r="L814" s="257"/>
      <c r="M814" s="257"/>
      <c r="N814" s="257"/>
      <c r="O814" s="257"/>
      <c r="P814" s="257"/>
      <c r="Q814" s="257"/>
      <c r="R814" s="257"/>
      <c r="S814" s="257"/>
      <c r="T814" s="257"/>
      <c r="U814" s="257"/>
      <c r="V814" s="257"/>
      <c r="W814" s="257"/>
      <c r="X814" s="257"/>
      <c r="Y814" s="257"/>
      <c r="Z814" s="257"/>
    </row>
    <row r="815" spans="1:26">
      <c r="A815" s="257"/>
      <c r="B815" s="257"/>
      <c r="C815" s="257"/>
      <c r="D815" s="257"/>
      <c r="E815" s="257"/>
      <c r="F815" s="257"/>
      <c r="G815" s="257"/>
      <c r="H815" s="257"/>
      <c r="I815" s="257"/>
      <c r="J815" s="257"/>
      <c r="K815" s="257"/>
      <c r="L815" s="257"/>
      <c r="M815" s="257"/>
      <c r="N815" s="257"/>
      <c r="O815" s="257"/>
      <c r="P815" s="257"/>
      <c r="Q815" s="257"/>
      <c r="R815" s="257"/>
      <c r="S815" s="257"/>
      <c r="T815" s="257"/>
      <c r="U815" s="257"/>
      <c r="V815" s="257"/>
      <c r="W815" s="257"/>
      <c r="X815" s="257"/>
      <c r="Y815" s="257"/>
      <c r="Z815" s="257"/>
    </row>
    <row r="816" spans="1:26">
      <c r="A816" s="257"/>
      <c r="B816" s="257"/>
      <c r="C816" s="257"/>
      <c r="D816" s="257"/>
      <c r="E816" s="257"/>
      <c r="F816" s="257"/>
      <c r="G816" s="257"/>
      <c r="H816" s="257"/>
      <c r="I816" s="257"/>
      <c r="J816" s="257"/>
      <c r="K816" s="257"/>
      <c r="L816" s="257"/>
      <c r="M816" s="257"/>
      <c r="N816" s="257"/>
      <c r="O816" s="257"/>
      <c r="P816" s="257"/>
      <c r="Q816" s="257"/>
      <c r="R816" s="257"/>
      <c r="S816" s="257"/>
      <c r="T816" s="257"/>
      <c r="U816" s="257"/>
      <c r="V816" s="257"/>
      <c r="W816" s="257"/>
      <c r="X816" s="257"/>
      <c r="Y816" s="257"/>
      <c r="Z816" s="257"/>
    </row>
    <row r="817" spans="1:26">
      <c r="A817" s="257"/>
      <c r="B817" s="257"/>
      <c r="C817" s="257"/>
      <c r="D817" s="257"/>
      <c r="E817" s="257"/>
      <c r="F817" s="257"/>
      <c r="G817" s="257"/>
      <c r="H817" s="257"/>
      <c r="I817" s="257"/>
      <c r="J817" s="257"/>
      <c r="K817" s="257"/>
      <c r="L817" s="257"/>
      <c r="M817" s="257"/>
      <c r="N817" s="257"/>
      <c r="O817" s="257"/>
      <c r="P817" s="257"/>
      <c r="Q817" s="257"/>
      <c r="R817" s="257"/>
      <c r="S817" s="257"/>
      <c r="T817" s="257"/>
      <c r="U817" s="257"/>
      <c r="V817" s="257"/>
      <c r="W817" s="257"/>
      <c r="X817" s="257"/>
      <c r="Y817" s="257"/>
      <c r="Z817" s="257"/>
    </row>
    <row r="818" spans="1:26">
      <c r="A818" s="257"/>
      <c r="B818" s="257"/>
      <c r="C818" s="257"/>
      <c r="D818" s="257"/>
      <c r="E818" s="257"/>
      <c r="F818" s="257"/>
      <c r="G818" s="257"/>
      <c r="H818" s="257"/>
      <c r="I818" s="257"/>
      <c r="J818" s="257"/>
      <c r="K818" s="257"/>
      <c r="L818" s="257"/>
      <c r="M818" s="257"/>
      <c r="N818" s="257"/>
      <c r="O818" s="257"/>
      <c r="P818" s="257"/>
      <c r="Q818" s="257"/>
      <c r="R818" s="257"/>
      <c r="S818" s="257"/>
      <c r="T818" s="257"/>
      <c r="U818" s="257"/>
      <c r="V818" s="257"/>
      <c r="W818" s="257"/>
      <c r="X818" s="257"/>
      <c r="Y818" s="257"/>
      <c r="Z818" s="257"/>
    </row>
    <row r="819" spans="1:26">
      <c r="A819" s="257"/>
      <c r="B819" s="257"/>
      <c r="C819" s="257"/>
      <c r="D819" s="257"/>
      <c r="E819" s="257"/>
      <c r="F819" s="257"/>
      <c r="G819" s="257"/>
      <c r="H819" s="257"/>
      <c r="I819" s="257"/>
      <c r="J819" s="257"/>
      <c r="K819" s="257"/>
      <c r="L819" s="257"/>
      <c r="M819" s="257"/>
      <c r="N819" s="257"/>
      <c r="O819" s="257"/>
      <c r="P819" s="257"/>
      <c r="Q819" s="257"/>
      <c r="R819" s="257"/>
      <c r="S819" s="257"/>
      <c r="T819" s="257"/>
      <c r="U819" s="257"/>
      <c r="V819" s="257"/>
      <c r="W819" s="257"/>
      <c r="X819" s="257"/>
      <c r="Y819" s="257"/>
      <c r="Z819" s="257"/>
    </row>
    <row r="820" spans="1:26">
      <c r="A820" s="257"/>
      <c r="B820" s="257"/>
      <c r="C820" s="257"/>
      <c r="D820" s="257"/>
      <c r="E820" s="257"/>
      <c r="F820" s="257"/>
      <c r="G820" s="257"/>
      <c r="H820" s="257"/>
      <c r="I820" s="257"/>
      <c r="J820" s="257"/>
      <c r="K820" s="257"/>
      <c r="L820" s="257"/>
      <c r="M820" s="257"/>
      <c r="N820" s="257"/>
      <c r="O820" s="257"/>
      <c r="P820" s="257"/>
      <c r="Q820" s="257"/>
      <c r="R820" s="257"/>
      <c r="S820" s="257"/>
      <c r="T820" s="257"/>
      <c r="U820" s="257"/>
      <c r="V820" s="257"/>
      <c r="W820" s="257"/>
      <c r="X820" s="257"/>
      <c r="Y820" s="257"/>
      <c r="Z820" s="257"/>
    </row>
    <row r="821" spans="1:26">
      <c r="A821" s="257"/>
      <c r="B821" s="257"/>
      <c r="C821" s="257"/>
      <c r="D821" s="257"/>
      <c r="E821" s="257"/>
      <c r="F821" s="257"/>
      <c r="G821" s="257"/>
      <c r="H821" s="257"/>
      <c r="I821" s="257"/>
      <c r="J821" s="257"/>
      <c r="K821" s="257"/>
      <c r="L821" s="257"/>
      <c r="M821" s="257"/>
      <c r="N821" s="257"/>
      <c r="O821" s="257"/>
      <c r="P821" s="257"/>
      <c r="Q821" s="257"/>
      <c r="R821" s="257"/>
      <c r="S821" s="257"/>
      <c r="T821" s="257"/>
      <c r="U821" s="257"/>
      <c r="V821" s="257"/>
      <c r="W821" s="257"/>
      <c r="X821" s="257"/>
      <c r="Y821" s="257"/>
      <c r="Z821" s="257"/>
    </row>
    <row r="822" spans="1:26">
      <c r="A822" s="257"/>
      <c r="B822" s="257"/>
      <c r="C822" s="257"/>
      <c r="D822" s="257"/>
      <c r="E822" s="257"/>
      <c r="F822" s="257"/>
      <c r="G822" s="257"/>
      <c r="H822" s="257"/>
      <c r="I822" s="257"/>
      <c r="J822" s="257"/>
      <c r="K822" s="257"/>
      <c r="L822" s="257"/>
      <c r="M822" s="257"/>
      <c r="N822" s="257"/>
      <c r="O822" s="257"/>
      <c r="P822" s="257"/>
      <c r="Q822" s="257"/>
      <c r="R822" s="257"/>
      <c r="S822" s="257"/>
      <c r="T822" s="257"/>
      <c r="U822" s="257"/>
      <c r="V822" s="257"/>
      <c r="W822" s="257"/>
      <c r="X822" s="257"/>
      <c r="Y822" s="257"/>
      <c r="Z822" s="257"/>
    </row>
    <row r="823" spans="1:26">
      <c r="A823" s="257"/>
      <c r="B823" s="257"/>
      <c r="C823" s="257"/>
      <c r="D823" s="257"/>
      <c r="E823" s="257"/>
      <c r="F823" s="257"/>
      <c r="G823" s="257"/>
      <c r="H823" s="257"/>
      <c r="I823" s="257"/>
      <c r="J823" s="257"/>
      <c r="K823" s="257"/>
      <c r="L823" s="257"/>
      <c r="M823" s="257"/>
      <c r="N823" s="257"/>
      <c r="O823" s="257"/>
      <c r="P823" s="257"/>
      <c r="Q823" s="257"/>
      <c r="R823" s="257"/>
      <c r="S823" s="257"/>
      <c r="T823" s="257"/>
      <c r="U823" s="257"/>
      <c r="V823" s="257"/>
      <c r="W823" s="257"/>
      <c r="X823" s="257"/>
      <c r="Y823" s="257"/>
      <c r="Z823" s="257"/>
    </row>
    <row r="824" spans="1:26">
      <c r="A824" s="257"/>
      <c r="B824" s="257"/>
      <c r="C824" s="257"/>
      <c r="D824" s="257"/>
      <c r="E824" s="257"/>
      <c r="F824" s="257"/>
      <c r="G824" s="257"/>
      <c r="H824" s="257"/>
      <c r="I824" s="257"/>
      <c r="J824" s="257"/>
      <c r="K824" s="257"/>
      <c r="L824" s="257"/>
      <c r="M824" s="257"/>
      <c r="N824" s="257"/>
      <c r="O824" s="257"/>
      <c r="P824" s="257"/>
      <c r="Q824" s="257"/>
      <c r="R824" s="257"/>
      <c r="S824" s="257"/>
      <c r="T824" s="257"/>
      <c r="U824" s="257"/>
      <c r="V824" s="257"/>
      <c r="W824" s="257"/>
      <c r="X824" s="257"/>
      <c r="Y824" s="257"/>
      <c r="Z824" s="257"/>
    </row>
    <row r="825" spans="1:26">
      <c r="A825" s="257"/>
      <c r="B825" s="257"/>
      <c r="C825" s="257"/>
      <c r="D825" s="257"/>
      <c r="E825" s="257"/>
      <c r="F825" s="257"/>
      <c r="G825" s="257"/>
      <c r="H825" s="257"/>
      <c r="I825" s="257"/>
      <c r="J825" s="257"/>
      <c r="K825" s="257"/>
      <c r="L825" s="257"/>
      <c r="M825" s="257"/>
      <c r="N825" s="257"/>
      <c r="O825" s="257"/>
      <c r="P825" s="257"/>
      <c r="Q825" s="257"/>
      <c r="R825" s="257"/>
      <c r="S825" s="257"/>
      <c r="T825" s="257"/>
      <c r="U825" s="257"/>
      <c r="V825" s="257"/>
      <c r="W825" s="257"/>
      <c r="X825" s="257"/>
      <c r="Y825" s="257"/>
      <c r="Z825" s="257"/>
    </row>
    <row r="826" spans="1:26">
      <c r="A826" s="257"/>
      <c r="B826" s="257"/>
      <c r="C826" s="257"/>
      <c r="D826" s="257"/>
      <c r="E826" s="257"/>
      <c r="F826" s="257"/>
      <c r="G826" s="257"/>
      <c r="H826" s="257"/>
      <c r="I826" s="257"/>
      <c r="J826" s="257"/>
      <c r="K826" s="257"/>
      <c r="L826" s="257"/>
      <c r="M826" s="257"/>
      <c r="N826" s="257"/>
      <c r="O826" s="257"/>
      <c r="P826" s="257"/>
      <c r="Q826" s="257"/>
      <c r="R826" s="257"/>
      <c r="S826" s="257"/>
      <c r="T826" s="257"/>
      <c r="U826" s="257"/>
      <c r="V826" s="257"/>
      <c r="W826" s="257"/>
      <c r="X826" s="257"/>
      <c r="Y826" s="257"/>
      <c r="Z826" s="257"/>
    </row>
    <row r="827" spans="1:26">
      <c r="A827" s="257"/>
      <c r="B827" s="257"/>
      <c r="C827" s="257"/>
      <c r="D827" s="257"/>
      <c r="E827" s="257"/>
      <c r="F827" s="257"/>
      <c r="G827" s="257"/>
      <c r="H827" s="257"/>
      <c r="I827" s="257"/>
      <c r="J827" s="257"/>
      <c r="K827" s="257"/>
      <c r="L827" s="257"/>
      <c r="M827" s="257"/>
      <c r="N827" s="257"/>
      <c r="O827" s="257"/>
      <c r="P827" s="257"/>
      <c r="Q827" s="257"/>
      <c r="R827" s="257"/>
      <c r="S827" s="257"/>
      <c r="T827" s="257"/>
      <c r="U827" s="257"/>
      <c r="V827" s="257"/>
      <c r="W827" s="257"/>
      <c r="X827" s="257"/>
      <c r="Y827" s="257"/>
      <c r="Z827" s="257"/>
    </row>
    <row r="828" spans="1:26">
      <c r="A828" s="257"/>
      <c r="B828" s="257"/>
      <c r="C828" s="257"/>
      <c r="D828" s="257"/>
      <c r="E828" s="257"/>
      <c r="F828" s="257"/>
      <c r="G828" s="257"/>
      <c r="H828" s="257"/>
      <c r="I828" s="257"/>
      <c r="J828" s="257"/>
      <c r="K828" s="257"/>
      <c r="L828" s="257"/>
      <c r="M828" s="257"/>
      <c r="N828" s="257"/>
      <c r="O828" s="257"/>
      <c r="P828" s="257"/>
      <c r="Q828" s="257"/>
      <c r="R828" s="257"/>
      <c r="S828" s="257"/>
      <c r="T828" s="257"/>
      <c r="U828" s="257"/>
      <c r="V828" s="257"/>
      <c r="W828" s="257"/>
      <c r="X828" s="257"/>
      <c r="Y828" s="257"/>
      <c r="Z828" s="257"/>
    </row>
    <row r="829" spans="1:26">
      <c r="A829" s="257"/>
      <c r="B829" s="257"/>
      <c r="C829" s="257"/>
      <c r="D829" s="257"/>
      <c r="E829" s="257"/>
      <c r="F829" s="257"/>
      <c r="G829" s="257"/>
      <c r="H829" s="257"/>
      <c r="I829" s="257"/>
      <c r="J829" s="257"/>
      <c r="K829" s="257"/>
      <c r="L829" s="257"/>
      <c r="M829" s="257"/>
      <c r="N829" s="257"/>
      <c r="O829" s="257"/>
      <c r="P829" s="257"/>
      <c r="Q829" s="257"/>
      <c r="R829" s="257"/>
      <c r="S829" s="257"/>
      <c r="T829" s="257"/>
      <c r="U829" s="257"/>
      <c r="V829" s="257"/>
      <c r="W829" s="257"/>
      <c r="X829" s="257"/>
      <c r="Y829" s="257"/>
      <c r="Z829" s="257"/>
    </row>
    <row r="830" spans="1:26">
      <c r="A830" s="257"/>
      <c r="B830" s="257"/>
      <c r="C830" s="257"/>
      <c r="D830" s="257"/>
      <c r="E830" s="257"/>
      <c r="F830" s="257"/>
      <c r="G830" s="257"/>
      <c r="H830" s="257"/>
      <c r="I830" s="257"/>
      <c r="J830" s="257"/>
      <c r="K830" s="257"/>
      <c r="L830" s="257"/>
      <c r="M830" s="257"/>
      <c r="N830" s="257"/>
      <c r="O830" s="257"/>
      <c r="P830" s="257"/>
      <c r="Q830" s="257"/>
      <c r="R830" s="257"/>
      <c r="S830" s="257"/>
      <c r="T830" s="257"/>
      <c r="U830" s="257"/>
      <c r="V830" s="257"/>
      <c r="W830" s="257"/>
      <c r="X830" s="257"/>
      <c r="Y830" s="257"/>
      <c r="Z830" s="257"/>
    </row>
    <row r="831" spans="1:26">
      <c r="A831" s="257"/>
      <c r="B831" s="257"/>
      <c r="C831" s="257"/>
      <c r="D831" s="257"/>
      <c r="E831" s="257"/>
      <c r="F831" s="257"/>
      <c r="G831" s="257"/>
      <c r="H831" s="257"/>
      <c r="I831" s="257"/>
      <c r="J831" s="257"/>
      <c r="K831" s="257"/>
      <c r="L831" s="257"/>
      <c r="M831" s="257"/>
      <c r="N831" s="257"/>
      <c r="O831" s="257"/>
      <c r="P831" s="257"/>
      <c r="Q831" s="257"/>
      <c r="R831" s="257"/>
      <c r="S831" s="257"/>
      <c r="T831" s="257"/>
      <c r="U831" s="257"/>
      <c r="V831" s="257"/>
      <c r="W831" s="257"/>
      <c r="X831" s="257"/>
      <c r="Y831" s="257"/>
      <c r="Z831" s="257"/>
    </row>
    <row r="832" spans="1:26">
      <c r="A832" s="257"/>
      <c r="B832" s="257"/>
      <c r="C832" s="257"/>
      <c r="D832" s="257"/>
      <c r="E832" s="257"/>
      <c r="F832" s="257"/>
      <c r="G832" s="257"/>
      <c r="H832" s="257"/>
      <c r="I832" s="257"/>
      <c r="J832" s="257"/>
      <c r="K832" s="257"/>
      <c r="L832" s="257"/>
      <c r="M832" s="257"/>
      <c r="N832" s="257"/>
      <c r="O832" s="257"/>
      <c r="P832" s="257"/>
      <c r="Q832" s="257"/>
      <c r="R832" s="257"/>
      <c r="S832" s="257"/>
      <c r="T832" s="257"/>
      <c r="U832" s="257"/>
      <c r="V832" s="257"/>
      <c r="W832" s="257"/>
      <c r="X832" s="257"/>
      <c r="Y832" s="257"/>
      <c r="Z832" s="257"/>
    </row>
    <row r="833" spans="1:26">
      <c r="A833" s="257"/>
      <c r="B833" s="257"/>
      <c r="C833" s="257"/>
      <c r="D833" s="257"/>
      <c r="E833" s="257"/>
      <c r="F833" s="257"/>
      <c r="G833" s="257"/>
      <c r="H833" s="257"/>
      <c r="I833" s="257"/>
      <c r="J833" s="257"/>
      <c r="K833" s="257"/>
      <c r="L833" s="257"/>
      <c r="M833" s="257"/>
      <c r="N833" s="257"/>
      <c r="O833" s="257"/>
      <c r="P833" s="257"/>
      <c r="Q833" s="257"/>
      <c r="R833" s="257"/>
      <c r="S833" s="257"/>
      <c r="T833" s="257"/>
      <c r="U833" s="257"/>
      <c r="V833" s="257"/>
      <c r="W833" s="257"/>
      <c r="X833" s="257"/>
      <c r="Y833" s="257"/>
      <c r="Z833" s="257"/>
    </row>
    <row r="834" spans="1:26">
      <c r="A834" s="257"/>
      <c r="B834" s="257"/>
      <c r="C834" s="257"/>
      <c r="D834" s="257"/>
      <c r="E834" s="257"/>
      <c r="F834" s="257"/>
      <c r="G834" s="257"/>
      <c r="H834" s="257"/>
      <c r="I834" s="257"/>
      <c r="J834" s="257"/>
      <c r="K834" s="257"/>
      <c r="L834" s="257"/>
      <c r="M834" s="257"/>
      <c r="N834" s="257"/>
      <c r="O834" s="257"/>
      <c r="P834" s="257"/>
      <c r="Q834" s="257"/>
      <c r="R834" s="257"/>
      <c r="S834" s="257"/>
      <c r="T834" s="257"/>
      <c r="U834" s="257"/>
      <c r="V834" s="257"/>
      <c r="W834" s="257"/>
      <c r="X834" s="257"/>
      <c r="Y834" s="257"/>
      <c r="Z834" s="257"/>
    </row>
    <row r="835" spans="1:26">
      <c r="A835" s="257"/>
      <c r="B835" s="257"/>
      <c r="C835" s="257"/>
      <c r="D835" s="257"/>
      <c r="E835" s="257"/>
      <c r="F835" s="257"/>
      <c r="G835" s="257"/>
      <c r="H835" s="257"/>
      <c r="I835" s="257"/>
      <c r="J835" s="257"/>
      <c r="K835" s="257"/>
      <c r="L835" s="257"/>
      <c r="M835" s="257"/>
      <c r="N835" s="257"/>
      <c r="O835" s="257"/>
      <c r="P835" s="257"/>
      <c r="Q835" s="257"/>
      <c r="R835" s="257"/>
      <c r="S835" s="257"/>
      <c r="T835" s="257"/>
      <c r="U835" s="257"/>
      <c r="V835" s="257"/>
      <c r="W835" s="257"/>
      <c r="X835" s="257"/>
      <c r="Y835" s="257"/>
      <c r="Z835" s="257"/>
    </row>
    <row r="836" spans="1:26">
      <c r="A836" s="257"/>
      <c r="B836" s="257"/>
      <c r="C836" s="257"/>
      <c r="D836" s="257"/>
      <c r="E836" s="257"/>
      <c r="F836" s="257"/>
      <c r="G836" s="257"/>
      <c r="H836" s="257"/>
      <c r="I836" s="257"/>
      <c r="J836" s="257"/>
      <c r="K836" s="257"/>
      <c r="L836" s="257"/>
      <c r="M836" s="257"/>
      <c r="N836" s="257"/>
      <c r="O836" s="257"/>
      <c r="P836" s="257"/>
      <c r="Q836" s="257"/>
      <c r="R836" s="257"/>
      <c r="S836" s="257"/>
      <c r="T836" s="257"/>
      <c r="U836" s="257"/>
      <c r="V836" s="257"/>
      <c r="W836" s="257"/>
      <c r="X836" s="257"/>
      <c r="Y836" s="257"/>
      <c r="Z836" s="257"/>
    </row>
    <row r="837" spans="1:26">
      <c r="A837" s="257"/>
      <c r="B837" s="257"/>
      <c r="C837" s="257"/>
      <c r="D837" s="257"/>
      <c r="E837" s="257"/>
      <c r="F837" s="257"/>
      <c r="G837" s="257"/>
      <c r="H837" s="257"/>
      <c r="I837" s="257"/>
      <c r="J837" s="257"/>
      <c r="K837" s="257"/>
      <c r="L837" s="257"/>
      <c r="M837" s="257"/>
      <c r="N837" s="257"/>
      <c r="O837" s="257"/>
      <c r="P837" s="257"/>
      <c r="Q837" s="257"/>
      <c r="R837" s="257"/>
      <c r="S837" s="257"/>
      <c r="T837" s="257"/>
      <c r="U837" s="257"/>
      <c r="V837" s="257"/>
      <c r="W837" s="257"/>
      <c r="X837" s="257"/>
      <c r="Y837" s="257"/>
      <c r="Z837" s="257"/>
    </row>
    <row r="838" spans="1:26">
      <c r="A838" s="257"/>
      <c r="B838" s="257"/>
      <c r="C838" s="257"/>
      <c r="D838" s="257"/>
      <c r="E838" s="257"/>
      <c r="F838" s="257"/>
      <c r="G838" s="257"/>
      <c r="H838" s="257"/>
      <c r="I838" s="257"/>
      <c r="J838" s="257"/>
      <c r="K838" s="257"/>
      <c r="L838" s="257"/>
      <c r="M838" s="257"/>
      <c r="N838" s="257"/>
      <c r="O838" s="257"/>
      <c r="P838" s="257"/>
      <c r="Q838" s="257"/>
      <c r="R838" s="257"/>
      <c r="S838" s="257"/>
      <c r="T838" s="257"/>
      <c r="U838" s="257"/>
      <c r="V838" s="257"/>
      <c r="W838" s="257"/>
      <c r="X838" s="257"/>
      <c r="Y838" s="257"/>
      <c r="Z838" s="257"/>
    </row>
    <row r="839" spans="1:26">
      <c r="A839" s="257"/>
      <c r="B839" s="257"/>
      <c r="C839" s="257"/>
      <c r="D839" s="257"/>
      <c r="E839" s="257"/>
      <c r="F839" s="257"/>
      <c r="G839" s="257"/>
      <c r="H839" s="257"/>
      <c r="I839" s="257"/>
      <c r="J839" s="257"/>
      <c r="K839" s="257"/>
      <c r="L839" s="257"/>
      <c r="M839" s="257"/>
      <c r="N839" s="257"/>
      <c r="O839" s="257"/>
      <c r="P839" s="257"/>
      <c r="Q839" s="257"/>
      <c r="R839" s="257"/>
      <c r="S839" s="257"/>
      <c r="T839" s="257"/>
      <c r="U839" s="257"/>
      <c r="V839" s="257"/>
      <c r="W839" s="257"/>
      <c r="X839" s="257"/>
      <c r="Y839" s="257"/>
      <c r="Z839" s="257"/>
    </row>
    <row r="840" spans="1:26">
      <c r="A840" s="257"/>
      <c r="B840" s="257"/>
      <c r="C840" s="257"/>
      <c r="D840" s="257"/>
      <c r="E840" s="257"/>
      <c r="F840" s="257"/>
      <c r="G840" s="257"/>
      <c r="H840" s="257"/>
      <c r="I840" s="257"/>
      <c r="J840" s="257"/>
      <c r="K840" s="257"/>
      <c r="L840" s="257"/>
      <c r="M840" s="257"/>
      <c r="N840" s="257"/>
      <c r="O840" s="257"/>
      <c r="P840" s="257"/>
      <c r="Q840" s="257"/>
      <c r="R840" s="257"/>
      <c r="S840" s="257"/>
      <c r="T840" s="257"/>
      <c r="U840" s="257"/>
      <c r="V840" s="257"/>
      <c r="W840" s="257"/>
      <c r="X840" s="257"/>
      <c r="Y840" s="257"/>
      <c r="Z840" s="257"/>
    </row>
    <row r="841" spans="1:26">
      <c r="A841" s="257"/>
      <c r="B841" s="257"/>
      <c r="C841" s="257"/>
      <c r="D841" s="257"/>
      <c r="E841" s="257"/>
      <c r="F841" s="257"/>
      <c r="G841" s="257"/>
      <c r="H841" s="257"/>
      <c r="I841" s="257"/>
      <c r="J841" s="257"/>
      <c r="K841" s="257"/>
      <c r="L841" s="257"/>
      <c r="M841" s="257"/>
      <c r="N841" s="257"/>
      <c r="O841" s="257"/>
      <c r="P841" s="257"/>
      <c r="Q841" s="257"/>
      <c r="R841" s="257"/>
      <c r="S841" s="257"/>
      <c r="T841" s="257"/>
      <c r="U841" s="257"/>
      <c r="V841" s="257"/>
      <c r="W841" s="257"/>
      <c r="X841" s="257"/>
      <c r="Y841" s="257"/>
      <c r="Z841" s="257"/>
    </row>
    <row r="842" spans="1:26">
      <c r="A842" s="257"/>
      <c r="B842" s="257"/>
      <c r="C842" s="257"/>
      <c r="D842" s="257"/>
      <c r="E842" s="257"/>
      <c r="F842" s="257"/>
      <c r="G842" s="257"/>
      <c r="H842" s="257"/>
      <c r="I842" s="257"/>
      <c r="J842" s="257"/>
      <c r="K842" s="257"/>
      <c r="L842" s="257"/>
      <c r="M842" s="257"/>
      <c r="N842" s="257"/>
      <c r="O842" s="257"/>
      <c r="P842" s="257"/>
      <c r="Q842" s="257"/>
      <c r="R842" s="257"/>
      <c r="S842" s="257"/>
      <c r="T842" s="257"/>
      <c r="U842" s="257"/>
      <c r="V842" s="257"/>
      <c r="W842" s="257"/>
      <c r="X842" s="257"/>
      <c r="Y842" s="257"/>
      <c r="Z842" s="257"/>
    </row>
    <row r="843" spans="1:26">
      <c r="A843" s="257"/>
      <c r="B843" s="257"/>
      <c r="C843" s="257"/>
      <c r="D843" s="257"/>
      <c r="E843" s="257"/>
      <c r="F843" s="257"/>
      <c r="G843" s="257"/>
      <c r="H843" s="257"/>
      <c r="I843" s="257"/>
      <c r="J843" s="257"/>
      <c r="K843" s="257"/>
      <c r="L843" s="257"/>
      <c r="M843" s="257"/>
      <c r="N843" s="257"/>
      <c r="O843" s="257"/>
      <c r="P843" s="257"/>
      <c r="Q843" s="257"/>
      <c r="R843" s="257"/>
      <c r="S843" s="257"/>
      <c r="T843" s="257"/>
      <c r="U843" s="257"/>
      <c r="V843" s="257"/>
      <c r="W843" s="257"/>
      <c r="X843" s="257"/>
      <c r="Y843" s="257"/>
      <c r="Z843" s="257"/>
    </row>
    <row r="844" spans="1:26">
      <c r="A844" s="257"/>
      <c r="B844" s="257"/>
      <c r="C844" s="257"/>
      <c r="D844" s="257"/>
      <c r="E844" s="257"/>
      <c r="F844" s="257"/>
      <c r="G844" s="257"/>
      <c r="H844" s="257"/>
      <c r="I844" s="257"/>
      <c r="J844" s="257"/>
      <c r="K844" s="257"/>
      <c r="L844" s="257"/>
      <c r="M844" s="257"/>
      <c r="N844" s="257"/>
      <c r="O844" s="257"/>
      <c r="P844" s="257"/>
      <c r="Q844" s="257"/>
      <c r="R844" s="257"/>
      <c r="S844" s="257"/>
      <c r="T844" s="257"/>
      <c r="U844" s="257"/>
      <c r="V844" s="257"/>
      <c r="W844" s="257"/>
      <c r="X844" s="257"/>
      <c r="Y844" s="257"/>
      <c r="Z844" s="257"/>
    </row>
    <row r="845" spans="1:26">
      <c r="A845" s="257"/>
      <c r="B845" s="257"/>
      <c r="C845" s="257"/>
      <c r="D845" s="257"/>
      <c r="E845" s="257"/>
      <c r="F845" s="257"/>
      <c r="G845" s="257"/>
      <c r="H845" s="257"/>
      <c r="I845" s="257"/>
      <c r="J845" s="257"/>
      <c r="K845" s="257"/>
      <c r="L845" s="257"/>
      <c r="M845" s="257"/>
      <c r="N845" s="257"/>
      <c r="O845" s="257"/>
      <c r="P845" s="257"/>
      <c r="Q845" s="257"/>
      <c r="R845" s="257"/>
      <c r="S845" s="257"/>
      <c r="T845" s="257"/>
      <c r="U845" s="257"/>
      <c r="V845" s="257"/>
      <c r="W845" s="257"/>
      <c r="X845" s="257"/>
      <c r="Y845" s="257"/>
      <c r="Z845" s="257"/>
    </row>
    <row r="846" spans="1:26">
      <c r="A846" s="257"/>
      <c r="B846" s="257"/>
      <c r="C846" s="257"/>
      <c r="D846" s="257"/>
      <c r="E846" s="257"/>
      <c r="F846" s="257"/>
      <c r="G846" s="257"/>
      <c r="H846" s="257"/>
      <c r="I846" s="257"/>
      <c r="J846" s="257"/>
      <c r="K846" s="257"/>
      <c r="L846" s="257"/>
      <c r="M846" s="257"/>
      <c r="N846" s="257"/>
      <c r="O846" s="257"/>
      <c r="P846" s="257"/>
      <c r="Q846" s="257"/>
      <c r="R846" s="257"/>
      <c r="S846" s="257"/>
      <c r="T846" s="257"/>
      <c r="U846" s="257"/>
      <c r="V846" s="257"/>
      <c r="W846" s="257"/>
      <c r="X846" s="257"/>
      <c r="Y846" s="257"/>
      <c r="Z846" s="257"/>
    </row>
    <row r="847" spans="1:26">
      <c r="A847" s="257"/>
      <c r="B847" s="257"/>
      <c r="C847" s="257"/>
      <c r="D847" s="257"/>
      <c r="E847" s="257"/>
      <c r="F847" s="257"/>
      <c r="G847" s="257"/>
      <c r="H847" s="257"/>
      <c r="I847" s="257"/>
      <c r="J847" s="257"/>
      <c r="K847" s="257"/>
      <c r="L847" s="257"/>
      <c r="M847" s="257"/>
      <c r="N847" s="257"/>
      <c r="O847" s="257"/>
      <c r="P847" s="257"/>
      <c r="Q847" s="257"/>
      <c r="R847" s="257"/>
      <c r="S847" s="257"/>
      <c r="T847" s="257"/>
      <c r="U847" s="257"/>
      <c r="V847" s="257"/>
      <c r="W847" s="257"/>
      <c r="X847" s="257"/>
      <c r="Y847" s="257"/>
      <c r="Z847" s="257"/>
    </row>
    <row r="848" spans="1:26">
      <c r="A848" s="257"/>
      <c r="B848" s="257"/>
      <c r="C848" s="257"/>
      <c r="D848" s="257"/>
      <c r="E848" s="257"/>
      <c r="F848" s="257"/>
      <c r="G848" s="257"/>
      <c r="H848" s="257"/>
      <c r="I848" s="257"/>
      <c r="J848" s="257"/>
      <c r="K848" s="257"/>
      <c r="L848" s="257"/>
      <c r="M848" s="257"/>
      <c r="N848" s="257"/>
      <c r="O848" s="257"/>
      <c r="P848" s="257"/>
      <c r="Q848" s="257"/>
      <c r="R848" s="257"/>
      <c r="S848" s="257"/>
      <c r="T848" s="257"/>
      <c r="U848" s="257"/>
      <c r="V848" s="257"/>
      <c r="W848" s="257"/>
      <c r="X848" s="257"/>
      <c r="Y848" s="257"/>
      <c r="Z848" s="257"/>
    </row>
    <row r="849" spans="1:26">
      <c r="A849" s="257"/>
      <c r="B849" s="257"/>
      <c r="C849" s="257"/>
      <c r="D849" s="257"/>
      <c r="E849" s="257"/>
      <c r="F849" s="257"/>
      <c r="G849" s="257"/>
      <c r="H849" s="257"/>
      <c r="I849" s="257"/>
      <c r="J849" s="257"/>
      <c r="K849" s="257"/>
      <c r="L849" s="257"/>
      <c r="M849" s="257"/>
      <c r="N849" s="257"/>
      <c r="O849" s="257"/>
      <c r="P849" s="257"/>
      <c r="Q849" s="257"/>
      <c r="R849" s="257"/>
      <c r="S849" s="257"/>
      <c r="T849" s="257"/>
      <c r="U849" s="257"/>
      <c r="V849" s="257"/>
      <c r="W849" s="257"/>
      <c r="X849" s="257"/>
      <c r="Y849" s="257"/>
      <c r="Z849" s="257"/>
    </row>
    <row r="850" spans="1:26">
      <c r="A850" s="257"/>
      <c r="B850" s="257"/>
      <c r="C850" s="257"/>
      <c r="D850" s="257"/>
      <c r="E850" s="257"/>
      <c r="F850" s="257"/>
      <c r="G850" s="257"/>
      <c r="H850" s="257"/>
      <c r="I850" s="257"/>
      <c r="J850" s="257"/>
      <c r="K850" s="257"/>
      <c r="L850" s="257"/>
      <c r="M850" s="257"/>
      <c r="N850" s="257"/>
      <c r="O850" s="257"/>
      <c r="P850" s="257"/>
      <c r="Q850" s="257"/>
      <c r="R850" s="257"/>
      <c r="S850" s="257"/>
      <c r="T850" s="257"/>
      <c r="U850" s="257"/>
      <c r="V850" s="257"/>
      <c r="W850" s="257"/>
      <c r="X850" s="257"/>
      <c r="Y850" s="257"/>
      <c r="Z850" s="257"/>
    </row>
    <row r="851" spans="1:26">
      <c r="A851" s="257"/>
      <c r="B851" s="257"/>
      <c r="C851" s="257"/>
      <c r="D851" s="257"/>
      <c r="E851" s="257"/>
      <c r="F851" s="257"/>
      <c r="G851" s="257"/>
      <c r="H851" s="257"/>
      <c r="I851" s="257"/>
      <c r="J851" s="257"/>
      <c r="K851" s="257"/>
      <c r="L851" s="257"/>
      <c r="M851" s="257"/>
      <c r="N851" s="257"/>
      <c r="O851" s="257"/>
      <c r="P851" s="257"/>
      <c r="Q851" s="257"/>
      <c r="R851" s="257"/>
      <c r="S851" s="257"/>
      <c r="T851" s="257"/>
      <c r="U851" s="257"/>
      <c r="V851" s="257"/>
      <c r="W851" s="257"/>
      <c r="X851" s="257"/>
      <c r="Y851" s="257"/>
      <c r="Z851" s="257"/>
    </row>
    <row r="852" spans="1:26">
      <c r="A852" s="257"/>
      <c r="B852" s="257"/>
      <c r="C852" s="257"/>
      <c r="D852" s="257"/>
      <c r="E852" s="257"/>
      <c r="F852" s="257"/>
      <c r="G852" s="257"/>
      <c r="H852" s="257"/>
      <c r="I852" s="257"/>
      <c r="J852" s="257"/>
      <c r="K852" s="257"/>
      <c r="L852" s="257"/>
      <c r="M852" s="257"/>
      <c r="N852" s="257"/>
      <c r="O852" s="257"/>
      <c r="P852" s="257"/>
      <c r="Q852" s="257"/>
      <c r="R852" s="257"/>
      <c r="S852" s="257"/>
      <c r="T852" s="257"/>
      <c r="U852" s="257"/>
      <c r="V852" s="257"/>
      <c r="W852" s="257"/>
      <c r="X852" s="257"/>
      <c r="Y852" s="257"/>
      <c r="Z852" s="257"/>
    </row>
    <row r="853" spans="1:26">
      <c r="A853" s="257"/>
      <c r="B853" s="257"/>
      <c r="C853" s="257"/>
      <c r="D853" s="257"/>
      <c r="E853" s="257"/>
      <c r="F853" s="257"/>
      <c r="G853" s="257"/>
      <c r="H853" s="257"/>
      <c r="I853" s="257"/>
      <c r="J853" s="257"/>
      <c r="K853" s="257"/>
      <c r="L853" s="257"/>
      <c r="M853" s="257"/>
      <c r="N853" s="257"/>
      <c r="O853" s="257"/>
      <c r="P853" s="257"/>
      <c r="Q853" s="257"/>
      <c r="R853" s="257"/>
      <c r="S853" s="257"/>
      <c r="T853" s="257"/>
      <c r="U853" s="257"/>
      <c r="V853" s="257"/>
      <c r="W853" s="257"/>
      <c r="X853" s="257"/>
      <c r="Y853" s="257"/>
      <c r="Z853" s="257"/>
    </row>
    <row r="854" spans="1:26">
      <c r="A854" s="257"/>
      <c r="B854" s="257"/>
      <c r="C854" s="257"/>
      <c r="D854" s="257"/>
      <c r="E854" s="257"/>
      <c r="F854" s="257"/>
      <c r="G854" s="257"/>
      <c r="H854" s="257"/>
      <c r="I854" s="257"/>
      <c r="J854" s="257"/>
      <c r="K854" s="257"/>
      <c r="L854" s="257"/>
      <c r="M854" s="257"/>
      <c r="N854" s="257"/>
      <c r="O854" s="257"/>
      <c r="P854" s="257"/>
      <c r="Q854" s="257"/>
      <c r="R854" s="257"/>
      <c r="S854" s="257"/>
      <c r="T854" s="257"/>
      <c r="U854" s="257"/>
      <c r="V854" s="257"/>
      <c r="W854" s="257"/>
      <c r="X854" s="257"/>
      <c r="Y854" s="257"/>
      <c r="Z854" s="257"/>
    </row>
    <row r="855" spans="1:26">
      <c r="A855" s="257"/>
      <c r="B855" s="257"/>
      <c r="C855" s="257"/>
      <c r="D855" s="257"/>
      <c r="E855" s="257"/>
      <c r="F855" s="257"/>
      <c r="G855" s="257"/>
      <c r="H855" s="257"/>
      <c r="I855" s="257"/>
      <c r="J855" s="257"/>
      <c r="K855" s="257"/>
      <c r="L855" s="257"/>
      <c r="M855" s="257"/>
      <c r="N855" s="257"/>
      <c r="O855" s="257"/>
      <c r="P855" s="257"/>
      <c r="Q855" s="257"/>
      <c r="R855" s="257"/>
      <c r="S855" s="257"/>
      <c r="T855" s="257"/>
      <c r="U855" s="257"/>
      <c r="V855" s="257"/>
      <c r="W855" s="257"/>
      <c r="X855" s="257"/>
      <c r="Y855" s="257"/>
      <c r="Z855" s="257"/>
    </row>
    <row r="856" spans="1:26">
      <c r="A856" s="257"/>
      <c r="B856" s="257"/>
      <c r="C856" s="257"/>
      <c r="D856" s="257"/>
      <c r="E856" s="257"/>
      <c r="F856" s="257"/>
      <c r="G856" s="257"/>
      <c r="H856" s="257"/>
      <c r="I856" s="257"/>
      <c r="J856" s="257"/>
      <c r="K856" s="257"/>
      <c r="L856" s="257"/>
      <c r="M856" s="257"/>
      <c r="N856" s="257"/>
      <c r="O856" s="257"/>
      <c r="P856" s="257"/>
      <c r="Q856" s="257"/>
      <c r="R856" s="257"/>
      <c r="S856" s="257"/>
      <c r="T856" s="257"/>
      <c r="U856" s="257"/>
      <c r="V856" s="257"/>
      <c r="W856" s="257"/>
      <c r="X856" s="257"/>
      <c r="Y856" s="257"/>
      <c r="Z856" s="257"/>
    </row>
    <row r="857" spans="1:26">
      <c r="A857" s="257"/>
      <c r="B857" s="257"/>
      <c r="C857" s="257"/>
      <c r="D857" s="257"/>
      <c r="E857" s="257"/>
      <c r="F857" s="257"/>
      <c r="G857" s="257"/>
      <c r="H857" s="257"/>
      <c r="I857" s="257"/>
      <c r="J857" s="257"/>
      <c r="K857" s="257"/>
      <c r="L857" s="257"/>
      <c r="M857" s="257"/>
      <c r="N857" s="257"/>
      <c r="O857" s="257"/>
      <c r="P857" s="257"/>
      <c r="Q857" s="257"/>
      <c r="R857" s="257"/>
      <c r="S857" s="257"/>
      <c r="T857" s="257"/>
      <c r="U857" s="257"/>
      <c r="V857" s="257"/>
      <c r="W857" s="257"/>
      <c r="X857" s="257"/>
      <c r="Y857" s="257"/>
      <c r="Z857" s="257"/>
    </row>
    <row r="858" spans="1:26">
      <c r="A858" s="257"/>
      <c r="B858" s="257"/>
      <c r="C858" s="257"/>
      <c r="D858" s="257"/>
      <c r="E858" s="257"/>
      <c r="F858" s="257"/>
      <c r="G858" s="257"/>
      <c r="H858" s="257"/>
      <c r="I858" s="257"/>
      <c r="J858" s="257"/>
      <c r="K858" s="257"/>
      <c r="L858" s="257"/>
      <c r="M858" s="257"/>
      <c r="N858" s="257"/>
      <c r="O858" s="257"/>
      <c r="P858" s="257"/>
      <c r="Q858" s="257"/>
      <c r="R858" s="257"/>
      <c r="S858" s="257"/>
      <c r="T858" s="257"/>
      <c r="U858" s="257"/>
      <c r="V858" s="257"/>
      <c r="W858" s="257"/>
      <c r="X858" s="257"/>
      <c r="Y858" s="257"/>
      <c r="Z858" s="257"/>
    </row>
    <row r="859" spans="1:26">
      <c r="A859" s="257"/>
      <c r="B859" s="257"/>
      <c r="C859" s="257"/>
      <c r="D859" s="257"/>
      <c r="E859" s="257"/>
      <c r="F859" s="257"/>
      <c r="G859" s="257"/>
      <c r="H859" s="257"/>
      <c r="I859" s="257"/>
      <c r="J859" s="257"/>
      <c r="K859" s="257"/>
      <c r="L859" s="257"/>
      <c r="M859" s="257"/>
      <c r="N859" s="257"/>
      <c r="O859" s="257"/>
      <c r="P859" s="257"/>
      <c r="Q859" s="257"/>
      <c r="R859" s="257"/>
      <c r="S859" s="257"/>
      <c r="T859" s="257"/>
      <c r="U859" s="257"/>
      <c r="V859" s="257"/>
      <c r="W859" s="257"/>
      <c r="X859" s="257"/>
      <c r="Y859" s="257"/>
      <c r="Z859" s="257"/>
    </row>
    <row r="860" spans="1:26">
      <c r="A860" s="257"/>
      <c r="B860" s="257"/>
      <c r="C860" s="257"/>
      <c r="D860" s="257"/>
      <c r="E860" s="257"/>
      <c r="F860" s="257"/>
      <c r="G860" s="257"/>
      <c r="H860" s="257"/>
      <c r="I860" s="257"/>
      <c r="J860" s="257"/>
      <c r="K860" s="257"/>
      <c r="L860" s="257"/>
      <c r="M860" s="257"/>
      <c r="N860" s="257"/>
      <c r="O860" s="257"/>
      <c r="P860" s="257"/>
      <c r="Q860" s="257"/>
      <c r="R860" s="257"/>
      <c r="S860" s="257"/>
      <c r="T860" s="257"/>
      <c r="U860" s="257"/>
      <c r="V860" s="257"/>
      <c r="W860" s="257"/>
      <c r="X860" s="257"/>
      <c r="Y860" s="257"/>
      <c r="Z860" s="257"/>
    </row>
    <row r="861" spans="1:26">
      <c r="A861" s="257"/>
      <c r="B861" s="257"/>
      <c r="C861" s="257"/>
      <c r="D861" s="257"/>
      <c r="E861" s="257"/>
      <c r="F861" s="257"/>
      <c r="G861" s="257"/>
      <c r="H861" s="257"/>
      <c r="I861" s="257"/>
      <c r="J861" s="257"/>
      <c r="K861" s="257"/>
      <c r="L861" s="257"/>
      <c r="M861" s="257"/>
      <c r="N861" s="257"/>
      <c r="O861" s="257"/>
      <c r="P861" s="257"/>
      <c r="Q861" s="257"/>
      <c r="R861" s="257"/>
      <c r="S861" s="257"/>
      <c r="T861" s="257"/>
      <c r="U861" s="257"/>
      <c r="V861" s="257"/>
      <c r="W861" s="257"/>
      <c r="X861" s="257"/>
      <c r="Y861" s="257"/>
      <c r="Z861" s="257"/>
    </row>
    <row r="862" spans="1:26">
      <c r="A862" s="257"/>
      <c r="B862" s="257"/>
      <c r="C862" s="257"/>
      <c r="D862" s="257"/>
      <c r="E862" s="257"/>
      <c r="F862" s="257"/>
      <c r="G862" s="257"/>
      <c r="H862" s="257"/>
      <c r="I862" s="257"/>
      <c r="J862" s="257"/>
      <c r="K862" s="257"/>
      <c r="L862" s="257"/>
      <c r="M862" s="257"/>
      <c r="N862" s="257"/>
      <c r="O862" s="257"/>
      <c r="P862" s="257"/>
      <c r="Q862" s="257"/>
      <c r="R862" s="257"/>
      <c r="S862" s="257"/>
      <c r="T862" s="257"/>
      <c r="U862" s="257"/>
      <c r="V862" s="257"/>
      <c r="W862" s="257"/>
      <c r="X862" s="257"/>
      <c r="Y862" s="257"/>
      <c r="Z862" s="257"/>
    </row>
    <row r="863" spans="1:26">
      <c r="A863" s="257"/>
      <c r="B863" s="257"/>
      <c r="C863" s="257"/>
      <c r="D863" s="257"/>
      <c r="E863" s="257"/>
      <c r="F863" s="257"/>
      <c r="G863" s="257"/>
      <c r="H863" s="257"/>
      <c r="I863" s="257"/>
      <c r="J863" s="257"/>
      <c r="K863" s="257"/>
      <c r="L863" s="257"/>
      <c r="M863" s="257"/>
      <c r="N863" s="257"/>
      <c r="O863" s="257"/>
      <c r="P863" s="257"/>
      <c r="Q863" s="257"/>
      <c r="R863" s="257"/>
      <c r="S863" s="257"/>
      <c r="T863" s="257"/>
      <c r="U863" s="257"/>
      <c r="V863" s="257"/>
      <c r="W863" s="257"/>
      <c r="X863" s="257"/>
      <c r="Y863" s="257"/>
      <c r="Z863" s="257"/>
    </row>
    <row r="864" spans="1:26">
      <c r="A864" s="257"/>
      <c r="B864" s="257"/>
      <c r="C864" s="257"/>
      <c r="D864" s="257"/>
      <c r="E864" s="257"/>
      <c r="F864" s="257"/>
      <c r="G864" s="257"/>
      <c r="H864" s="257"/>
      <c r="I864" s="257"/>
      <c r="J864" s="257"/>
      <c r="K864" s="257"/>
      <c r="L864" s="257"/>
      <c r="M864" s="257"/>
      <c r="N864" s="257"/>
      <c r="O864" s="257"/>
      <c r="P864" s="257"/>
      <c r="Q864" s="257"/>
      <c r="R864" s="257"/>
      <c r="S864" s="257"/>
      <c r="T864" s="257"/>
      <c r="U864" s="257"/>
      <c r="V864" s="257"/>
      <c r="W864" s="257"/>
      <c r="X864" s="257"/>
      <c r="Y864" s="257"/>
      <c r="Z864" s="257"/>
    </row>
    <row r="865" spans="1:26">
      <c r="A865" s="257"/>
      <c r="B865" s="257"/>
      <c r="C865" s="257"/>
      <c r="D865" s="257"/>
      <c r="E865" s="257"/>
      <c r="F865" s="257"/>
      <c r="G865" s="257"/>
      <c r="H865" s="257"/>
      <c r="I865" s="257"/>
      <c r="J865" s="257"/>
      <c r="K865" s="257"/>
      <c r="L865" s="257"/>
      <c r="M865" s="257"/>
      <c r="N865" s="257"/>
      <c r="O865" s="257"/>
      <c r="P865" s="257"/>
      <c r="Q865" s="257"/>
      <c r="R865" s="257"/>
      <c r="S865" s="257"/>
      <c r="T865" s="257"/>
      <c r="U865" s="257"/>
      <c r="V865" s="257"/>
      <c r="W865" s="257"/>
      <c r="X865" s="257"/>
      <c r="Y865" s="257"/>
      <c r="Z865" s="257"/>
    </row>
    <row r="866" spans="1:26">
      <c r="A866" s="257"/>
      <c r="B866" s="257"/>
      <c r="C866" s="257"/>
      <c r="D866" s="257"/>
      <c r="E866" s="257"/>
      <c r="F866" s="257"/>
      <c r="G866" s="257"/>
      <c r="H866" s="257"/>
      <c r="I866" s="257"/>
      <c r="J866" s="257"/>
      <c r="K866" s="257"/>
      <c r="L866" s="257"/>
      <c r="M866" s="257"/>
      <c r="N866" s="257"/>
      <c r="O866" s="257"/>
      <c r="P866" s="257"/>
      <c r="Q866" s="257"/>
      <c r="R866" s="257"/>
      <c r="S866" s="257"/>
      <c r="T866" s="257"/>
      <c r="U866" s="257"/>
      <c r="V866" s="257"/>
      <c r="W866" s="257"/>
      <c r="X866" s="257"/>
      <c r="Y866" s="257"/>
      <c r="Z866" s="257"/>
    </row>
    <row r="867" spans="1:26">
      <c r="A867" s="257"/>
      <c r="B867" s="257"/>
      <c r="C867" s="257"/>
      <c r="D867" s="257"/>
      <c r="E867" s="257"/>
      <c r="F867" s="257"/>
      <c r="G867" s="257"/>
      <c r="H867" s="257"/>
      <c r="I867" s="257"/>
      <c r="J867" s="257"/>
      <c r="K867" s="257"/>
      <c r="L867" s="257"/>
      <c r="M867" s="257"/>
      <c r="N867" s="257"/>
      <c r="O867" s="257"/>
      <c r="P867" s="257"/>
      <c r="Q867" s="257"/>
      <c r="R867" s="257"/>
      <c r="S867" s="257"/>
      <c r="T867" s="257"/>
      <c r="U867" s="257"/>
      <c r="V867" s="257"/>
      <c r="W867" s="257"/>
      <c r="X867" s="257"/>
      <c r="Y867" s="257"/>
      <c r="Z867" s="257"/>
    </row>
    <row r="868" spans="1:26">
      <c r="A868" s="257"/>
      <c r="B868" s="257"/>
      <c r="C868" s="257"/>
      <c r="D868" s="257"/>
      <c r="E868" s="257"/>
      <c r="F868" s="257"/>
      <c r="G868" s="257"/>
      <c r="H868" s="257"/>
      <c r="I868" s="257"/>
      <c r="J868" s="257"/>
      <c r="K868" s="257"/>
      <c r="L868" s="257"/>
      <c r="M868" s="257"/>
      <c r="N868" s="257"/>
      <c r="O868" s="257"/>
      <c r="P868" s="257"/>
      <c r="Q868" s="257"/>
      <c r="R868" s="257"/>
      <c r="S868" s="257"/>
      <c r="T868" s="257"/>
      <c r="U868" s="257"/>
      <c r="V868" s="257"/>
      <c r="W868" s="257"/>
      <c r="X868" s="257"/>
      <c r="Y868" s="257"/>
      <c r="Z868" s="257"/>
    </row>
    <row r="869" spans="1:26">
      <c r="A869" s="257"/>
      <c r="B869" s="257"/>
      <c r="C869" s="257"/>
      <c r="D869" s="257"/>
      <c r="E869" s="257"/>
      <c r="F869" s="257"/>
      <c r="G869" s="257"/>
      <c r="H869" s="257"/>
      <c r="I869" s="257"/>
      <c r="J869" s="257"/>
      <c r="K869" s="257"/>
      <c r="L869" s="257"/>
      <c r="M869" s="257"/>
      <c r="N869" s="257"/>
      <c r="O869" s="257"/>
      <c r="P869" s="257"/>
      <c r="Q869" s="257"/>
      <c r="R869" s="257"/>
      <c r="S869" s="257"/>
      <c r="T869" s="257"/>
      <c r="U869" s="257"/>
      <c r="V869" s="257"/>
      <c r="W869" s="257"/>
      <c r="X869" s="257"/>
      <c r="Y869" s="257"/>
      <c r="Z869" s="257"/>
    </row>
    <row r="870" spans="1:26">
      <c r="A870" s="257"/>
      <c r="B870" s="257"/>
      <c r="C870" s="257"/>
      <c r="D870" s="257"/>
      <c r="E870" s="257"/>
      <c r="F870" s="257"/>
      <c r="G870" s="257"/>
      <c r="H870" s="257"/>
      <c r="I870" s="257"/>
      <c r="J870" s="257"/>
      <c r="K870" s="257"/>
      <c r="L870" s="257"/>
      <c r="M870" s="257"/>
      <c r="N870" s="257"/>
      <c r="O870" s="257"/>
      <c r="P870" s="257"/>
      <c r="Q870" s="257"/>
      <c r="R870" s="257"/>
      <c r="S870" s="257"/>
      <c r="T870" s="257"/>
      <c r="U870" s="257"/>
      <c r="V870" s="257"/>
      <c r="W870" s="257"/>
      <c r="X870" s="257"/>
      <c r="Y870" s="257"/>
      <c r="Z870" s="257"/>
    </row>
    <row r="871" spans="1:26">
      <c r="A871" s="257"/>
      <c r="B871" s="257"/>
      <c r="C871" s="257"/>
      <c r="D871" s="257"/>
      <c r="E871" s="257"/>
      <c r="F871" s="257"/>
      <c r="G871" s="257"/>
      <c r="H871" s="257"/>
      <c r="I871" s="257"/>
      <c r="J871" s="257"/>
      <c r="K871" s="257"/>
      <c r="L871" s="257"/>
      <c r="M871" s="257"/>
      <c r="N871" s="257"/>
      <c r="O871" s="257"/>
      <c r="P871" s="257"/>
      <c r="Q871" s="257"/>
      <c r="R871" s="257"/>
      <c r="S871" s="257"/>
      <c r="T871" s="257"/>
      <c r="U871" s="257"/>
      <c r="V871" s="257"/>
      <c r="W871" s="257"/>
      <c r="X871" s="257"/>
      <c r="Y871" s="257"/>
      <c r="Z871" s="257"/>
    </row>
    <row r="872" spans="1:26">
      <c r="A872" s="257"/>
      <c r="B872" s="257"/>
      <c r="C872" s="257"/>
      <c r="D872" s="257"/>
      <c r="E872" s="257"/>
      <c r="F872" s="257"/>
      <c r="G872" s="257"/>
      <c r="H872" s="257"/>
      <c r="I872" s="257"/>
      <c r="J872" s="257"/>
      <c r="K872" s="257"/>
      <c r="L872" s="257"/>
      <c r="M872" s="257"/>
      <c r="N872" s="257"/>
      <c r="O872" s="257"/>
      <c r="P872" s="257"/>
      <c r="Q872" s="257"/>
      <c r="R872" s="257"/>
      <c r="S872" s="257"/>
      <c r="T872" s="257"/>
      <c r="U872" s="257"/>
      <c r="V872" s="257"/>
      <c r="W872" s="257"/>
      <c r="X872" s="257"/>
      <c r="Y872" s="257"/>
      <c r="Z872" s="257"/>
    </row>
    <row r="873" spans="1:26">
      <c r="A873" s="257"/>
      <c r="B873" s="257"/>
      <c r="C873" s="257"/>
      <c r="D873" s="257"/>
      <c r="E873" s="257"/>
      <c r="F873" s="257"/>
      <c r="G873" s="257"/>
      <c r="H873" s="257"/>
      <c r="I873" s="257"/>
      <c r="J873" s="257"/>
      <c r="K873" s="257"/>
      <c r="L873" s="257"/>
      <c r="M873" s="257"/>
      <c r="N873" s="257"/>
      <c r="O873" s="257"/>
      <c r="P873" s="257"/>
      <c r="Q873" s="257"/>
      <c r="R873" s="257"/>
      <c r="S873" s="257"/>
      <c r="T873" s="257"/>
      <c r="U873" s="257"/>
      <c r="V873" s="257"/>
      <c r="W873" s="257"/>
      <c r="X873" s="257"/>
      <c r="Y873" s="257"/>
      <c r="Z873" s="257"/>
    </row>
    <row r="874" spans="1:26">
      <c r="A874" s="257"/>
      <c r="B874" s="257"/>
      <c r="C874" s="257"/>
      <c r="D874" s="257"/>
      <c r="E874" s="257"/>
      <c r="F874" s="257"/>
      <c r="G874" s="257"/>
      <c r="H874" s="257"/>
      <c r="I874" s="257"/>
      <c r="J874" s="257"/>
      <c r="K874" s="257"/>
      <c r="L874" s="257"/>
      <c r="M874" s="257"/>
      <c r="N874" s="257"/>
      <c r="O874" s="257"/>
      <c r="P874" s="257"/>
      <c r="Q874" s="257"/>
      <c r="R874" s="257"/>
      <c r="S874" s="257"/>
      <c r="T874" s="257"/>
      <c r="U874" s="257"/>
      <c r="V874" s="257"/>
      <c r="W874" s="257"/>
      <c r="X874" s="257"/>
      <c r="Y874" s="257"/>
      <c r="Z874" s="257"/>
    </row>
    <row r="875" spans="1:26">
      <c r="A875" s="257"/>
      <c r="B875" s="257"/>
      <c r="C875" s="257"/>
      <c r="D875" s="257"/>
      <c r="E875" s="257"/>
      <c r="F875" s="257"/>
      <c r="G875" s="257"/>
      <c r="H875" s="257"/>
      <c r="I875" s="257"/>
      <c r="J875" s="257"/>
      <c r="K875" s="257"/>
      <c r="L875" s="257"/>
      <c r="M875" s="257"/>
      <c r="N875" s="257"/>
      <c r="O875" s="257"/>
      <c r="P875" s="257"/>
      <c r="Q875" s="257"/>
      <c r="R875" s="257"/>
      <c r="S875" s="257"/>
      <c r="T875" s="257"/>
      <c r="U875" s="257"/>
      <c r="V875" s="257"/>
      <c r="W875" s="257"/>
      <c r="X875" s="257"/>
      <c r="Y875" s="257"/>
      <c r="Z875" s="257"/>
    </row>
    <row r="876" spans="1:26">
      <c r="A876" s="257"/>
      <c r="B876" s="257"/>
      <c r="C876" s="257"/>
      <c r="D876" s="257"/>
      <c r="E876" s="257"/>
      <c r="F876" s="257"/>
      <c r="G876" s="257"/>
      <c r="H876" s="257"/>
      <c r="I876" s="257"/>
      <c r="J876" s="257"/>
      <c r="K876" s="257"/>
      <c r="L876" s="257"/>
      <c r="M876" s="257"/>
      <c r="N876" s="257"/>
      <c r="O876" s="257"/>
      <c r="P876" s="257"/>
      <c r="Q876" s="257"/>
      <c r="R876" s="257"/>
      <c r="S876" s="257"/>
      <c r="T876" s="257"/>
      <c r="U876" s="257"/>
      <c r="V876" s="257"/>
      <c r="W876" s="257"/>
      <c r="X876" s="257"/>
      <c r="Y876" s="257"/>
      <c r="Z876" s="257"/>
    </row>
    <row r="877" spans="1:26">
      <c r="A877" s="257"/>
      <c r="B877" s="257"/>
      <c r="C877" s="257"/>
      <c r="D877" s="257"/>
      <c r="E877" s="257"/>
      <c r="F877" s="257"/>
      <c r="G877" s="257"/>
      <c r="H877" s="257"/>
      <c r="I877" s="257"/>
      <c r="J877" s="257"/>
      <c r="K877" s="257"/>
      <c r="L877" s="257"/>
      <c r="M877" s="257"/>
      <c r="N877" s="257"/>
      <c r="O877" s="257"/>
      <c r="P877" s="257"/>
      <c r="Q877" s="257"/>
      <c r="R877" s="257"/>
      <c r="S877" s="257"/>
      <c r="T877" s="257"/>
      <c r="U877" s="257"/>
      <c r="V877" s="257"/>
      <c r="W877" s="257"/>
      <c r="X877" s="257"/>
      <c r="Y877" s="257"/>
      <c r="Z877" s="257"/>
    </row>
    <row r="878" spans="1:26">
      <c r="A878" s="257"/>
      <c r="B878" s="257"/>
      <c r="C878" s="257"/>
      <c r="D878" s="257"/>
      <c r="E878" s="257"/>
      <c r="F878" s="257"/>
      <c r="G878" s="257"/>
      <c r="H878" s="257"/>
      <c r="I878" s="257"/>
      <c r="J878" s="257"/>
      <c r="K878" s="257"/>
      <c r="L878" s="257"/>
      <c r="M878" s="257"/>
      <c r="N878" s="257"/>
      <c r="O878" s="257"/>
      <c r="P878" s="257"/>
      <c r="Q878" s="257"/>
      <c r="R878" s="257"/>
      <c r="S878" s="257"/>
      <c r="T878" s="257"/>
      <c r="U878" s="257"/>
      <c r="V878" s="257"/>
      <c r="W878" s="257"/>
      <c r="X878" s="257"/>
      <c r="Y878" s="257"/>
      <c r="Z878" s="257"/>
    </row>
    <row r="879" spans="1:26">
      <c r="A879" s="257"/>
      <c r="B879" s="257"/>
      <c r="C879" s="257"/>
      <c r="D879" s="257"/>
      <c r="E879" s="257"/>
      <c r="F879" s="257"/>
      <c r="G879" s="257"/>
      <c r="H879" s="257"/>
      <c r="I879" s="257"/>
      <c r="J879" s="257"/>
      <c r="K879" s="257"/>
      <c r="L879" s="257"/>
      <c r="M879" s="257"/>
      <c r="N879" s="257"/>
      <c r="O879" s="257"/>
      <c r="P879" s="257"/>
      <c r="Q879" s="257"/>
      <c r="R879" s="257"/>
      <c r="S879" s="257"/>
      <c r="T879" s="257"/>
      <c r="U879" s="257"/>
      <c r="V879" s="257"/>
      <c r="W879" s="257"/>
      <c r="X879" s="257"/>
      <c r="Y879" s="257"/>
      <c r="Z879" s="257"/>
    </row>
    <row r="880" spans="1:26">
      <c r="A880" s="257"/>
      <c r="B880" s="257"/>
      <c r="C880" s="257"/>
      <c r="D880" s="257"/>
      <c r="E880" s="257"/>
      <c r="F880" s="257"/>
      <c r="G880" s="257"/>
      <c r="H880" s="257"/>
      <c r="I880" s="257"/>
      <c r="J880" s="257"/>
      <c r="K880" s="257"/>
      <c r="L880" s="257"/>
      <c r="M880" s="257"/>
      <c r="N880" s="257"/>
      <c r="O880" s="257"/>
      <c r="P880" s="257"/>
      <c r="Q880" s="257"/>
      <c r="R880" s="257"/>
      <c r="S880" s="257"/>
      <c r="T880" s="257"/>
      <c r="U880" s="257"/>
      <c r="V880" s="257"/>
      <c r="W880" s="257"/>
      <c r="X880" s="257"/>
      <c r="Y880" s="257"/>
      <c r="Z880" s="257"/>
    </row>
    <row r="881" spans="1:26">
      <c r="A881" s="257"/>
      <c r="B881" s="257"/>
      <c r="C881" s="257"/>
      <c r="D881" s="257"/>
      <c r="E881" s="257"/>
      <c r="F881" s="257"/>
      <c r="G881" s="257"/>
      <c r="H881" s="257"/>
      <c r="I881" s="257"/>
      <c r="J881" s="257"/>
      <c r="K881" s="257"/>
      <c r="L881" s="257"/>
      <c r="M881" s="257"/>
      <c r="N881" s="257"/>
      <c r="O881" s="257"/>
      <c r="P881" s="257"/>
      <c r="Q881" s="257"/>
      <c r="R881" s="257"/>
      <c r="S881" s="257"/>
      <c r="T881" s="257"/>
      <c r="U881" s="257"/>
      <c r="V881" s="257"/>
      <c r="W881" s="257"/>
      <c r="X881" s="257"/>
      <c r="Y881" s="257"/>
      <c r="Z881" s="257"/>
    </row>
    <row r="882" spans="1:26">
      <c r="A882" s="257"/>
      <c r="B882" s="257"/>
      <c r="C882" s="257"/>
      <c r="D882" s="257"/>
      <c r="E882" s="257"/>
      <c r="F882" s="257"/>
      <c r="G882" s="257"/>
      <c r="H882" s="257"/>
      <c r="I882" s="257"/>
      <c r="J882" s="257"/>
      <c r="K882" s="257"/>
      <c r="L882" s="257"/>
      <c r="M882" s="257"/>
      <c r="N882" s="257"/>
      <c r="O882" s="257"/>
      <c r="P882" s="257"/>
      <c r="Q882" s="257"/>
      <c r="R882" s="257"/>
      <c r="S882" s="257"/>
      <c r="T882" s="257"/>
      <c r="U882" s="257"/>
      <c r="V882" s="257"/>
      <c r="W882" s="257"/>
      <c r="X882" s="257"/>
      <c r="Y882" s="257"/>
      <c r="Z882" s="257"/>
    </row>
    <row r="883" spans="1:26">
      <c r="A883" s="257"/>
      <c r="B883" s="257"/>
      <c r="C883" s="257"/>
      <c r="D883" s="257"/>
      <c r="E883" s="257"/>
      <c r="F883" s="257"/>
      <c r="G883" s="257"/>
      <c r="H883" s="257"/>
      <c r="I883" s="257"/>
      <c r="J883" s="257"/>
      <c r="K883" s="257"/>
      <c r="L883" s="257"/>
      <c r="M883" s="257"/>
      <c r="N883" s="257"/>
      <c r="O883" s="257"/>
      <c r="P883" s="257"/>
      <c r="Q883" s="257"/>
      <c r="R883" s="257"/>
      <c r="S883" s="257"/>
      <c r="T883" s="257"/>
      <c r="U883" s="257"/>
      <c r="V883" s="257"/>
      <c r="W883" s="257"/>
      <c r="X883" s="257"/>
      <c r="Y883" s="257"/>
      <c r="Z883" s="257"/>
    </row>
    <row r="884" spans="1:26">
      <c r="A884" s="257"/>
      <c r="B884" s="257"/>
      <c r="C884" s="257"/>
      <c r="D884" s="257"/>
      <c r="E884" s="257"/>
      <c r="F884" s="257"/>
      <c r="G884" s="257"/>
      <c r="H884" s="257"/>
      <c r="I884" s="257"/>
      <c r="J884" s="257"/>
      <c r="K884" s="257"/>
      <c r="L884" s="257"/>
      <c r="M884" s="257"/>
      <c r="N884" s="257"/>
      <c r="O884" s="257"/>
      <c r="P884" s="257"/>
      <c r="Q884" s="257"/>
      <c r="R884" s="257"/>
      <c r="S884" s="257"/>
      <c r="T884" s="257"/>
      <c r="U884" s="257"/>
      <c r="V884" s="257"/>
      <c r="W884" s="257"/>
      <c r="X884" s="257"/>
      <c r="Y884" s="257"/>
      <c r="Z884" s="257"/>
    </row>
    <row r="885" spans="1:26">
      <c r="A885" s="257"/>
      <c r="B885" s="257"/>
      <c r="C885" s="257"/>
      <c r="D885" s="257"/>
      <c r="E885" s="257"/>
      <c r="F885" s="257"/>
      <c r="G885" s="257"/>
      <c r="H885" s="257"/>
      <c r="I885" s="257"/>
      <c r="J885" s="257"/>
      <c r="K885" s="257"/>
      <c r="L885" s="257"/>
      <c r="M885" s="257"/>
      <c r="N885" s="257"/>
      <c r="O885" s="257"/>
      <c r="P885" s="257"/>
      <c r="Q885" s="257"/>
      <c r="R885" s="257"/>
      <c r="S885" s="257"/>
      <c r="T885" s="257"/>
      <c r="U885" s="257"/>
      <c r="V885" s="257"/>
      <c r="W885" s="257"/>
      <c r="X885" s="257"/>
      <c r="Y885" s="257"/>
      <c r="Z885" s="257"/>
    </row>
    <row r="886" spans="1:26">
      <c r="A886" s="257"/>
      <c r="B886" s="257"/>
      <c r="C886" s="257"/>
      <c r="D886" s="257"/>
      <c r="E886" s="257"/>
      <c r="F886" s="257"/>
      <c r="G886" s="257"/>
      <c r="H886" s="257"/>
      <c r="I886" s="257"/>
      <c r="J886" s="257"/>
      <c r="K886" s="257"/>
      <c r="L886" s="257"/>
      <c r="M886" s="257"/>
      <c r="N886" s="257"/>
      <c r="O886" s="257"/>
      <c r="P886" s="257"/>
      <c r="Q886" s="257"/>
      <c r="R886" s="257"/>
      <c r="S886" s="257"/>
      <c r="T886" s="257"/>
      <c r="U886" s="257"/>
      <c r="V886" s="257"/>
      <c r="W886" s="257"/>
      <c r="X886" s="257"/>
      <c r="Y886" s="257"/>
      <c r="Z886" s="257"/>
    </row>
    <row r="887" spans="1:26">
      <c r="A887" s="257"/>
      <c r="B887" s="257"/>
      <c r="C887" s="257"/>
      <c r="D887" s="257"/>
      <c r="E887" s="257"/>
      <c r="F887" s="257"/>
      <c r="G887" s="257"/>
      <c r="H887" s="257"/>
      <c r="I887" s="257"/>
      <c r="J887" s="257"/>
      <c r="K887" s="257"/>
      <c r="L887" s="257"/>
      <c r="M887" s="257"/>
      <c r="N887" s="257"/>
      <c r="O887" s="257"/>
      <c r="P887" s="257"/>
      <c r="Q887" s="257"/>
      <c r="R887" s="257"/>
      <c r="S887" s="257"/>
      <c r="T887" s="257"/>
      <c r="U887" s="257"/>
      <c r="V887" s="257"/>
      <c r="W887" s="257"/>
      <c r="X887" s="257"/>
      <c r="Y887" s="257"/>
      <c r="Z887" s="257"/>
    </row>
    <row r="888" spans="1:26">
      <c r="A888" s="257"/>
      <c r="B888" s="257"/>
      <c r="C888" s="257"/>
      <c r="D888" s="257"/>
      <c r="E888" s="257"/>
      <c r="F888" s="257"/>
      <c r="G888" s="257"/>
      <c r="H888" s="257"/>
      <c r="I888" s="257"/>
      <c r="J888" s="257"/>
      <c r="K888" s="257"/>
      <c r="L888" s="257"/>
      <c r="M888" s="257"/>
      <c r="N888" s="257"/>
      <c r="O888" s="257"/>
      <c r="P888" s="257"/>
      <c r="Q888" s="257"/>
      <c r="R888" s="257"/>
      <c r="S888" s="257"/>
      <c r="T888" s="257"/>
      <c r="U888" s="257"/>
      <c r="V888" s="257"/>
      <c r="W888" s="257"/>
      <c r="X888" s="257"/>
      <c r="Y888" s="257"/>
      <c r="Z888" s="257"/>
    </row>
    <row r="889" spans="1:26">
      <c r="A889" s="257"/>
      <c r="B889" s="257"/>
      <c r="C889" s="257"/>
      <c r="D889" s="257"/>
      <c r="E889" s="257"/>
      <c r="F889" s="257"/>
      <c r="G889" s="257"/>
      <c r="H889" s="257"/>
      <c r="I889" s="257"/>
      <c r="J889" s="257"/>
      <c r="K889" s="257"/>
      <c r="L889" s="257"/>
      <c r="M889" s="257"/>
      <c r="N889" s="257"/>
      <c r="O889" s="257"/>
      <c r="P889" s="257"/>
      <c r="Q889" s="257"/>
      <c r="R889" s="257"/>
      <c r="S889" s="257"/>
      <c r="T889" s="257"/>
      <c r="U889" s="257"/>
      <c r="V889" s="257"/>
      <c r="W889" s="257"/>
      <c r="X889" s="257"/>
      <c r="Y889" s="257"/>
      <c r="Z889" s="257"/>
    </row>
    <row r="890" spans="1:26">
      <c r="A890" s="257"/>
      <c r="B890" s="257"/>
      <c r="C890" s="257"/>
      <c r="D890" s="257"/>
      <c r="E890" s="257"/>
      <c r="F890" s="257"/>
      <c r="G890" s="257"/>
      <c r="H890" s="257"/>
      <c r="I890" s="257"/>
      <c r="J890" s="257"/>
      <c r="K890" s="257"/>
      <c r="L890" s="257"/>
      <c r="M890" s="257"/>
      <c r="N890" s="257"/>
      <c r="O890" s="257"/>
      <c r="P890" s="257"/>
      <c r="Q890" s="257"/>
      <c r="R890" s="257"/>
      <c r="S890" s="257"/>
      <c r="T890" s="257"/>
      <c r="U890" s="257"/>
      <c r="V890" s="257"/>
      <c r="W890" s="257"/>
      <c r="X890" s="257"/>
      <c r="Y890" s="257"/>
      <c r="Z890" s="257"/>
    </row>
    <row r="891" spans="1:26">
      <c r="A891" s="257"/>
      <c r="B891" s="257"/>
      <c r="C891" s="257"/>
      <c r="D891" s="257"/>
      <c r="E891" s="257"/>
      <c r="F891" s="257"/>
      <c r="G891" s="257"/>
      <c r="H891" s="257"/>
      <c r="I891" s="257"/>
      <c r="J891" s="257"/>
      <c r="K891" s="257"/>
      <c r="L891" s="257"/>
      <c r="M891" s="257"/>
      <c r="N891" s="257"/>
      <c r="O891" s="257"/>
      <c r="P891" s="257"/>
      <c r="Q891" s="257"/>
      <c r="R891" s="257"/>
      <c r="S891" s="257"/>
      <c r="T891" s="257"/>
      <c r="U891" s="257"/>
      <c r="V891" s="257"/>
      <c r="W891" s="257"/>
      <c r="X891" s="257"/>
      <c r="Y891" s="257"/>
      <c r="Z891" s="257"/>
    </row>
    <row r="892" spans="1:26">
      <c r="A892" s="257"/>
      <c r="B892" s="257"/>
      <c r="C892" s="257"/>
      <c r="D892" s="257"/>
      <c r="E892" s="257"/>
      <c r="F892" s="257"/>
      <c r="G892" s="257"/>
      <c r="H892" s="257"/>
      <c r="I892" s="257"/>
      <c r="J892" s="257"/>
      <c r="K892" s="257"/>
      <c r="L892" s="257"/>
      <c r="M892" s="257"/>
      <c r="N892" s="257"/>
      <c r="O892" s="257"/>
      <c r="P892" s="257"/>
      <c r="Q892" s="257"/>
      <c r="R892" s="257"/>
      <c r="S892" s="257"/>
      <c r="T892" s="257"/>
      <c r="U892" s="257"/>
      <c r="V892" s="257"/>
      <c r="W892" s="257"/>
      <c r="X892" s="257"/>
      <c r="Y892" s="257"/>
      <c r="Z892" s="257"/>
    </row>
    <row r="893" spans="1:26">
      <c r="A893" s="257"/>
      <c r="B893" s="257"/>
      <c r="C893" s="257"/>
      <c r="D893" s="257"/>
      <c r="E893" s="257"/>
      <c r="F893" s="257"/>
      <c r="G893" s="257"/>
      <c r="H893" s="257"/>
      <c r="I893" s="257"/>
      <c r="J893" s="257"/>
      <c r="K893" s="257"/>
      <c r="L893" s="257"/>
      <c r="M893" s="257"/>
      <c r="N893" s="257"/>
      <c r="O893" s="257"/>
      <c r="P893" s="257"/>
      <c r="Q893" s="257"/>
      <c r="R893" s="257"/>
      <c r="S893" s="257"/>
      <c r="T893" s="257"/>
      <c r="U893" s="257"/>
      <c r="V893" s="257"/>
      <c r="W893" s="257"/>
      <c r="X893" s="257"/>
      <c r="Y893" s="257"/>
      <c r="Z893" s="257"/>
    </row>
    <row r="894" spans="1:26">
      <c r="A894" s="257"/>
      <c r="B894" s="257"/>
      <c r="C894" s="257"/>
      <c r="D894" s="257"/>
      <c r="E894" s="257"/>
      <c r="F894" s="257"/>
      <c r="G894" s="257"/>
      <c r="H894" s="257"/>
      <c r="I894" s="257"/>
      <c r="J894" s="257"/>
      <c r="K894" s="257"/>
      <c r="L894" s="257"/>
      <c r="M894" s="257"/>
      <c r="N894" s="257"/>
      <c r="O894" s="257"/>
      <c r="P894" s="257"/>
      <c r="Q894" s="257"/>
      <c r="R894" s="257"/>
      <c r="S894" s="257"/>
      <c r="T894" s="257"/>
      <c r="U894" s="257"/>
      <c r="V894" s="257"/>
      <c r="W894" s="257"/>
      <c r="X894" s="257"/>
      <c r="Y894" s="257"/>
      <c r="Z894" s="257"/>
    </row>
    <row r="895" spans="1:26">
      <c r="A895" s="257"/>
      <c r="B895" s="257"/>
      <c r="C895" s="257"/>
      <c r="D895" s="257"/>
      <c r="E895" s="257"/>
      <c r="F895" s="257"/>
      <c r="G895" s="257"/>
      <c r="H895" s="257"/>
      <c r="I895" s="257"/>
      <c r="J895" s="257"/>
      <c r="K895" s="257"/>
      <c r="L895" s="257"/>
      <c r="M895" s="257"/>
      <c r="N895" s="257"/>
      <c r="O895" s="257"/>
      <c r="P895" s="257"/>
      <c r="Q895" s="257"/>
      <c r="R895" s="257"/>
      <c r="S895" s="257"/>
      <c r="T895" s="257"/>
      <c r="U895" s="257"/>
      <c r="V895" s="257"/>
      <c r="W895" s="257"/>
      <c r="X895" s="257"/>
      <c r="Y895" s="257"/>
      <c r="Z895" s="257"/>
    </row>
    <row r="896" spans="1:26">
      <c r="A896" s="257"/>
      <c r="B896" s="257"/>
      <c r="C896" s="257"/>
      <c r="D896" s="257"/>
      <c r="E896" s="257"/>
      <c r="F896" s="257"/>
      <c r="G896" s="257"/>
      <c r="H896" s="257"/>
      <c r="I896" s="257"/>
      <c r="J896" s="257"/>
      <c r="K896" s="257"/>
      <c r="L896" s="257"/>
      <c r="M896" s="257"/>
      <c r="N896" s="257"/>
      <c r="O896" s="257"/>
      <c r="P896" s="257"/>
      <c r="Q896" s="257"/>
      <c r="R896" s="257"/>
      <c r="S896" s="257"/>
      <c r="T896" s="257"/>
      <c r="U896" s="257"/>
      <c r="V896" s="257"/>
      <c r="W896" s="257"/>
      <c r="X896" s="257"/>
      <c r="Y896" s="257"/>
      <c r="Z896" s="257"/>
    </row>
    <row r="897" spans="1:26">
      <c r="A897" s="257"/>
      <c r="B897" s="257"/>
      <c r="C897" s="257"/>
      <c r="D897" s="257"/>
      <c r="E897" s="257"/>
      <c r="F897" s="257"/>
      <c r="G897" s="257"/>
      <c r="H897" s="257"/>
      <c r="I897" s="257"/>
      <c r="J897" s="257"/>
      <c r="K897" s="257"/>
      <c r="L897" s="257"/>
      <c r="M897" s="257"/>
      <c r="N897" s="257"/>
      <c r="O897" s="257"/>
      <c r="P897" s="257"/>
      <c r="Q897" s="257"/>
      <c r="R897" s="257"/>
      <c r="S897" s="257"/>
      <c r="T897" s="257"/>
      <c r="U897" s="257"/>
      <c r="V897" s="257"/>
      <c r="W897" s="257"/>
      <c r="X897" s="257"/>
      <c r="Y897" s="257"/>
      <c r="Z897" s="257"/>
    </row>
    <row r="898" spans="1:26">
      <c r="A898" s="257"/>
      <c r="B898" s="257"/>
      <c r="C898" s="257"/>
      <c r="D898" s="257"/>
      <c r="E898" s="257"/>
      <c r="F898" s="257"/>
      <c r="G898" s="257"/>
      <c r="H898" s="257"/>
      <c r="I898" s="257"/>
      <c r="J898" s="257"/>
      <c r="K898" s="257"/>
      <c r="L898" s="257"/>
      <c r="M898" s="257"/>
      <c r="N898" s="257"/>
      <c r="O898" s="257"/>
      <c r="P898" s="257"/>
      <c r="Q898" s="257"/>
      <c r="R898" s="257"/>
      <c r="S898" s="257"/>
      <c r="T898" s="257"/>
      <c r="U898" s="257"/>
      <c r="V898" s="257"/>
      <c r="W898" s="257"/>
      <c r="X898" s="257"/>
      <c r="Y898" s="257"/>
      <c r="Z898" s="257"/>
    </row>
    <row r="899" spans="1:26">
      <c r="A899" s="257"/>
      <c r="B899" s="257"/>
      <c r="C899" s="257"/>
      <c r="D899" s="257"/>
      <c r="E899" s="257"/>
      <c r="F899" s="257"/>
      <c r="G899" s="257"/>
      <c r="H899" s="257"/>
      <c r="I899" s="257"/>
      <c r="J899" s="257"/>
      <c r="K899" s="257"/>
      <c r="L899" s="257"/>
      <c r="M899" s="257"/>
      <c r="N899" s="257"/>
      <c r="O899" s="257"/>
      <c r="P899" s="257"/>
      <c r="Q899" s="257"/>
      <c r="R899" s="257"/>
      <c r="S899" s="257"/>
      <c r="T899" s="257"/>
      <c r="U899" s="257"/>
      <c r="V899" s="257"/>
      <c r="W899" s="257"/>
      <c r="X899" s="257"/>
      <c r="Y899" s="257"/>
      <c r="Z899" s="257"/>
    </row>
    <row r="900" spans="1:26">
      <c r="A900" s="257"/>
      <c r="B900" s="257"/>
      <c r="C900" s="257"/>
      <c r="D900" s="257"/>
      <c r="E900" s="257"/>
      <c r="F900" s="257"/>
      <c r="G900" s="257"/>
      <c r="H900" s="257"/>
      <c r="I900" s="257"/>
      <c r="J900" s="257"/>
      <c r="K900" s="257"/>
      <c r="L900" s="257"/>
      <c r="M900" s="257"/>
      <c r="N900" s="257"/>
      <c r="O900" s="257"/>
      <c r="P900" s="257"/>
      <c r="Q900" s="257"/>
      <c r="R900" s="257"/>
      <c r="S900" s="257"/>
      <c r="T900" s="257"/>
      <c r="U900" s="257"/>
      <c r="V900" s="257"/>
      <c r="W900" s="257"/>
      <c r="X900" s="257"/>
      <c r="Y900" s="257"/>
      <c r="Z900" s="257"/>
    </row>
    <row r="901" spans="1:26">
      <c r="A901" s="257"/>
      <c r="B901" s="257"/>
      <c r="C901" s="257"/>
      <c r="D901" s="257"/>
      <c r="E901" s="257"/>
      <c r="F901" s="257"/>
      <c r="G901" s="257"/>
      <c r="H901" s="257"/>
      <c r="I901" s="257"/>
      <c r="J901" s="257"/>
      <c r="K901" s="257"/>
      <c r="L901" s="257"/>
      <c r="M901" s="257"/>
      <c r="N901" s="257"/>
      <c r="O901" s="257"/>
      <c r="P901" s="257"/>
      <c r="Q901" s="257"/>
      <c r="R901" s="257"/>
      <c r="S901" s="257"/>
      <c r="T901" s="257"/>
      <c r="U901" s="257"/>
      <c r="V901" s="257"/>
      <c r="W901" s="257"/>
      <c r="X901" s="257"/>
      <c r="Y901" s="257"/>
      <c r="Z901" s="257"/>
    </row>
    <row r="902" spans="1:26">
      <c r="A902" s="257"/>
      <c r="B902" s="257"/>
      <c r="C902" s="257"/>
      <c r="D902" s="257"/>
      <c r="E902" s="257"/>
      <c r="F902" s="257"/>
      <c r="G902" s="257"/>
      <c r="H902" s="257"/>
      <c r="I902" s="257"/>
      <c r="J902" s="257"/>
      <c r="K902" s="257"/>
      <c r="L902" s="257"/>
      <c r="M902" s="257"/>
      <c r="N902" s="257"/>
      <c r="O902" s="257"/>
      <c r="P902" s="257"/>
      <c r="Q902" s="257"/>
      <c r="R902" s="257"/>
      <c r="S902" s="257"/>
      <c r="T902" s="257"/>
      <c r="U902" s="257"/>
      <c r="V902" s="257"/>
      <c r="W902" s="257"/>
      <c r="X902" s="257"/>
      <c r="Y902" s="257"/>
      <c r="Z902" s="257"/>
    </row>
    <row r="903" spans="1:26">
      <c r="A903" s="257"/>
      <c r="B903" s="257"/>
      <c r="C903" s="257"/>
      <c r="D903" s="257"/>
      <c r="E903" s="257"/>
      <c r="F903" s="257"/>
      <c r="G903" s="257"/>
      <c r="H903" s="257"/>
      <c r="I903" s="257"/>
      <c r="J903" s="257"/>
      <c r="K903" s="257"/>
      <c r="L903" s="257"/>
      <c r="M903" s="257"/>
      <c r="N903" s="257"/>
      <c r="O903" s="257"/>
      <c r="P903" s="257"/>
      <c r="Q903" s="257"/>
      <c r="R903" s="257"/>
      <c r="S903" s="257"/>
      <c r="T903" s="257"/>
      <c r="U903" s="257"/>
      <c r="V903" s="257"/>
      <c r="W903" s="257"/>
      <c r="X903" s="257"/>
      <c r="Y903" s="257"/>
      <c r="Z903" s="257"/>
    </row>
    <row r="904" spans="1:26">
      <c r="A904" s="257"/>
      <c r="B904" s="257"/>
      <c r="C904" s="257"/>
      <c r="D904" s="257"/>
      <c r="E904" s="257"/>
      <c r="F904" s="257"/>
      <c r="G904" s="257"/>
      <c r="H904" s="257"/>
      <c r="I904" s="257"/>
      <c r="J904" s="257"/>
      <c r="K904" s="257"/>
      <c r="L904" s="257"/>
      <c r="M904" s="257"/>
      <c r="N904" s="257"/>
      <c r="O904" s="257"/>
      <c r="P904" s="257"/>
      <c r="Q904" s="257"/>
      <c r="R904" s="257"/>
      <c r="S904" s="257"/>
      <c r="T904" s="257"/>
      <c r="U904" s="257"/>
      <c r="V904" s="257"/>
      <c r="W904" s="257"/>
      <c r="X904" s="257"/>
      <c r="Y904" s="257"/>
      <c r="Z904" s="257"/>
    </row>
    <row r="905" spans="1:26">
      <c r="A905" s="257"/>
      <c r="B905" s="257"/>
      <c r="C905" s="257"/>
      <c r="D905" s="257"/>
      <c r="E905" s="257"/>
      <c r="F905" s="257"/>
      <c r="G905" s="257"/>
      <c r="H905" s="257"/>
      <c r="I905" s="257"/>
      <c r="J905" s="257"/>
      <c r="K905" s="257"/>
      <c r="L905" s="257"/>
      <c r="M905" s="257"/>
      <c r="N905" s="257"/>
      <c r="O905" s="257"/>
      <c r="P905" s="257"/>
      <c r="Q905" s="257"/>
      <c r="R905" s="257"/>
      <c r="S905" s="257"/>
      <c r="T905" s="257"/>
      <c r="U905" s="257"/>
      <c r="V905" s="257"/>
      <c r="W905" s="257"/>
      <c r="X905" s="257"/>
      <c r="Y905" s="257"/>
      <c r="Z905" s="257"/>
    </row>
    <row r="906" spans="1:26">
      <c r="A906" s="257"/>
      <c r="B906" s="257"/>
      <c r="C906" s="257"/>
      <c r="D906" s="257"/>
      <c r="E906" s="257"/>
      <c r="F906" s="257"/>
      <c r="G906" s="257"/>
      <c r="H906" s="257"/>
      <c r="I906" s="257"/>
      <c r="J906" s="257"/>
      <c r="K906" s="257"/>
      <c r="L906" s="257"/>
      <c r="M906" s="257"/>
      <c r="N906" s="257"/>
      <c r="O906" s="257"/>
      <c r="P906" s="257"/>
      <c r="Q906" s="257"/>
      <c r="R906" s="257"/>
      <c r="S906" s="257"/>
      <c r="T906" s="257"/>
      <c r="U906" s="257"/>
      <c r="V906" s="257"/>
      <c r="W906" s="257"/>
      <c r="X906" s="257"/>
      <c r="Y906" s="257"/>
      <c r="Z906" s="257"/>
    </row>
    <row r="907" spans="1:26">
      <c r="A907" s="257"/>
      <c r="B907" s="257"/>
      <c r="C907" s="257"/>
      <c r="D907" s="257"/>
      <c r="E907" s="257"/>
      <c r="F907" s="257"/>
      <c r="G907" s="257"/>
      <c r="H907" s="257"/>
      <c r="I907" s="257"/>
      <c r="J907" s="257"/>
      <c r="K907" s="257"/>
      <c r="L907" s="257"/>
      <c r="M907" s="257"/>
      <c r="N907" s="257"/>
      <c r="O907" s="257"/>
      <c r="P907" s="257"/>
      <c r="Q907" s="257"/>
      <c r="R907" s="257"/>
      <c r="S907" s="257"/>
      <c r="T907" s="257"/>
      <c r="U907" s="257"/>
      <c r="V907" s="257"/>
      <c r="W907" s="257"/>
      <c r="X907" s="257"/>
      <c r="Y907" s="257"/>
      <c r="Z907" s="257"/>
    </row>
    <row r="908" spans="1:26">
      <c r="A908" s="257"/>
      <c r="B908" s="257"/>
      <c r="C908" s="257"/>
      <c r="D908" s="257"/>
      <c r="E908" s="257"/>
      <c r="F908" s="257"/>
      <c r="G908" s="257"/>
      <c r="H908" s="257"/>
      <c r="I908" s="257"/>
      <c r="J908" s="257"/>
      <c r="K908" s="257"/>
      <c r="L908" s="257"/>
      <c r="M908" s="257"/>
      <c r="N908" s="257"/>
      <c r="O908" s="257"/>
      <c r="P908" s="257"/>
      <c r="Q908" s="257"/>
      <c r="R908" s="257"/>
      <c r="S908" s="257"/>
      <c r="T908" s="257"/>
      <c r="U908" s="257"/>
      <c r="V908" s="257"/>
      <c r="W908" s="257"/>
      <c r="X908" s="257"/>
      <c r="Y908" s="257"/>
      <c r="Z908" s="257"/>
    </row>
    <row r="909" spans="1:26">
      <c r="A909" s="257"/>
      <c r="B909" s="257"/>
      <c r="C909" s="257"/>
      <c r="D909" s="257"/>
      <c r="E909" s="257"/>
      <c r="F909" s="257"/>
      <c r="G909" s="257"/>
      <c r="H909" s="257"/>
      <c r="I909" s="257"/>
      <c r="J909" s="257"/>
      <c r="K909" s="257"/>
      <c r="L909" s="257"/>
      <c r="M909" s="257"/>
      <c r="N909" s="257"/>
      <c r="O909" s="257"/>
      <c r="P909" s="257"/>
      <c r="Q909" s="257"/>
      <c r="R909" s="257"/>
      <c r="S909" s="257"/>
      <c r="T909" s="257"/>
      <c r="U909" s="257"/>
      <c r="V909" s="257"/>
      <c r="W909" s="257"/>
      <c r="X909" s="257"/>
      <c r="Y909" s="257"/>
      <c r="Z909" s="257"/>
    </row>
    <row r="910" spans="1:26">
      <c r="A910" s="257"/>
      <c r="B910" s="257"/>
      <c r="C910" s="257"/>
      <c r="D910" s="257"/>
      <c r="E910" s="257"/>
      <c r="F910" s="257"/>
      <c r="G910" s="257"/>
      <c r="H910" s="257"/>
      <c r="I910" s="257"/>
      <c r="J910" s="257"/>
      <c r="K910" s="257"/>
      <c r="L910" s="257"/>
      <c r="M910" s="257"/>
      <c r="N910" s="257"/>
      <c r="O910" s="257"/>
      <c r="P910" s="257"/>
      <c r="Q910" s="257"/>
      <c r="R910" s="257"/>
      <c r="S910" s="257"/>
      <c r="T910" s="257"/>
      <c r="U910" s="257"/>
      <c r="V910" s="257"/>
      <c r="W910" s="257"/>
      <c r="X910" s="257"/>
      <c r="Y910" s="257"/>
      <c r="Z910" s="257"/>
    </row>
    <row r="911" spans="1:26">
      <c r="A911" s="257"/>
      <c r="B911" s="257"/>
      <c r="C911" s="257"/>
      <c r="D911" s="257"/>
      <c r="E911" s="257"/>
      <c r="F911" s="257"/>
      <c r="G911" s="257"/>
      <c r="H911" s="257"/>
      <c r="I911" s="257"/>
      <c r="J911" s="257"/>
      <c r="K911" s="257"/>
      <c r="L911" s="257"/>
      <c r="M911" s="257"/>
      <c r="N911" s="257"/>
      <c r="O911" s="257"/>
      <c r="P911" s="257"/>
      <c r="Q911" s="257"/>
      <c r="R911" s="257"/>
      <c r="S911" s="257"/>
      <c r="T911" s="257"/>
      <c r="U911" s="257"/>
      <c r="V911" s="257"/>
      <c r="W911" s="257"/>
      <c r="X911" s="257"/>
      <c r="Y911" s="257"/>
      <c r="Z911" s="257"/>
    </row>
    <row r="912" spans="1:26">
      <c r="A912" s="257"/>
      <c r="B912" s="257"/>
      <c r="C912" s="257"/>
      <c r="D912" s="257"/>
      <c r="E912" s="257"/>
      <c r="F912" s="257"/>
      <c r="G912" s="257"/>
      <c r="H912" s="257"/>
      <c r="I912" s="257"/>
      <c r="J912" s="257"/>
      <c r="K912" s="257"/>
      <c r="L912" s="257"/>
      <c r="M912" s="257"/>
      <c r="N912" s="257"/>
      <c r="O912" s="257"/>
      <c r="P912" s="257"/>
      <c r="Q912" s="257"/>
      <c r="R912" s="257"/>
      <c r="S912" s="257"/>
      <c r="T912" s="257"/>
      <c r="U912" s="257"/>
      <c r="V912" s="257"/>
      <c r="W912" s="257"/>
      <c r="X912" s="257"/>
      <c r="Y912" s="257"/>
      <c r="Z912" s="257"/>
    </row>
    <row r="913" spans="1:26">
      <c r="A913" s="257"/>
      <c r="B913" s="257"/>
      <c r="C913" s="257"/>
      <c r="D913" s="257"/>
      <c r="E913" s="257"/>
      <c r="F913" s="257"/>
      <c r="G913" s="257"/>
      <c r="H913" s="257"/>
      <c r="I913" s="257"/>
      <c r="J913" s="257"/>
      <c r="K913" s="257"/>
      <c r="L913" s="257"/>
      <c r="M913" s="257"/>
      <c r="N913" s="257"/>
      <c r="O913" s="257"/>
      <c r="P913" s="257"/>
      <c r="Q913" s="257"/>
      <c r="R913" s="257"/>
      <c r="S913" s="257"/>
      <c r="T913" s="257"/>
      <c r="U913" s="257"/>
      <c r="V913" s="257"/>
      <c r="W913" s="257"/>
      <c r="X913" s="257"/>
      <c r="Y913" s="257"/>
      <c r="Z913" s="257"/>
    </row>
    <row r="914" spans="1:26">
      <c r="A914" s="257"/>
      <c r="B914" s="257"/>
      <c r="C914" s="257"/>
      <c r="D914" s="257"/>
      <c r="E914" s="257"/>
      <c r="F914" s="257"/>
      <c r="G914" s="257"/>
      <c r="H914" s="257"/>
      <c r="I914" s="257"/>
      <c r="J914" s="257"/>
      <c r="K914" s="257"/>
      <c r="L914" s="257"/>
      <c r="M914" s="257"/>
      <c r="N914" s="257"/>
      <c r="O914" s="257"/>
      <c r="P914" s="257"/>
      <c r="Q914" s="257"/>
      <c r="R914" s="257"/>
      <c r="S914" s="257"/>
      <c r="T914" s="257"/>
      <c r="U914" s="257"/>
      <c r="V914" s="257"/>
      <c r="W914" s="257"/>
      <c r="X914" s="257"/>
      <c r="Y914" s="257"/>
      <c r="Z914" s="257"/>
    </row>
    <row r="915" spans="1:26">
      <c r="A915" s="257"/>
      <c r="B915" s="257"/>
      <c r="C915" s="257"/>
      <c r="D915" s="257"/>
      <c r="E915" s="257"/>
      <c r="F915" s="257"/>
      <c r="G915" s="257"/>
      <c r="H915" s="257"/>
      <c r="I915" s="257"/>
      <c r="J915" s="257"/>
      <c r="K915" s="257"/>
      <c r="L915" s="257"/>
      <c r="M915" s="257"/>
      <c r="N915" s="257"/>
      <c r="O915" s="257"/>
      <c r="P915" s="257"/>
      <c r="Q915" s="257"/>
      <c r="R915" s="257"/>
      <c r="S915" s="257"/>
      <c r="T915" s="257"/>
      <c r="U915" s="257"/>
      <c r="V915" s="257"/>
      <c r="W915" s="257"/>
      <c r="X915" s="257"/>
      <c r="Y915" s="257"/>
      <c r="Z915" s="257"/>
    </row>
    <row r="916" spans="1:26">
      <c r="A916" s="257"/>
      <c r="B916" s="257"/>
      <c r="C916" s="257"/>
      <c r="D916" s="257"/>
      <c r="E916" s="257"/>
      <c r="F916" s="257"/>
      <c r="G916" s="257"/>
      <c r="H916" s="257"/>
      <c r="I916" s="257"/>
      <c r="J916" s="257"/>
      <c r="K916" s="257"/>
      <c r="L916" s="257"/>
      <c r="M916" s="257"/>
      <c r="N916" s="257"/>
      <c r="O916" s="257"/>
      <c r="P916" s="257"/>
      <c r="Q916" s="257"/>
      <c r="R916" s="257"/>
      <c r="S916" s="257"/>
      <c r="T916" s="257"/>
      <c r="U916" s="257"/>
      <c r="V916" s="257"/>
      <c r="W916" s="257"/>
      <c r="X916" s="257"/>
      <c r="Y916" s="257"/>
      <c r="Z916" s="257"/>
    </row>
    <row r="917" spans="1:26">
      <c r="A917" s="257"/>
      <c r="B917" s="257"/>
      <c r="C917" s="257"/>
      <c r="D917" s="257"/>
      <c r="E917" s="257"/>
      <c r="F917" s="257"/>
      <c r="G917" s="257"/>
      <c r="H917" s="257"/>
      <c r="I917" s="257"/>
      <c r="J917" s="257"/>
      <c r="K917" s="257"/>
      <c r="L917" s="257"/>
      <c r="M917" s="257"/>
      <c r="N917" s="257"/>
      <c r="O917" s="257"/>
      <c r="P917" s="257"/>
      <c r="Q917" s="257"/>
      <c r="R917" s="257"/>
      <c r="S917" s="257"/>
      <c r="T917" s="257"/>
      <c r="U917" s="257"/>
      <c r="V917" s="257"/>
      <c r="W917" s="257"/>
      <c r="X917" s="257"/>
      <c r="Y917" s="257"/>
      <c r="Z917" s="257"/>
    </row>
    <row r="918" spans="1:26">
      <c r="A918" s="257"/>
      <c r="B918" s="257"/>
      <c r="C918" s="257"/>
      <c r="D918" s="257"/>
      <c r="E918" s="257"/>
      <c r="F918" s="257"/>
      <c r="G918" s="257"/>
      <c r="H918" s="257"/>
      <c r="I918" s="257"/>
      <c r="J918" s="257"/>
      <c r="K918" s="257"/>
      <c r="L918" s="257"/>
      <c r="M918" s="257"/>
      <c r="N918" s="257"/>
      <c r="O918" s="257"/>
      <c r="P918" s="257"/>
      <c r="Q918" s="257"/>
      <c r="R918" s="257"/>
      <c r="S918" s="257"/>
      <c r="T918" s="257"/>
      <c r="U918" s="257"/>
      <c r="V918" s="257"/>
      <c r="W918" s="257"/>
      <c r="X918" s="257"/>
      <c r="Y918" s="257"/>
      <c r="Z918" s="257"/>
    </row>
    <row r="919" spans="1:26">
      <c r="A919" s="257"/>
      <c r="B919" s="257"/>
      <c r="C919" s="257"/>
      <c r="D919" s="257"/>
      <c r="E919" s="257"/>
      <c r="F919" s="257"/>
      <c r="G919" s="257"/>
      <c r="H919" s="257"/>
      <c r="I919" s="257"/>
      <c r="J919" s="257"/>
      <c r="K919" s="257"/>
      <c r="L919" s="257"/>
      <c r="M919" s="257"/>
      <c r="N919" s="257"/>
      <c r="O919" s="257"/>
      <c r="P919" s="257"/>
      <c r="Q919" s="257"/>
      <c r="R919" s="257"/>
      <c r="S919" s="257"/>
      <c r="T919" s="257"/>
      <c r="U919" s="257"/>
      <c r="V919" s="257"/>
      <c r="W919" s="257"/>
      <c r="X919" s="257"/>
      <c r="Y919" s="257"/>
      <c r="Z919" s="257"/>
    </row>
    <row r="920" spans="1:26">
      <c r="A920" s="257"/>
      <c r="B920" s="257"/>
      <c r="C920" s="257"/>
      <c r="D920" s="257"/>
      <c r="E920" s="257"/>
      <c r="F920" s="257"/>
      <c r="G920" s="257"/>
      <c r="H920" s="257"/>
      <c r="I920" s="257"/>
      <c r="J920" s="257"/>
      <c r="K920" s="257"/>
      <c r="L920" s="257"/>
      <c r="M920" s="257"/>
      <c r="N920" s="257"/>
      <c r="O920" s="257"/>
      <c r="P920" s="257"/>
      <c r="Q920" s="257"/>
      <c r="R920" s="257"/>
      <c r="S920" s="257"/>
      <c r="T920" s="257"/>
      <c r="U920" s="257"/>
      <c r="V920" s="257"/>
      <c r="W920" s="257"/>
      <c r="X920" s="257"/>
      <c r="Y920" s="257"/>
      <c r="Z920" s="257"/>
    </row>
    <row r="921" spans="1:26">
      <c r="A921" s="257"/>
      <c r="B921" s="257"/>
      <c r="C921" s="257"/>
      <c r="D921" s="257"/>
      <c r="E921" s="257"/>
      <c r="F921" s="257"/>
      <c r="G921" s="257"/>
      <c r="H921" s="257"/>
      <c r="I921" s="257"/>
      <c r="J921" s="257"/>
      <c r="K921" s="257"/>
      <c r="L921" s="257"/>
      <c r="M921" s="257"/>
      <c r="N921" s="257"/>
      <c r="O921" s="257"/>
      <c r="P921" s="257"/>
      <c r="Q921" s="257"/>
      <c r="R921" s="257"/>
      <c r="S921" s="257"/>
      <c r="T921" s="257"/>
      <c r="U921" s="257"/>
      <c r="V921" s="257"/>
      <c r="W921" s="257"/>
      <c r="X921" s="257"/>
      <c r="Y921" s="257"/>
      <c r="Z921" s="257"/>
    </row>
    <row r="922" spans="1:26">
      <c r="A922" s="257"/>
      <c r="B922" s="257"/>
      <c r="C922" s="257"/>
      <c r="D922" s="257"/>
      <c r="E922" s="257"/>
      <c r="F922" s="257"/>
      <c r="G922" s="257"/>
      <c r="H922" s="257"/>
      <c r="I922" s="257"/>
      <c r="J922" s="257"/>
      <c r="K922" s="257"/>
      <c r="L922" s="257"/>
      <c r="M922" s="257"/>
      <c r="N922" s="257"/>
      <c r="O922" s="257"/>
      <c r="P922" s="257"/>
      <c r="Q922" s="257"/>
      <c r="R922" s="257"/>
      <c r="S922" s="257"/>
      <c r="T922" s="257"/>
      <c r="U922" s="257"/>
      <c r="V922" s="257"/>
      <c r="W922" s="257"/>
      <c r="X922" s="257"/>
      <c r="Y922" s="257"/>
      <c r="Z922" s="257"/>
    </row>
    <row r="923" spans="1:26">
      <c r="A923" s="257"/>
      <c r="B923" s="257"/>
      <c r="C923" s="257"/>
      <c r="D923" s="257"/>
      <c r="E923" s="257"/>
      <c r="F923" s="257"/>
      <c r="G923" s="257"/>
      <c r="H923" s="257"/>
      <c r="I923" s="257"/>
      <c r="J923" s="257"/>
      <c r="K923" s="257"/>
      <c r="L923" s="257"/>
      <c r="M923" s="257"/>
      <c r="N923" s="257"/>
      <c r="O923" s="257"/>
      <c r="P923" s="257"/>
      <c r="Q923" s="257"/>
      <c r="R923" s="257"/>
      <c r="S923" s="257"/>
      <c r="T923" s="257"/>
      <c r="U923" s="257"/>
      <c r="V923" s="257"/>
      <c r="W923" s="257"/>
      <c r="X923" s="257"/>
      <c r="Y923" s="257"/>
      <c r="Z923" s="257"/>
    </row>
    <row r="924" spans="1:26">
      <c r="A924" s="257"/>
      <c r="B924" s="257"/>
      <c r="C924" s="257"/>
      <c r="D924" s="257"/>
      <c r="E924" s="257"/>
      <c r="F924" s="257"/>
      <c r="G924" s="257"/>
      <c r="H924" s="257"/>
      <c r="I924" s="257"/>
      <c r="J924" s="257"/>
      <c r="K924" s="257"/>
      <c r="L924" s="257"/>
      <c r="M924" s="257"/>
      <c r="N924" s="257"/>
      <c r="O924" s="257"/>
      <c r="P924" s="257"/>
      <c r="Q924" s="257"/>
      <c r="R924" s="257"/>
      <c r="S924" s="257"/>
      <c r="T924" s="257"/>
      <c r="U924" s="257"/>
      <c r="V924" s="257"/>
      <c r="W924" s="257"/>
      <c r="X924" s="257"/>
      <c r="Y924" s="257"/>
      <c r="Z924" s="257"/>
    </row>
    <row r="925" spans="1:26">
      <c r="A925" s="257"/>
      <c r="B925" s="257"/>
      <c r="C925" s="257"/>
      <c r="D925" s="257"/>
      <c r="E925" s="257"/>
      <c r="F925" s="257"/>
      <c r="G925" s="257"/>
      <c r="H925" s="257"/>
      <c r="I925" s="257"/>
      <c r="J925" s="257"/>
      <c r="K925" s="257"/>
      <c r="L925" s="257"/>
      <c r="M925" s="257"/>
      <c r="N925" s="257"/>
      <c r="O925" s="257"/>
      <c r="P925" s="257"/>
      <c r="Q925" s="257"/>
      <c r="R925" s="257"/>
      <c r="S925" s="257"/>
      <c r="T925" s="257"/>
      <c r="U925" s="257"/>
      <c r="V925" s="257"/>
      <c r="W925" s="257"/>
      <c r="X925" s="257"/>
      <c r="Y925" s="257"/>
      <c r="Z925" s="257"/>
    </row>
    <row r="926" spans="1:26">
      <c r="A926" s="257"/>
      <c r="B926" s="257"/>
      <c r="C926" s="257"/>
      <c r="D926" s="257"/>
      <c r="E926" s="257"/>
      <c r="F926" s="257"/>
      <c r="G926" s="257"/>
      <c r="H926" s="257"/>
      <c r="I926" s="257"/>
      <c r="J926" s="257"/>
      <c r="K926" s="257"/>
      <c r="L926" s="257"/>
      <c r="M926" s="257"/>
      <c r="N926" s="257"/>
      <c r="O926" s="257"/>
      <c r="P926" s="257"/>
      <c r="Q926" s="257"/>
      <c r="R926" s="257"/>
      <c r="S926" s="257"/>
      <c r="T926" s="257"/>
      <c r="U926" s="257"/>
      <c r="V926" s="257"/>
      <c r="W926" s="257"/>
      <c r="X926" s="257"/>
      <c r="Y926" s="257"/>
      <c r="Z926" s="257"/>
    </row>
    <row r="927" spans="1:26">
      <c r="A927" s="257"/>
      <c r="B927" s="257"/>
      <c r="C927" s="257"/>
      <c r="D927" s="257"/>
      <c r="E927" s="257"/>
      <c r="F927" s="257"/>
      <c r="G927" s="257"/>
      <c r="H927" s="257"/>
      <c r="I927" s="257"/>
      <c r="J927" s="257"/>
      <c r="K927" s="257"/>
      <c r="L927" s="257"/>
      <c r="M927" s="257"/>
      <c r="N927" s="257"/>
      <c r="O927" s="257"/>
      <c r="P927" s="257"/>
      <c r="Q927" s="257"/>
      <c r="R927" s="257"/>
      <c r="S927" s="257"/>
      <c r="T927" s="257"/>
      <c r="U927" s="257"/>
      <c r="V927" s="257"/>
      <c r="W927" s="257"/>
      <c r="X927" s="257"/>
      <c r="Y927" s="257"/>
      <c r="Z927" s="257"/>
    </row>
    <row r="928" spans="1:26">
      <c r="A928" s="257"/>
      <c r="B928" s="257"/>
      <c r="C928" s="257"/>
      <c r="D928" s="257"/>
      <c r="E928" s="257"/>
      <c r="F928" s="257"/>
      <c r="G928" s="257"/>
      <c r="H928" s="257"/>
      <c r="I928" s="257"/>
      <c r="J928" s="257"/>
      <c r="K928" s="257"/>
      <c r="L928" s="257"/>
      <c r="M928" s="257"/>
      <c r="N928" s="257"/>
      <c r="O928" s="257"/>
      <c r="P928" s="257"/>
      <c r="Q928" s="257"/>
      <c r="R928" s="257"/>
      <c r="S928" s="257"/>
      <c r="T928" s="257"/>
      <c r="U928" s="257"/>
      <c r="V928" s="257"/>
      <c r="W928" s="257"/>
      <c r="X928" s="257"/>
      <c r="Y928" s="257"/>
      <c r="Z928" s="257"/>
    </row>
    <row r="929" spans="1:26">
      <c r="A929" s="257"/>
      <c r="B929" s="257"/>
      <c r="C929" s="257"/>
      <c r="D929" s="257"/>
      <c r="E929" s="257"/>
      <c r="F929" s="257"/>
      <c r="G929" s="257"/>
      <c r="H929" s="257"/>
      <c r="I929" s="257"/>
      <c r="J929" s="257"/>
      <c r="K929" s="257"/>
      <c r="L929" s="257"/>
      <c r="M929" s="257"/>
      <c r="N929" s="257"/>
      <c r="O929" s="257"/>
      <c r="P929" s="257"/>
      <c r="Q929" s="257"/>
      <c r="R929" s="257"/>
      <c r="S929" s="257"/>
      <c r="T929" s="257"/>
      <c r="U929" s="257"/>
      <c r="V929" s="257"/>
      <c r="W929" s="257"/>
      <c r="X929" s="257"/>
      <c r="Y929" s="257"/>
      <c r="Z929" s="257"/>
    </row>
    <row r="930" spans="1:26">
      <c r="A930" s="257"/>
      <c r="B930" s="257"/>
      <c r="C930" s="257"/>
      <c r="D930" s="257"/>
      <c r="E930" s="257"/>
      <c r="F930" s="257"/>
      <c r="G930" s="257"/>
      <c r="H930" s="257"/>
      <c r="I930" s="257"/>
      <c r="J930" s="257"/>
      <c r="K930" s="257"/>
      <c r="L930" s="257"/>
      <c r="M930" s="257"/>
      <c r="N930" s="257"/>
      <c r="O930" s="257"/>
      <c r="P930" s="257"/>
      <c r="Q930" s="257"/>
      <c r="R930" s="257"/>
      <c r="S930" s="257"/>
      <c r="T930" s="257"/>
      <c r="U930" s="257"/>
      <c r="V930" s="257"/>
      <c r="W930" s="257"/>
      <c r="X930" s="257"/>
      <c r="Y930" s="257"/>
      <c r="Z930" s="257"/>
    </row>
    <row r="931" spans="1:26">
      <c r="A931" s="257"/>
      <c r="B931" s="257"/>
      <c r="C931" s="257"/>
      <c r="D931" s="257"/>
      <c r="E931" s="257"/>
      <c r="F931" s="257"/>
      <c r="G931" s="257"/>
      <c r="H931" s="257"/>
      <c r="I931" s="257"/>
      <c r="J931" s="257"/>
      <c r="K931" s="257"/>
      <c r="L931" s="257"/>
      <c r="M931" s="257"/>
      <c r="N931" s="257"/>
      <c r="O931" s="257"/>
      <c r="P931" s="257"/>
      <c r="Q931" s="257"/>
      <c r="R931" s="257"/>
      <c r="S931" s="257"/>
      <c r="T931" s="257"/>
      <c r="U931" s="257"/>
      <c r="V931" s="257"/>
      <c r="W931" s="257"/>
      <c r="X931" s="257"/>
      <c r="Y931" s="257"/>
      <c r="Z931" s="257"/>
    </row>
    <row r="932" spans="1:26">
      <c r="A932" s="257"/>
      <c r="B932" s="257"/>
      <c r="C932" s="257"/>
      <c r="D932" s="257"/>
      <c r="E932" s="257"/>
      <c r="F932" s="257"/>
      <c r="G932" s="257"/>
      <c r="H932" s="257"/>
      <c r="I932" s="257"/>
      <c r="J932" s="257"/>
      <c r="K932" s="257"/>
      <c r="L932" s="257"/>
      <c r="M932" s="257"/>
      <c r="N932" s="257"/>
      <c r="O932" s="257"/>
      <c r="P932" s="257"/>
      <c r="Q932" s="257"/>
      <c r="R932" s="257"/>
      <c r="S932" s="257"/>
      <c r="T932" s="257"/>
      <c r="U932" s="257"/>
      <c r="V932" s="257"/>
      <c r="W932" s="257"/>
      <c r="X932" s="257"/>
      <c r="Y932" s="257"/>
      <c r="Z932" s="257"/>
    </row>
    <row r="933" spans="1:26">
      <c r="A933" s="257"/>
      <c r="B933" s="257"/>
      <c r="C933" s="257"/>
      <c r="D933" s="257"/>
      <c r="E933" s="257"/>
      <c r="F933" s="257"/>
      <c r="G933" s="257"/>
      <c r="H933" s="257"/>
      <c r="I933" s="257"/>
      <c r="J933" s="257"/>
      <c r="K933" s="257"/>
      <c r="L933" s="257"/>
      <c r="M933" s="257"/>
      <c r="N933" s="257"/>
      <c r="O933" s="257"/>
      <c r="P933" s="257"/>
      <c r="Q933" s="257"/>
      <c r="R933" s="257"/>
      <c r="S933" s="257"/>
      <c r="T933" s="257"/>
      <c r="U933" s="257"/>
      <c r="V933" s="257"/>
      <c r="W933" s="257"/>
      <c r="X933" s="257"/>
      <c r="Y933" s="257"/>
      <c r="Z933" s="257"/>
    </row>
    <row r="934" spans="1:26">
      <c r="A934" s="257"/>
      <c r="B934" s="257"/>
      <c r="C934" s="257"/>
      <c r="D934" s="257"/>
      <c r="E934" s="257"/>
      <c r="F934" s="257"/>
      <c r="G934" s="257"/>
      <c r="H934" s="257"/>
      <c r="I934" s="257"/>
      <c r="J934" s="257"/>
      <c r="K934" s="257"/>
      <c r="L934" s="257"/>
      <c r="M934" s="257"/>
      <c r="N934" s="257"/>
      <c r="O934" s="257"/>
      <c r="P934" s="257"/>
      <c r="Q934" s="257"/>
      <c r="R934" s="257"/>
      <c r="S934" s="257"/>
      <c r="T934" s="257"/>
      <c r="U934" s="257"/>
      <c r="V934" s="257"/>
      <c r="W934" s="257"/>
      <c r="X934" s="257"/>
      <c r="Y934" s="257"/>
      <c r="Z934" s="257"/>
    </row>
    <row r="935" spans="1:26">
      <c r="A935" s="257"/>
      <c r="B935" s="257"/>
      <c r="C935" s="257"/>
      <c r="D935" s="257"/>
      <c r="E935" s="257"/>
      <c r="F935" s="257"/>
      <c r="G935" s="257"/>
      <c r="H935" s="257"/>
      <c r="I935" s="257"/>
      <c r="J935" s="257"/>
      <c r="K935" s="257"/>
      <c r="L935" s="257"/>
      <c r="M935" s="257"/>
      <c r="N935" s="257"/>
      <c r="O935" s="257"/>
      <c r="P935" s="257"/>
      <c r="Q935" s="257"/>
      <c r="R935" s="257"/>
      <c r="S935" s="257"/>
      <c r="T935" s="257"/>
      <c r="U935" s="257"/>
      <c r="V935" s="257"/>
      <c r="W935" s="257"/>
      <c r="X935" s="257"/>
      <c r="Y935" s="257"/>
      <c r="Z935" s="257"/>
    </row>
    <row r="936" spans="1:26">
      <c r="A936" s="257"/>
      <c r="B936" s="257"/>
      <c r="C936" s="257"/>
      <c r="D936" s="257"/>
      <c r="E936" s="257"/>
      <c r="F936" s="257"/>
      <c r="G936" s="257"/>
      <c r="H936" s="257"/>
      <c r="I936" s="257"/>
      <c r="J936" s="257"/>
      <c r="K936" s="257"/>
      <c r="L936" s="257"/>
      <c r="M936" s="257"/>
      <c r="N936" s="257"/>
      <c r="O936" s="257"/>
      <c r="P936" s="257"/>
      <c r="Q936" s="257"/>
      <c r="R936" s="257"/>
      <c r="S936" s="257"/>
      <c r="T936" s="257"/>
      <c r="U936" s="257"/>
      <c r="V936" s="257"/>
      <c r="W936" s="257"/>
      <c r="X936" s="257"/>
      <c r="Y936" s="257"/>
      <c r="Z936" s="257"/>
    </row>
    <row r="937" spans="1:26">
      <c r="A937" s="257"/>
      <c r="B937" s="257"/>
      <c r="C937" s="257"/>
      <c r="D937" s="257"/>
      <c r="E937" s="257"/>
      <c r="F937" s="257"/>
      <c r="G937" s="257"/>
      <c r="H937" s="257"/>
      <c r="I937" s="257"/>
      <c r="J937" s="257"/>
      <c r="K937" s="257"/>
      <c r="L937" s="257"/>
      <c r="M937" s="257"/>
      <c r="N937" s="257"/>
      <c r="O937" s="257"/>
      <c r="P937" s="257"/>
      <c r="Q937" s="257"/>
      <c r="R937" s="257"/>
      <c r="S937" s="257"/>
      <c r="T937" s="257"/>
      <c r="U937" s="257"/>
      <c r="V937" s="257"/>
      <c r="W937" s="257"/>
      <c r="X937" s="257"/>
      <c r="Y937" s="257"/>
      <c r="Z937" s="257"/>
    </row>
    <row r="938" spans="1:26">
      <c r="A938" s="257"/>
      <c r="B938" s="257"/>
      <c r="C938" s="257"/>
      <c r="D938" s="257"/>
      <c r="E938" s="257"/>
      <c r="F938" s="257"/>
      <c r="G938" s="257"/>
      <c r="H938" s="257"/>
      <c r="I938" s="257"/>
      <c r="J938" s="257"/>
      <c r="K938" s="257"/>
      <c r="L938" s="257"/>
      <c r="M938" s="257"/>
      <c r="N938" s="257"/>
      <c r="O938" s="257"/>
      <c r="P938" s="257"/>
      <c r="Q938" s="257"/>
      <c r="R938" s="257"/>
      <c r="S938" s="257"/>
      <c r="T938" s="257"/>
      <c r="U938" s="257"/>
      <c r="V938" s="257"/>
      <c r="W938" s="257"/>
      <c r="X938" s="257"/>
      <c r="Y938" s="257"/>
      <c r="Z938" s="257"/>
    </row>
    <row r="939" spans="1:26">
      <c r="A939" s="257"/>
      <c r="B939" s="257"/>
      <c r="C939" s="257"/>
      <c r="D939" s="257"/>
      <c r="E939" s="257"/>
      <c r="F939" s="257"/>
      <c r="G939" s="257"/>
      <c r="H939" s="257"/>
      <c r="I939" s="257"/>
      <c r="J939" s="257"/>
      <c r="K939" s="257"/>
      <c r="L939" s="257"/>
      <c r="M939" s="257"/>
      <c r="N939" s="257"/>
      <c r="O939" s="257"/>
      <c r="P939" s="257"/>
      <c r="Q939" s="257"/>
      <c r="R939" s="257"/>
      <c r="S939" s="257"/>
      <c r="T939" s="257"/>
      <c r="U939" s="257"/>
      <c r="V939" s="257"/>
      <c r="W939" s="257"/>
      <c r="X939" s="257"/>
      <c r="Y939" s="257"/>
      <c r="Z939" s="257"/>
    </row>
    <row r="940" spans="1:26">
      <c r="A940" s="257"/>
      <c r="B940" s="257"/>
      <c r="C940" s="257"/>
      <c r="D940" s="257"/>
      <c r="E940" s="257"/>
      <c r="F940" s="257"/>
      <c r="G940" s="257"/>
      <c r="H940" s="257"/>
      <c r="I940" s="257"/>
      <c r="J940" s="257"/>
      <c r="K940" s="257"/>
      <c r="L940" s="257"/>
      <c r="M940" s="257"/>
      <c r="N940" s="257"/>
      <c r="O940" s="257"/>
      <c r="P940" s="257"/>
      <c r="Q940" s="257"/>
      <c r="R940" s="257"/>
      <c r="S940" s="257"/>
      <c r="T940" s="257"/>
      <c r="U940" s="257"/>
      <c r="V940" s="257"/>
      <c r="W940" s="257"/>
      <c r="X940" s="257"/>
      <c r="Y940" s="257"/>
      <c r="Z940" s="257"/>
    </row>
    <row r="941" spans="1:26">
      <c r="A941" s="257"/>
      <c r="B941" s="257"/>
      <c r="C941" s="257"/>
      <c r="D941" s="257"/>
      <c r="E941" s="257"/>
      <c r="F941" s="257"/>
      <c r="G941" s="257"/>
      <c r="H941" s="257"/>
      <c r="I941" s="257"/>
      <c r="J941" s="257"/>
      <c r="K941" s="257"/>
      <c r="L941" s="257"/>
      <c r="M941" s="257"/>
      <c r="N941" s="257"/>
      <c r="O941" s="257"/>
      <c r="P941" s="257"/>
      <c r="Q941" s="257"/>
      <c r="R941" s="257"/>
      <c r="S941" s="257"/>
      <c r="T941" s="257"/>
      <c r="U941" s="257"/>
      <c r="V941" s="257"/>
      <c r="W941" s="257"/>
      <c r="X941" s="257"/>
      <c r="Y941" s="257"/>
      <c r="Z941" s="257"/>
    </row>
    <row r="942" spans="1:26">
      <c r="A942" s="257"/>
      <c r="B942" s="257"/>
      <c r="C942" s="257"/>
      <c r="D942" s="257"/>
      <c r="E942" s="257"/>
      <c r="F942" s="257"/>
      <c r="G942" s="257"/>
      <c r="H942" s="257"/>
      <c r="I942" s="257"/>
      <c r="J942" s="257"/>
      <c r="K942" s="257"/>
      <c r="L942" s="257"/>
      <c r="M942" s="257"/>
      <c r="N942" s="257"/>
      <c r="O942" s="257"/>
      <c r="P942" s="257"/>
      <c r="Q942" s="257"/>
      <c r="R942" s="257"/>
      <c r="S942" s="257"/>
      <c r="T942" s="257"/>
      <c r="U942" s="257"/>
      <c r="V942" s="257"/>
      <c r="W942" s="257"/>
      <c r="X942" s="257"/>
      <c r="Y942" s="257"/>
      <c r="Z942" s="257"/>
    </row>
    <row r="943" spans="1:26">
      <c r="A943" s="257"/>
      <c r="B943" s="257"/>
      <c r="C943" s="257"/>
      <c r="D943" s="257"/>
      <c r="E943" s="257"/>
      <c r="F943" s="257"/>
      <c r="G943" s="257"/>
      <c r="H943" s="257"/>
      <c r="I943" s="257"/>
      <c r="J943" s="257"/>
      <c r="K943" s="257"/>
      <c r="L943" s="257"/>
      <c r="M943" s="257"/>
      <c r="N943" s="257"/>
      <c r="O943" s="257"/>
      <c r="P943" s="257"/>
      <c r="Q943" s="257"/>
      <c r="R943" s="257"/>
      <c r="S943" s="257"/>
      <c r="T943" s="257"/>
      <c r="U943" s="257"/>
      <c r="V943" s="257"/>
      <c r="W943" s="257"/>
      <c r="X943" s="257"/>
      <c r="Y943" s="257"/>
      <c r="Z943" s="257"/>
    </row>
    <row r="944" spans="1:26">
      <c r="A944" s="257"/>
      <c r="B944" s="257"/>
      <c r="C944" s="257"/>
      <c r="D944" s="257"/>
      <c r="E944" s="257"/>
      <c r="F944" s="257"/>
      <c r="G944" s="257"/>
      <c r="H944" s="257"/>
      <c r="I944" s="257"/>
      <c r="J944" s="257"/>
      <c r="K944" s="257"/>
      <c r="L944" s="257"/>
      <c r="M944" s="257"/>
      <c r="N944" s="257"/>
      <c r="O944" s="257"/>
      <c r="P944" s="257"/>
      <c r="Q944" s="257"/>
      <c r="R944" s="257"/>
      <c r="S944" s="257"/>
      <c r="T944" s="257"/>
      <c r="U944" s="257"/>
      <c r="V944" s="257"/>
      <c r="W944" s="257"/>
      <c r="X944" s="257"/>
      <c r="Y944" s="257"/>
      <c r="Z944" s="257"/>
    </row>
    <row r="945" spans="1:26">
      <c r="A945" s="257"/>
      <c r="B945" s="257"/>
      <c r="C945" s="257"/>
      <c r="D945" s="257"/>
      <c r="E945" s="257"/>
      <c r="F945" s="257"/>
      <c r="G945" s="257"/>
      <c r="H945" s="257"/>
      <c r="I945" s="257"/>
      <c r="J945" s="257"/>
      <c r="K945" s="257"/>
      <c r="L945" s="257"/>
      <c r="M945" s="257"/>
      <c r="N945" s="257"/>
      <c r="O945" s="257"/>
      <c r="P945" s="257"/>
      <c r="Q945" s="257"/>
      <c r="R945" s="257"/>
      <c r="S945" s="257"/>
      <c r="T945" s="257"/>
      <c r="U945" s="257"/>
      <c r="V945" s="257"/>
      <c r="W945" s="257"/>
      <c r="X945" s="257"/>
      <c r="Y945" s="257"/>
      <c r="Z945" s="257"/>
    </row>
    <row r="946" spans="1:26">
      <c r="A946" s="257"/>
      <c r="B946" s="257"/>
      <c r="C946" s="257"/>
      <c r="D946" s="257"/>
      <c r="E946" s="257"/>
      <c r="F946" s="257"/>
      <c r="G946" s="257"/>
      <c r="H946" s="257"/>
      <c r="I946" s="257"/>
      <c r="J946" s="257"/>
      <c r="K946" s="257"/>
      <c r="L946" s="257"/>
      <c r="M946" s="257"/>
      <c r="N946" s="257"/>
      <c r="O946" s="257"/>
      <c r="P946" s="257"/>
      <c r="Q946" s="257"/>
      <c r="R946" s="257"/>
      <c r="S946" s="257"/>
      <c r="T946" s="257"/>
      <c r="U946" s="257"/>
      <c r="V946" s="257"/>
      <c r="W946" s="257"/>
      <c r="X946" s="257"/>
      <c r="Y946" s="257"/>
      <c r="Z946" s="257"/>
    </row>
    <row r="947" spans="1:26">
      <c r="A947" s="257"/>
      <c r="B947" s="257"/>
      <c r="C947" s="257"/>
      <c r="D947" s="257"/>
      <c r="E947" s="257"/>
      <c r="F947" s="257"/>
      <c r="G947" s="257"/>
      <c r="H947" s="257"/>
      <c r="I947" s="257"/>
      <c r="J947" s="257"/>
      <c r="K947" s="257"/>
      <c r="L947" s="257"/>
      <c r="M947" s="257"/>
      <c r="N947" s="257"/>
      <c r="O947" s="257"/>
      <c r="P947" s="257"/>
      <c r="Q947" s="257"/>
      <c r="R947" s="257"/>
      <c r="S947" s="257"/>
      <c r="T947" s="257"/>
      <c r="U947" s="257"/>
      <c r="V947" s="257"/>
      <c r="W947" s="257"/>
      <c r="X947" s="257"/>
      <c r="Y947" s="257"/>
      <c r="Z947" s="257"/>
    </row>
    <row r="948" spans="1:26">
      <c r="A948" s="257"/>
      <c r="B948" s="257"/>
      <c r="C948" s="257"/>
      <c r="D948" s="257"/>
      <c r="E948" s="257"/>
      <c r="F948" s="257"/>
      <c r="G948" s="257"/>
      <c r="H948" s="257"/>
      <c r="I948" s="257"/>
      <c r="J948" s="257"/>
      <c r="K948" s="257"/>
      <c r="L948" s="257"/>
      <c r="M948" s="257"/>
      <c r="N948" s="257"/>
      <c r="O948" s="257"/>
      <c r="P948" s="257"/>
      <c r="Q948" s="257"/>
      <c r="R948" s="257"/>
      <c r="S948" s="257"/>
      <c r="T948" s="257"/>
      <c r="U948" s="257"/>
      <c r="V948" s="257"/>
      <c r="W948" s="257"/>
      <c r="X948" s="257"/>
      <c r="Y948" s="257"/>
      <c r="Z948" s="257"/>
    </row>
    <row r="949" spans="1:26">
      <c r="A949" s="257"/>
      <c r="B949" s="257"/>
      <c r="C949" s="257"/>
      <c r="D949" s="257"/>
      <c r="E949" s="257"/>
      <c r="F949" s="257"/>
      <c r="G949" s="257"/>
      <c r="H949" s="257"/>
      <c r="I949" s="257"/>
      <c r="J949" s="257"/>
      <c r="K949" s="257"/>
      <c r="L949" s="257"/>
      <c r="M949" s="257"/>
      <c r="N949" s="257"/>
      <c r="O949" s="257"/>
      <c r="P949" s="257"/>
      <c r="Q949" s="257"/>
      <c r="R949" s="257"/>
      <c r="S949" s="257"/>
      <c r="T949" s="257"/>
      <c r="U949" s="257"/>
      <c r="V949" s="257"/>
      <c r="W949" s="257"/>
      <c r="X949" s="257"/>
      <c r="Y949" s="257"/>
      <c r="Z949" s="257"/>
    </row>
    <row r="950" spans="1:26">
      <c r="A950" s="257"/>
      <c r="B950" s="257"/>
      <c r="C950" s="257"/>
      <c r="D950" s="257"/>
      <c r="E950" s="257"/>
      <c r="F950" s="257"/>
      <c r="G950" s="257"/>
      <c r="H950" s="257"/>
      <c r="I950" s="257"/>
      <c r="J950" s="257"/>
      <c r="K950" s="257"/>
      <c r="L950" s="257"/>
      <c r="M950" s="257"/>
      <c r="N950" s="257"/>
      <c r="O950" s="257"/>
      <c r="P950" s="257"/>
      <c r="Q950" s="257"/>
      <c r="R950" s="257"/>
      <c r="S950" s="257"/>
      <c r="T950" s="257"/>
      <c r="U950" s="257"/>
      <c r="V950" s="257"/>
      <c r="W950" s="257"/>
      <c r="X950" s="257"/>
      <c r="Y950" s="257"/>
      <c r="Z950" s="257"/>
    </row>
    <row r="951" spans="1:26">
      <c r="A951" s="257"/>
      <c r="B951" s="257"/>
      <c r="C951" s="257"/>
      <c r="D951" s="257"/>
      <c r="E951" s="257"/>
      <c r="F951" s="257"/>
      <c r="G951" s="257"/>
      <c r="H951" s="257"/>
      <c r="I951" s="257"/>
      <c r="J951" s="257"/>
      <c r="K951" s="257"/>
      <c r="L951" s="257"/>
      <c r="M951" s="257"/>
      <c r="N951" s="257"/>
      <c r="O951" s="257"/>
      <c r="P951" s="257"/>
      <c r="Q951" s="257"/>
      <c r="R951" s="257"/>
      <c r="S951" s="257"/>
      <c r="T951" s="257"/>
      <c r="U951" s="257"/>
      <c r="V951" s="257"/>
      <c r="W951" s="257"/>
      <c r="X951" s="257"/>
      <c r="Y951" s="257"/>
      <c r="Z951" s="257"/>
    </row>
    <row r="952" spans="1:26">
      <c r="A952" s="257"/>
      <c r="B952" s="257"/>
      <c r="C952" s="257"/>
      <c r="D952" s="257"/>
      <c r="E952" s="257"/>
      <c r="F952" s="257"/>
      <c r="G952" s="257"/>
      <c r="H952" s="257"/>
      <c r="I952" s="257"/>
      <c r="J952" s="257"/>
      <c r="K952" s="257"/>
      <c r="L952" s="257"/>
      <c r="M952" s="257"/>
      <c r="N952" s="257"/>
      <c r="O952" s="257"/>
      <c r="P952" s="257"/>
      <c r="Q952" s="257"/>
      <c r="R952" s="257"/>
      <c r="S952" s="257"/>
      <c r="T952" s="257"/>
      <c r="U952" s="257"/>
      <c r="V952" s="257"/>
      <c r="W952" s="257"/>
      <c r="X952" s="257"/>
      <c r="Y952" s="257"/>
      <c r="Z952" s="257"/>
    </row>
    <row r="953" spans="1:26">
      <c r="A953" s="257"/>
      <c r="B953" s="257"/>
      <c r="C953" s="257"/>
      <c r="D953" s="257"/>
      <c r="E953" s="257"/>
      <c r="F953" s="257"/>
      <c r="G953" s="257"/>
      <c r="H953" s="257"/>
      <c r="I953" s="257"/>
      <c r="J953" s="257"/>
      <c r="K953" s="257"/>
      <c r="L953" s="257"/>
      <c r="M953" s="257"/>
      <c r="N953" s="257"/>
      <c r="O953" s="257"/>
      <c r="P953" s="257"/>
      <c r="Q953" s="257"/>
      <c r="R953" s="257"/>
      <c r="S953" s="257"/>
      <c r="T953" s="257"/>
      <c r="U953" s="257"/>
      <c r="V953" s="257"/>
      <c r="W953" s="257"/>
      <c r="X953" s="257"/>
      <c r="Y953" s="257"/>
      <c r="Z953" s="257"/>
    </row>
    <row r="954" spans="1:26">
      <c r="A954" s="257"/>
      <c r="B954" s="257"/>
      <c r="C954" s="257"/>
      <c r="D954" s="257"/>
      <c r="E954" s="257"/>
      <c r="F954" s="257"/>
      <c r="G954" s="257"/>
      <c r="H954" s="257"/>
      <c r="I954" s="257"/>
      <c r="J954" s="257"/>
      <c r="K954" s="257"/>
      <c r="L954" s="257"/>
      <c r="M954" s="257"/>
      <c r="N954" s="257"/>
      <c r="O954" s="257"/>
      <c r="P954" s="257"/>
      <c r="Q954" s="257"/>
      <c r="R954" s="257"/>
      <c r="S954" s="257"/>
      <c r="T954" s="257"/>
      <c r="U954" s="257"/>
      <c r="V954" s="257"/>
      <c r="W954" s="257"/>
      <c r="X954" s="257"/>
      <c r="Y954" s="257"/>
      <c r="Z954" s="257"/>
    </row>
    <row r="955" spans="1:26">
      <c r="A955" s="257"/>
      <c r="B955" s="257"/>
      <c r="C955" s="257"/>
      <c r="D955" s="257"/>
      <c r="E955" s="257"/>
      <c r="F955" s="257"/>
      <c r="G955" s="257"/>
      <c r="H955" s="257"/>
      <c r="I955" s="257"/>
      <c r="J955" s="257"/>
      <c r="K955" s="257"/>
      <c r="L955" s="257"/>
      <c r="M955" s="257"/>
      <c r="N955" s="257"/>
      <c r="O955" s="257"/>
      <c r="P955" s="257"/>
      <c r="Q955" s="257"/>
      <c r="R955" s="257"/>
      <c r="S955" s="257"/>
      <c r="T955" s="257"/>
      <c r="U955" s="257"/>
      <c r="V955" s="257"/>
      <c r="W955" s="257"/>
      <c r="X955" s="257"/>
      <c r="Y955" s="257"/>
      <c r="Z955" s="257"/>
    </row>
    <row r="956" spans="1:26">
      <c r="A956" s="257"/>
      <c r="B956" s="257"/>
      <c r="C956" s="257"/>
      <c r="D956" s="257"/>
      <c r="E956" s="257"/>
      <c r="F956" s="257"/>
      <c r="G956" s="257"/>
      <c r="H956" s="257"/>
      <c r="I956" s="257"/>
      <c r="J956" s="257"/>
      <c r="K956" s="257"/>
      <c r="L956" s="257"/>
      <c r="M956" s="257"/>
      <c r="N956" s="257"/>
      <c r="O956" s="257"/>
      <c r="P956" s="257"/>
      <c r="Q956" s="257"/>
      <c r="R956" s="257"/>
      <c r="S956" s="257"/>
      <c r="T956" s="257"/>
      <c r="U956" s="257"/>
      <c r="V956" s="257"/>
      <c r="W956" s="257"/>
      <c r="X956" s="257"/>
      <c r="Y956" s="257"/>
      <c r="Z956" s="257"/>
    </row>
    <row r="957" spans="1:26">
      <c r="A957" s="257"/>
      <c r="B957" s="257"/>
      <c r="C957" s="257"/>
      <c r="D957" s="257"/>
      <c r="E957" s="257"/>
      <c r="F957" s="257"/>
      <c r="G957" s="257"/>
      <c r="H957" s="257"/>
      <c r="I957" s="257"/>
      <c r="J957" s="257"/>
      <c r="K957" s="257"/>
      <c r="L957" s="257"/>
      <c r="M957" s="257"/>
      <c r="N957" s="257"/>
      <c r="O957" s="257"/>
      <c r="P957" s="257"/>
      <c r="Q957" s="257"/>
      <c r="R957" s="257"/>
      <c r="S957" s="257"/>
      <c r="T957" s="257"/>
      <c r="U957" s="257"/>
      <c r="V957" s="257"/>
      <c r="W957" s="257"/>
      <c r="X957" s="257"/>
      <c r="Y957" s="257"/>
      <c r="Z957" s="257"/>
    </row>
    <row r="958" spans="1:26">
      <c r="A958" s="257"/>
      <c r="B958" s="257"/>
      <c r="C958" s="257"/>
      <c r="D958" s="257"/>
      <c r="E958" s="257"/>
      <c r="F958" s="257"/>
      <c r="G958" s="257"/>
      <c r="H958" s="257"/>
      <c r="I958" s="257"/>
      <c r="J958" s="257"/>
      <c r="K958" s="257"/>
      <c r="L958" s="257"/>
      <c r="M958" s="257"/>
      <c r="N958" s="257"/>
      <c r="O958" s="257"/>
      <c r="P958" s="257"/>
      <c r="Q958" s="257"/>
      <c r="R958" s="257"/>
      <c r="S958" s="257"/>
      <c r="T958" s="257"/>
      <c r="U958" s="257"/>
      <c r="V958" s="257"/>
      <c r="W958" s="257"/>
      <c r="X958" s="257"/>
      <c r="Y958" s="257"/>
      <c r="Z958" s="257"/>
    </row>
    <row r="959" spans="1:26">
      <c r="A959" s="257"/>
      <c r="B959" s="257"/>
      <c r="C959" s="257"/>
      <c r="D959" s="257"/>
      <c r="E959" s="257"/>
      <c r="F959" s="257"/>
      <c r="G959" s="257"/>
      <c r="H959" s="257"/>
      <c r="I959" s="257"/>
      <c r="J959" s="257"/>
      <c r="K959" s="257"/>
      <c r="L959" s="257"/>
      <c r="M959" s="257"/>
      <c r="N959" s="257"/>
      <c r="O959" s="257"/>
      <c r="P959" s="257"/>
      <c r="Q959" s="257"/>
      <c r="R959" s="257"/>
      <c r="S959" s="257"/>
      <c r="T959" s="257"/>
      <c r="U959" s="257"/>
      <c r="V959" s="257"/>
      <c r="W959" s="257"/>
      <c r="X959" s="257"/>
      <c r="Y959" s="257"/>
      <c r="Z959" s="257"/>
    </row>
    <row r="960" spans="1:26">
      <c r="A960" s="257"/>
      <c r="B960" s="257"/>
      <c r="C960" s="257"/>
      <c r="D960" s="257"/>
      <c r="E960" s="257"/>
      <c r="F960" s="257"/>
      <c r="G960" s="257"/>
      <c r="H960" s="257"/>
      <c r="I960" s="257"/>
      <c r="J960" s="257"/>
      <c r="K960" s="257"/>
      <c r="L960" s="257"/>
      <c r="M960" s="257"/>
      <c r="N960" s="257"/>
      <c r="O960" s="257"/>
      <c r="P960" s="257"/>
      <c r="Q960" s="257"/>
      <c r="R960" s="257"/>
      <c r="S960" s="257"/>
      <c r="T960" s="257"/>
      <c r="U960" s="257"/>
      <c r="V960" s="257"/>
      <c r="W960" s="257"/>
      <c r="X960" s="257"/>
      <c r="Y960" s="257"/>
      <c r="Z960" s="257"/>
    </row>
    <row r="961" spans="1:26">
      <c r="A961" s="257"/>
      <c r="B961" s="257"/>
      <c r="C961" s="257"/>
      <c r="D961" s="257"/>
      <c r="E961" s="257"/>
      <c r="F961" s="257"/>
      <c r="G961" s="257"/>
      <c r="H961" s="257"/>
      <c r="I961" s="257"/>
      <c r="J961" s="257"/>
      <c r="K961" s="257"/>
      <c r="L961" s="257"/>
      <c r="M961" s="257"/>
      <c r="N961" s="257"/>
      <c r="O961" s="257"/>
      <c r="P961" s="257"/>
      <c r="Q961" s="257"/>
      <c r="R961" s="257"/>
      <c r="S961" s="257"/>
      <c r="T961" s="257"/>
      <c r="U961" s="257"/>
      <c r="V961" s="257"/>
      <c r="W961" s="257"/>
      <c r="X961" s="257"/>
      <c r="Y961" s="257"/>
      <c r="Z961" s="257"/>
    </row>
    <row r="962" spans="1:26">
      <c r="A962" s="257"/>
      <c r="B962" s="257"/>
      <c r="C962" s="257"/>
      <c r="D962" s="257"/>
      <c r="E962" s="257"/>
      <c r="F962" s="257"/>
      <c r="G962" s="257"/>
      <c r="H962" s="257"/>
      <c r="I962" s="257"/>
      <c r="J962" s="257"/>
      <c r="K962" s="257"/>
      <c r="L962" s="257"/>
      <c r="M962" s="257"/>
      <c r="N962" s="257"/>
      <c r="O962" s="257"/>
      <c r="P962" s="257"/>
      <c r="Q962" s="257"/>
      <c r="R962" s="257"/>
      <c r="S962" s="257"/>
      <c r="T962" s="257"/>
      <c r="U962" s="257"/>
      <c r="V962" s="257"/>
      <c r="W962" s="257"/>
      <c r="X962" s="257"/>
      <c r="Y962" s="257"/>
      <c r="Z962" s="257"/>
    </row>
    <row r="963" spans="1:26">
      <c r="A963" s="257"/>
      <c r="B963" s="257"/>
      <c r="C963" s="257"/>
      <c r="D963" s="257"/>
      <c r="E963" s="257"/>
      <c r="F963" s="257"/>
      <c r="G963" s="257"/>
      <c r="H963" s="257"/>
      <c r="I963" s="257"/>
      <c r="J963" s="257"/>
      <c r="K963" s="257"/>
      <c r="L963" s="257"/>
      <c r="M963" s="257"/>
      <c r="N963" s="257"/>
      <c r="O963" s="257"/>
      <c r="P963" s="257"/>
      <c r="Q963" s="257"/>
      <c r="R963" s="257"/>
      <c r="S963" s="257"/>
      <c r="T963" s="257"/>
      <c r="U963" s="257"/>
      <c r="V963" s="257"/>
      <c r="W963" s="257"/>
      <c r="X963" s="257"/>
      <c r="Y963" s="257"/>
      <c r="Z963" s="257"/>
    </row>
    <row r="964" spans="1:26">
      <c r="A964" s="257"/>
      <c r="B964" s="257"/>
      <c r="C964" s="257"/>
      <c r="D964" s="257"/>
      <c r="E964" s="257"/>
      <c r="F964" s="257"/>
      <c r="G964" s="257"/>
      <c r="H964" s="257"/>
      <c r="I964" s="257"/>
      <c r="J964" s="257"/>
      <c r="K964" s="257"/>
      <c r="L964" s="257"/>
      <c r="M964" s="257"/>
      <c r="N964" s="257"/>
      <c r="O964" s="257"/>
      <c r="P964" s="257"/>
      <c r="Q964" s="257"/>
      <c r="R964" s="257"/>
      <c r="S964" s="257"/>
      <c r="T964" s="257"/>
      <c r="U964" s="257"/>
      <c r="V964" s="257"/>
      <c r="W964" s="257"/>
      <c r="X964" s="257"/>
      <c r="Y964" s="257"/>
      <c r="Z964" s="257"/>
    </row>
    <row r="965" spans="1:26">
      <c r="A965" s="257"/>
      <c r="B965" s="257"/>
      <c r="C965" s="257"/>
      <c r="D965" s="257"/>
      <c r="E965" s="257"/>
      <c r="F965" s="257"/>
      <c r="G965" s="257"/>
      <c r="H965" s="257"/>
      <c r="I965" s="257"/>
      <c r="J965" s="257"/>
      <c r="K965" s="257"/>
      <c r="L965" s="257"/>
      <c r="M965" s="257"/>
      <c r="N965" s="257"/>
      <c r="O965" s="257"/>
      <c r="P965" s="257"/>
      <c r="Q965" s="257"/>
      <c r="R965" s="257"/>
      <c r="S965" s="257"/>
      <c r="T965" s="257"/>
      <c r="U965" s="257"/>
      <c r="V965" s="257"/>
      <c r="W965" s="257"/>
      <c r="X965" s="257"/>
      <c r="Y965" s="257"/>
      <c r="Z965" s="257"/>
    </row>
    <row r="966" spans="1:26">
      <c r="A966" s="257"/>
      <c r="B966" s="257"/>
      <c r="C966" s="257"/>
      <c r="D966" s="257"/>
      <c r="E966" s="257"/>
      <c r="F966" s="257"/>
      <c r="G966" s="257"/>
      <c r="H966" s="257"/>
      <c r="I966" s="257"/>
      <c r="J966" s="257"/>
      <c r="K966" s="257"/>
      <c r="L966" s="257"/>
      <c r="M966" s="257"/>
      <c r="N966" s="257"/>
      <c r="O966" s="257"/>
      <c r="P966" s="257"/>
      <c r="Q966" s="257"/>
      <c r="R966" s="257"/>
      <c r="S966" s="257"/>
      <c r="T966" s="257"/>
      <c r="U966" s="257"/>
      <c r="V966" s="257"/>
      <c r="W966" s="257"/>
      <c r="X966" s="257"/>
      <c r="Y966" s="257"/>
      <c r="Z966" s="257"/>
    </row>
    <row r="967" spans="1:26">
      <c r="A967" s="257"/>
      <c r="B967" s="257"/>
      <c r="C967" s="257"/>
      <c r="D967" s="257"/>
      <c r="E967" s="257"/>
      <c r="F967" s="257"/>
      <c r="G967" s="257"/>
      <c r="H967" s="257"/>
      <c r="I967" s="257"/>
      <c r="J967" s="257"/>
      <c r="K967" s="257"/>
      <c r="L967" s="257"/>
      <c r="M967" s="257"/>
      <c r="N967" s="257"/>
      <c r="O967" s="257"/>
      <c r="P967" s="257"/>
      <c r="Q967" s="257"/>
      <c r="R967" s="257"/>
      <c r="S967" s="257"/>
      <c r="T967" s="257"/>
      <c r="U967" s="257"/>
      <c r="V967" s="257"/>
      <c r="W967" s="257"/>
      <c r="X967" s="257"/>
      <c r="Y967" s="257"/>
      <c r="Z967" s="257"/>
    </row>
    <row r="968" spans="1:26">
      <c r="A968" s="257"/>
      <c r="B968" s="257"/>
      <c r="C968" s="257"/>
      <c r="D968" s="257"/>
      <c r="E968" s="257"/>
      <c r="F968" s="257"/>
      <c r="G968" s="257"/>
      <c r="H968" s="257"/>
      <c r="I968" s="257"/>
      <c r="J968" s="257"/>
      <c r="K968" s="257"/>
      <c r="L968" s="257"/>
      <c r="M968" s="257"/>
      <c r="N968" s="257"/>
      <c r="O968" s="257"/>
      <c r="P968" s="257"/>
      <c r="Q968" s="257"/>
      <c r="R968" s="257"/>
      <c r="S968" s="257"/>
      <c r="T968" s="257"/>
      <c r="U968" s="257"/>
      <c r="V968" s="257"/>
      <c r="W968" s="257"/>
      <c r="X968" s="257"/>
      <c r="Y968" s="257"/>
      <c r="Z968" s="257"/>
    </row>
    <row r="969" spans="1:26">
      <c r="A969" s="257"/>
      <c r="B969" s="257"/>
      <c r="C969" s="257"/>
      <c r="D969" s="257"/>
      <c r="E969" s="257"/>
      <c r="F969" s="257"/>
      <c r="G969" s="257"/>
      <c r="H969" s="257"/>
      <c r="I969" s="257"/>
      <c r="J969" s="257"/>
      <c r="K969" s="257"/>
      <c r="L969" s="257"/>
      <c r="M969" s="257"/>
      <c r="N969" s="257"/>
      <c r="O969" s="257"/>
      <c r="P969" s="257"/>
      <c r="Q969" s="257"/>
      <c r="R969" s="257"/>
      <c r="S969" s="257"/>
      <c r="T969" s="257"/>
      <c r="U969" s="257"/>
      <c r="V969" s="257"/>
      <c r="W969" s="257"/>
      <c r="X969" s="257"/>
      <c r="Y969" s="257"/>
      <c r="Z969" s="257"/>
    </row>
    <row r="970" spans="1:26">
      <c r="A970" s="257"/>
      <c r="B970" s="257"/>
      <c r="C970" s="257"/>
      <c r="D970" s="257"/>
      <c r="E970" s="257"/>
      <c r="F970" s="257"/>
      <c r="G970" s="257"/>
      <c r="H970" s="257"/>
      <c r="I970" s="257"/>
      <c r="J970" s="257"/>
      <c r="K970" s="257"/>
      <c r="L970" s="257"/>
      <c r="M970" s="257"/>
      <c r="N970" s="257"/>
      <c r="O970" s="257"/>
      <c r="P970" s="257"/>
      <c r="Q970" s="257"/>
      <c r="R970" s="257"/>
      <c r="S970" s="257"/>
      <c r="T970" s="257"/>
      <c r="U970" s="257"/>
      <c r="V970" s="257"/>
      <c r="W970" s="257"/>
      <c r="X970" s="257"/>
      <c r="Y970" s="257"/>
      <c r="Z970" s="257"/>
    </row>
    <row r="971" spans="1:26">
      <c r="A971" s="257"/>
      <c r="B971" s="257"/>
      <c r="C971" s="257"/>
      <c r="D971" s="257"/>
      <c r="E971" s="257"/>
      <c r="F971" s="257"/>
      <c r="G971" s="257"/>
      <c r="H971" s="257"/>
      <c r="I971" s="257"/>
      <c r="J971" s="257"/>
      <c r="K971" s="257"/>
      <c r="L971" s="257"/>
      <c r="M971" s="257"/>
      <c r="N971" s="257"/>
      <c r="O971" s="257"/>
      <c r="P971" s="257"/>
      <c r="Q971" s="257"/>
      <c r="R971" s="257"/>
      <c r="S971" s="257"/>
      <c r="T971" s="257"/>
      <c r="U971" s="257"/>
      <c r="V971" s="257"/>
      <c r="W971" s="257"/>
      <c r="X971" s="257"/>
      <c r="Y971" s="257"/>
      <c r="Z971" s="257"/>
    </row>
    <row r="972" spans="1:26">
      <c r="A972" s="257"/>
      <c r="B972" s="257"/>
      <c r="C972" s="257"/>
      <c r="D972" s="257"/>
      <c r="E972" s="257"/>
      <c r="F972" s="257"/>
      <c r="G972" s="257"/>
      <c r="H972" s="257"/>
      <c r="I972" s="257"/>
      <c r="J972" s="257"/>
      <c r="K972" s="257"/>
      <c r="L972" s="257"/>
      <c r="M972" s="257"/>
      <c r="N972" s="257"/>
      <c r="O972" s="257"/>
      <c r="P972" s="257"/>
      <c r="Q972" s="257"/>
      <c r="R972" s="257"/>
      <c r="S972" s="257"/>
      <c r="T972" s="257"/>
      <c r="U972" s="257"/>
      <c r="V972" s="257"/>
      <c r="W972" s="257"/>
      <c r="X972" s="257"/>
      <c r="Y972" s="257"/>
      <c r="Z972" s="257"/>
    </row>
    <row r="973" spans="1:26">
      <c r="A973" s="257"/>
      <c r="B973" s="257"/>
      <c r="C973" s="257"/>
      <c r="D973" s="257"/>
      <c r="E973" s="257"/>
      <c r="F973" s="257"/>
      <c r="G973" s="257"/>
      <c r="H973" s="257"/>
      <c r="I973" s="257"/>
      <c r="J973" s="257"/>
      <c r="K973" s="257"/>
      <c r="L973" s="257"/>
      <c r="M973" s="257"/>
      <c r="N973" s="257"/>
      <c r="O973" s="257"/>
      <c r="P973" s="257"/>
      <c r="Q973" s="257"/>
      <c r="R973" s="257"/>
      <c r="S973" s="257"/>
      <c r="T973" s="257"/>
      <c r="U973" s="257"/>
      <c r="V973" s="257"/>
      <c r="W973" s="257"/>
      <c r="X973" s="257"/>
      <c r="Y973" s="257"/>
      <c r="Z973" s="257"/>
    </row>
    <row r="974" spans="1:26">
      <c r="A974" s="257"/>
      <c r="B974" s="257"/>
      <c r="C974" s="257"/>
      <c r="D974" s="257"/>
      <c r="E974" s="257"/>
      <c r="F974" s="257"/>
      <c r="G974" s="257"/>
      <c r="H974" s="257"/>
      <c r="I974" s="257"/>
      <c r="J974" s="257"/>
      <c r="K974" s="257"/>
      <c r="L974" s="257"/>
      <c r="M974" s="257"/>
      <c r="N974" s="257"/>
      <c r="O974" s="257"/>
      <c r="P974" s="257"/>
      <c r="Q974" s="257"/>
      <c r="R974" s="257"/>
      <c r="S974" s="257"/>
      <c r="T974" s="257"/>
      <c r="U974" s="257"/>
      <c r="V974" s="257"/>
      <c r="W974" s="257"/>
      <c r="X974" s="257"/>
      <c r="Y974" s="257"/>
      <c r="Z974" s="257"/>
    </row>
    <row r="975" spans="1:26">
      <c r="A975" s="257"/>
      <c r="B975" s="257"/>
      <c r="C975" s="257"/>
      <c r="D975" s="257"/>
      <c r="E975" s="257"/>
      <c r="F975" s="257"/>
      <c r="G975" s="257"/>
      <c r="H975" s="257"/>
      <c r="I975" s="257"/>
      <c r="J975" s="257"/>
      <c r="K975" s="257"/>
      <c r="L975" s="257"/>
      <c r="M975" s="257"/>
      <c r="N975" s="257"/>
      <c r="O975" s="257"/>
      <c r="P975" s="257"/>
      <c r="Q975" s="257"/>
      <c r="R975" s="257"/>
      <c r="S975" s="257"/>
      <c r="T975" s="257"/>
      <c r="U975" s="257"/>
      <c r="V975" s="257"/>
      <c r="W975" s="257"/>
      <c r="X975" s="257"/>
      <c r="Y975" s="257"/>
      <c r="Z975" s="257"/>
    </row>
    <row r="976" spans="1:26">
      <c r="A976" s="257"/>
      <c r="B976" s="257"/>
      <c r="C976" s="257"/>
      <c r="D976" s="257"/>
      <c r="E976" s="257"/>
      <c r="F976" s="257"/>
      <c r="G976" s="257"/>
      <c r="H976" s="257"/>
      <c r="I976" s="257"/>
      <c r="J976" s="257"/>
      <c r="K976" s="257"/>
      <c r="L976" s="257"/>
      <c r="M976" s="257"/>
      <c r="N976" s="257"/>
      <c r="O976" s="257"/>
      <c r="P976" s="257"/>
      <c r="Q976" s="257"/>
      <c r="R976" s="257"/>
      <c r="S976" s="257"/>
      <c r="T976" s="257"/>
      <c r="U976" s="257"/>
      <c r="V976" s="257"/>
      <c r="W976" s="257"/>
      <c r="X976" s="257"/>
      <c r="Y976" s="257"/>
      <c r="Z976" s="257"/>
    </row>
    <row r="977" spans="1:26">
      <c r="A977" s="257"/>
      <c r="B977" s="257"/>
      <c r="C977" s="257"/>
      <c r="D977" s="257"/>
      <c r="E977" s="257"/>
      <c r="F977" s="257"/>
      <c r="G977" s="257"/>
      <c r="H977" s="257"/>
      <c r="I977" s="257"/>
      <c r="J977" s="257"/>
      <c r="K977" s="257"/>
      <c r="L977" s="257"/>
      <c r="M977" s="257"/>
      <c r="N977" s="257"/>
      <c r="O977" s="257"/>
      <c r="P977" s="257"/>
      <c r="Q977" s="257"/>
      <c r="R977" s="257"/>
      <c r="S977" s="257"/>
      <c r="T977" s="257"/>
      <c r="U977" s="257"/>
      <c r="V977" s="257"/>
      <c r="W977" s="257"/>
      <c r="X977" s="257"/>
      <c r="Y977" s="257"/>
      <c r="Z977" s="257"/>
    </row>
    <row r="978" spans="1:26">
      <c r="A978" s="257"/>
      <c r="B978" s="257"/>
      <c r="C978" s="257"/>
      <c r="D978" s="257"/>
      <c r="E978" s="257"/>
      <c r="F978" s="257"/>
      <c r="G978" s="257"/>
      <c r="H978" s="257"/>
      <c r="I978" s="257"/>
      <c r="J978" s="257"/>
      <c r="K978" s="257"/>
      <c r="L978" s="257"/>
      <c r="M978" s="257"/>
      <c r="N978" s="257"/>
      <c r="O978" s="257"/>
      <c r="P978" s="257"/>
      <c r="Q978" s="257"/>
      <c r="R978" s="257"/>
      <c r="S978" s="257"/>
      <c r="T978" s="257"/>
      <c r="U978" s="257"/>
      <c r="V978" s="257"/>
      <c r="W978" s="257"/>
      <c r="X978" s="257"/>
      <c r="Y978" s="257"/>
      <c r="Z978" s="257"/>
    </row>
    <row r="979" spans="1:26">
      <c r="A979" s="257"/>
      <c r="B979" s="257"/>
      <c r="C979" s="257"/>
      <c r="D979" s="257"/>
      <c r="E979" s="257"/>
      <c r="F979" s="257"/>
      <c r="G979" s="257"/>
      <c r="H979" s="257"/>
      <c r="I979" s="257"/>
      <c r="J979" s="257"/>
      <c r="K979" s="257"/>
      <c r="L979" s="257"/>
      <c r="M979" s="257"/>
      <c r="N979" s="257"/>
      <c r="O979" s="257"/>
      <c r="P979" s="257"/>
      <c r="Q979" s="257"/>
      <c r="R979" s="257"/>
      <c r="S979" s="257"/>
      <c r="T979" s="257"/>
      <c r="U979" s="257"/>
      <c r="V979" s="257"/>
      <c r="W979" s="257"/>
      <c r="X979" s="257"/>
      <c r="Y979" s="257"/>
      <c r="Z979" s="257"/>
    </row>
    <row r="980" spans="1:26">
      <c r="A980" s="257"/>
      <c r="B980" s="257"/>
      <c r="C980" s="257"/>
      <c r="D980" s="257"/>
      <c r="E980" s="257"/>
      <c r="F980" s="257"/>
      <c r="G980" s="257"/>
      <c r="H980" s="257"/>
      <c r="I980" s="257"/>
      <c r="J980" s="257"/>
      <c r="K980" s="257"/>
      <c r="L980" s="257"/>
      <c r="M980" s="257"/>
      <c r="N980" s="257"/>
      <c r="O980" s="257"/>
      <c r="P980" s="257"/>
      <c r="Q980" s="257"/>
      <c r="R980" s="257"/>
      <c r="S980" s="257"/>
      <c r="T980" s="257"/>
      <c r="U980" s="257"/>
      <c r="V980" s="257"/>
      <c r="W980" s="257"/>
      <c r="X980" s="257"/>
      <c r="Y980" s="257"/>
      <c r="Z980" s="257"/>
    </row>
    <row r="981" spans="1:26">
      <c r="A981" s="257"/>
      <c r="B981" s="257"/>
      <c r="C981" s="257"/>
      <c r="D981" s="257"/>
      <c r="E981" s="257"/>
      <c r="F981" s="257"/>
      <c r="G981" s="257"/>
      <c r="H981" s="257"/>
      <c r="I981" s="257"/>
      <c r="J981" s="257"/>
      <c r="K981" s="257"/>
      <c r="L981" s="257"/>
      <c r="M981" s="257"/>
      <c r="N981" s="257"/>
      <c r="O981" s="257"/>
      <c r="P981" s="257"/>
      <c r="Q981" s="257"/>
      <c r="R981" s="257"/>
      <c r="S981" s="257"/>
      <c r="T981" s="257"/>
      <c r="U981" s="257"/>
      <c r="V981" s="257"/>
      <c r="W981" s="257"/>
      <c r="X981" s="257"/>
      <c r="Y981" s="257"/>
      <c r="Z981" s="257"/>
    </row>
    <row r="982" spans="1:26">
      <c r="A982" s="257"/>
      <c r="B982" s="257"/>
      <c r="C982" s="257"/>
      <c r="D982" s="257"/>
      <c r="E982" s="257"/>
      <c r="F982" s="257"/>
      <c r="G982" s="257"/>
      <c r="H982" s="257"/>
      <c r="I982" s="257"/>
      <c r="J982" s="257"/>
      <c r="K982" s="257"/>
      <c r="L982" s="257"/>
      <c r="M982" s="257"/>
      <c r="N982" s="257"/>
      <c r="O982" s="257"/>
      <c r="P982" s="257"/>
      <c r="Q982" s="257"/>
      <c r="R982" s="257"/>
      <c r="S982" s="257"/>
      <c r="T982" s="257"/>
      <c r="U982" s="257"/>
      <c r="V982" s="257"/>
      <c r="W982" s="257"/>
      <c r="X982" s="257"/>
      <c r="Y982" s="257"/>
      <c r="Z982" s="257"/>
    </row>
    <row r="983" spans="1:26">
      <c r="A983" s="257"/>
      <c r="B983" s="257"/>
      <c r="C983" s="257"/>
      <c r="D983" s="257"/>
      <c r="E983" s="257"/>
      <c r="F983" s="257"/>
      <c r="G983" s="257"/>
      <c r="H983" s="257"/>
      <c r="I983" s="257"/>
      <c r="J983" s="257"/>
      <c r="K983" s="257"/>
      <c r="L983" s="257"/>
      <c r="M983" s="257"/>
      <c r="N983" s="257"/>
      <c r="O983" s="257"/>
      <c r="P983" s="257"/>
      <c r="Q983" s="257"/>
      <c r="R983" s="257"/>
      <c r="S983" s="257"/>
      <c r="T983" s="257"/>
      <c r="U983" s="257"/>
      <c r="V983" s="257"/>
      <c r="W983" s="257"/>
      <c r="X983" s="257"/>
      <c r="Y983" s="257"/>
      <c r="Z983" s="257"/>
    </row>
    <row r="984" spans="1:26">
      <c r="A984" s="257"/>
      <c r="B984" s="257"/>
      <c r="C984" s="257"/>
      <c r="D984" s="257"/>
      <c r="E984" s="257"/>
      <c r="F984" s="257"/>
      <c r="G984" s="257"/>
      <c r="H984" s="257"/>
      <c r="I984" s="257"/>
      <c r="J984" s="257"/>
      <c r="K984" s="257"/>
      <c r="L984" s="257"/>
      <c r="M984" s="257"/>
      <c r="N984" s="257"/>
      <c r="O984" s="257"/>
      <c r="P984" s="257"/>
      <c r="Q984" s="257"/>
      <c r="R984" s="257"/>
      <c r="S984" s="257"/>
      <c r="T984" s="257"/>
      <c r="U984" s="257"/>
      <c r="V984" s="257"/>
      <c r="W984" s="257"/>
      <c r="X984" s="257"/>
      <c r="Y984" s="257"/>
      <c r="Z984" s="257"/>
    </row>
    <row r="985" spans="1:26">
      <c r="A985" s="257"/>
      <c r="B985" s="257"/>
      <c r="C985" s="257"/>
      <c r="D985" s="257"/>
      <c r="E985" s="257"/>
      <c r="F985" s="257"/>
      <c r="G985" s="257"/>
      <c r="H985" s="257"/>
      <c r="I985" s="257"/>
      <c r="J985" s="257"/>
      <c r="K985" s="257"/>
      <c r="L985" s="257"/>
      <c r="M985" s="257"/>
      <c r="N985" s="257"/>
      <c r="O985" s="257"/>
      <c r="P985" s="257"/>
      <c r="Q985" s="257"/>
      <c r="R985" s="257"/>
      <c r="S985" s="257"/>
      <c r="T985" s="257"/>
      <c r="U985" s="257"/>
      <c r="V985" s="257"/>
      <c r="W985" s="257"/>
      <c r="X985" s="257"/>
      <c r="Y985" s="257"/>
      <c r="Z985" s="257"/>
    </row>
    <row r="986" spans="1:26">
      <c r="A986" s="257"/>
      <c r="B986" s="257"/>
      <c r="C986" s="257"/>
      <c r="D986" s="257"/>
      <c r="E986" s="257"/>
      <c r="F986" s="257"/>
      <c r="G986" s="257"/>
      <c r="H986" s="257"/>
      <c r="I986" s="257"/>
      <c r="J986" s="257"/>
      <c r="K986" s="257"/>
      <c r="L986" s="257"/>
      <c r="M986" s="257"/>
      <c r="N986" s="257"/>
      <c r="O986" s="257"/>
      <c r="P986" s="257"/>
      <c r="Q986" s="257"/>
      <c r="R986" s="257"/>
      <c r="S986" s="257"/>
      <c r="T986" s="257"/>
      <c r="U986" s="257"/>
      <c r="V986" s="257"/>
      <c r="W986" s="257"/>
      <c r="X986" s="257"/>
      <c r="Y986" s="257"/>
      <c r="Z986" s="257"/>
    </row>
    <row r="987" spans="1:26">
      <c r="A987" s="257"/>
      <c r="B987" s="257"/>
      <c r="C987" s="257"/>
      <c r="D987" s="257"/>
      <c r="E987" s="257"/>
      <c r="F987" s="257"/>
      <c r="G987" s="257"/>
      <c r="H987" s="257"/>
      <c r="I987" s="257"/>
      <c r="J987" s="257"/>
      <c r="K987" s="257"/>
      <c r="L987" s="257"/>
      <c r="M987" s="257"/>
      <c r="N987" s="257"/>
      <c r="O987" s="257"/>
      <c r="P987" s="257"/>
      <c r="Q987" s="257"/>
      <c r="R987" s="257"/>
      <c r="S987" s="257"/>
      <c r="T987" s="257"/>
      <c r="U987" s="257"/>
      <c r="V987" s="257"/>
      <c r="W987" s="257"/>
      <c r="X987" s="257"/>
      <c r="Y987" s="257"/>
      <c r="Z987" s="257"/>
    </row>
    <row r="988" spans="1:26">
      <c r="A988" s="257"/>
      <c r="B988" s="257"/>
      <c r="C988" s="257"/>
      <c r="D988" s="257"/>
      <c r="E988" s="257"/>
      <c r="F988" s="257"/>
      <c r="G988" s="257"/>
      <c r="H988" s="257"/>
      <c r="I988" s="257"/>
      <c r="J988" s="257"/>
      <c r="K988" s="257"/>
      <c r="L988" s="257"/>
      <c r="M988" s="257"/>
      <c r="N988" s="257"/>
      <c r="O988" s="257"/>
      <c r="P988" s="257"/>
      <c r="Q988" s="257"/>
      <c r="R988" s="257"/>
      <c r="S988" s="257"/>
      <c r="T988" s="257"/>
      <c r="U988" s="257"/>
      <c r="V988" s="257"/>
      <c r="W988" s="257"/>
      <c r="X988" s="257"/>
      <c r="Y988" s="257"/>
      <c r="Z988" s="257"/>
    </row>
    <row r="989" spans="1:26">
      <c r="A989" s="257"/>
      <c r="B989" s="257"/>
      <c r="C989" s="257"/>
      <c r="D989" s="257"/>
      <c r="E989" s="257"/>
      <c r="F989" s="257"/>
      <c r="G989" s="257"/>
      <c r="H989" s="257"/>
      <c r="I989" s="257"/>
      <c r="J989" s="257"/>
      <c r="K989" s="257"/>
      <c r="L989" s="257"/>
      <c r="M989" s="257"/>
      <c r="N989" s="257"/>
      <c r="O989" s="257"/>
      <c r="P989" s="257"/>
      <c r="Q989" s="257"/>
      <c r="R989" s="257"/>
      <c r="S989" s="257"/>
      <c r="T989" s="257"/>
      <c r="U989" s="257"/>
      <c r="V989" s="257"/>
      <c r="W989" s="257"/>
      <c r="X989" s="257"/>
      <c r="Y989" s="257"/>
      <c r="Z989" s="257"/>
    </row>
    <row r="990" spans="1:26">
      <c r="A990" s="257"/>
      <c r="B990" s="257"/>
      <c r="C990" s="257"/>
      <c r="D990" s="257"/>
      <c r="E990" s="257"/>
      <c r="F990" s="257"/>
      <c r="G990" s="257"/>
      <c r="H990" s="257"/>
      <c r="I990" s="257"/>
      <c r="J990" s="257"/>
      <c r="K990" s="257"/>
      <c r="L990" s="257"/>
      <c r="M990" s="257"/>
      <c r="N990" s="257"/>
      <c r="O990" s="257"/>
      <c r="P990" s="257"/>
      <c r="Q990" s="257"/>
      <c r="R990" s="257"/>
      <c r="S990" s="257"/>
      <c r="T990" s="257"/>
      <c r="U990" s="257"/>
      <c r="V990" s="257"/>
      <c r="W990" s="257"/>
      <c r="X990" s="257"/>
      <c r="Y990" s="257"/>
      <c r="Z990" s="257"/>
    </row>
    <row r="991" spans="1:26">
      <c r="A991" s="257"/>
      <c r="B991" s="257"/>
      <c r="C991" s="257"/>
      <c r="D991" s="257"/>
      <c r="E991" s="257"/>
      <c r="F991" s="257"/>
      <c r="G991" s="257"/>
      <c r="H991" s="257"/>
      <c r="I991" s="257"/>
      <c r="J991" s="257"/>
      <c r="K991" s="257"/>
      <c r="L991" s="257"/>
      <c r="M991" s="257"/>
      <c r="N991" s="257"/>
      <c r="O991" s="257"/>
      <c r="P991" s="257"/>
      <c r="Q991" s="257"/>
      <c r="R991" s="257"/>
      <c r="S991" s="257"/>
      <c r="T991" s="257"/>
      <c r="U991" s="257"/>
      <c r="V991" s="257"/>
      <c r="W991" s="257"/>
      <c r="X991" s="257"/>
      <c r="Y991" s="257"/>
      <c r="Z991" s="257"/>
    </row>
    <row r="992" spans="1:26">
      <c r="A992" s="257"/>
      <c r="B992" s="257"/>
      <c r="C992" s="257"/>
      <c r="D992" s="257"/>
      <c r="E992" s="257"/>
      <c r="F992" s="257"/>
      <c r="G992" s="257"/>
      <c r="H992" s="257"/>
      <c r="I992" s="257"/>
      <c r="J992" s="257"/>
      <c r="K992" s="257"/>
      <c r="L992" s="257"/>
      <c r="M992" s="257"/>
      <c r="N992" s="257"/>
      <c r="O992" s="257"/>
      <c r="P992" s="257"/>
      <c r="Q992" s="257"/>
      <c r="R992" s="257"/>
      <c r="S992" s="257"/>
      <c r="T992" s="257"/>
      <c r="U992" s="257"/>
      <c r="V992" s="257"/>
      <c r="W992" s="257"/>
      <c r="X992" s="257"/>
      <c r="Y992" s="257"/>
      <c r="Z992" s="257"/>
    </row>
    <row r="993" spans="1:26">
      <c r="A993" s="257"/>
      <c r="B993" s="257"/>
      <c r="C993" s="257"/>
      <c r="D993" s="257"/>
      <c r="E993" s="257"/>
      <c r="F993" s="257"/>
      <c r="G993" s="257"/>
      <c r="H993" s="257"/>
      <c r="I993" s="257"/>
      <c r="J993" s="257"/>
      <c r="K993" s="257"/>
      <c r="L993" s="257"/>
      <c r="M993" s="257"/>
      <c r="N993" s="257"/>
      <c r="O993" s="257"/>
      <c r="P993" s="257"/>
      <c r="Q993" s="257"/>
      <c r="R993" s="257"/>
      <c r="S993" s="257"/>
      <c r="T993" s="257"/>
      <c r="U993" s="257"/>
      <c r="V993" s="257"/>
      <c r="W993" s="257"/>
      <c r="X993" s="257"/>
      <c r="Y993" s="257"/>
      <c r="Z993" s="257"/>
    </row>
    <row r="994" spans="1:26">
      <c r="A994" s="257"/>
      <c r="B994" s="257"/>
      <c r="C994" s="257"/>
      <c r="D994" s="257"/>
      <c r="E994" s="257"/>
      <c r="F994" s="257"/>
      <c r="G994" s="257"/>
      <c r="H994" s="257"/>
      <c r="I994" s="257"/>
      <c r="J994" s="257"/>
      <c r="K994" s="257"/>
      <c r="L994" s="257"/>
      <c r="M994" s="257"/>
      <c r="N994" s="257"/>
      <c r="O994" s="257"/>
      <c r="P994" s="257"/>
      <c r="Q994" s="257"/>
      <c r="R994" s="257"/>
      <c r="S994" s="257"/>
      <c r="T994" s="257"/>
      <c r="U994" s="257"/>
      <c r="V994" s="257"/>
      <c r="W994" s="257"/>
      <c r="X994" s="257"/>
      <c r="Y994" s="257"/>
      <c r="Z994" s="257"/>
    </row>
    <row r="995" spans="1:26">
      <c r="A995" s="257"/>
      <c r="B995" s="257"/>
      <c r="C995" s="257"/>
      <c r="D995" s="257"/>
      <c r="E995" s="257"/>
      <c r="F995" s="257"/>
      <c r="G995" s="257"/>
      <c r="H995" s="257"/>
      <c r="I995" s="257"/>
      <c r="J995" s="257"/>
      <c r="K995" s="257"/>
      <c r="L995" s="257"/>
      <c r="M995" s="257"/>
      <c r="N995" s="257"/>
      <c r="O995" s="257"/>
      <c r="P995" s="257"/>
      <c r="Q995" s="257"/>
      <c r="R995" s="257"/>
      <c r="S995" s="257"/>
      <c r="T995" s="257"/>
      <c r="U995" s="257"/>
      <c r="V995" s="257"/>
      <c r="W995" s="257"/>
      <c r="X995" s="257"/>
      <c r="Y995" s="257"/>
      <c r="Z995" s="257"/>
    </row>
    <row r="996" spans="1:26">
      <c r="A996" s="257"/>
      <c r="B996" s="257"/>
      <c r="C996" s="257"/>
      <c r="D996" s="257"/>
      <c r="E996" s="257"/>
      <c r="F996" s="257"/>
      <c r="G996" s="257"/>
      <c r="H996" s="257"/>
      <c r="I996" s="257"/>
      <c r="J996" s="257"/>
      <c r="K996" s="257"/>
      <c r="L996" s="257"/>
      <c r="M996" s="257"/>
      <c r="N996" s="257"/>
      <c r="O996" s="257"/>
      <c r="P996" s="257"/>
      <c r="Q996" s="257"/>
      <c r="R996" s="257"/>
      <c r="S996" s="257"/>
      <c r="T996" s="257"/>
      <c r="U996" s="257"/>
      <c r="V996" s="257"/>
      <c r="W996" s="257"/>
      <c r="X996" s="257"/>
      <c r="Y996" s="257"/>
      <c r="Z996" s="257"/>
    </row>
    <row r="997" spans="1:26">
      <c r="A997" s="257"/>
      <c r="B997" s="257"/>
      <c r="C997" s="257"/>
      <c r="D997" s="257"/>
      <c r="E997" s="257"/>
      <c r="F997" s="257"/>
      <c r="G997" s="257"/>
      <c r="H997" s="257"/>
      <c r="I997" s="257"/>
      <c r="J997" s="257"/>
      <c r="K997" s="257"/>
      <c r="L997" s="257"/>
      <c r="M997" s="257"/>
      <c r="N997" s="257"/>
      <c r="O997" s="257"/>
      <c r="P997" s="257"/>
      <c r="Q997" s="257"/>
      <c r="R997" s="257"/>
      <c r="S997" s="257"/>
      <c r="T997" s="257"/>
      <c r="U997" s="257"/>
      <c r="V997" s="257"/>
      <c r="W997" s="257"/>
      <c r="X997" s="257"/>
      <c r="Y997" s="257"/>
      <c r="Z997" s="257"/>
    </row>
    <row r="998" spans="1:26">
      <c r="A998" s="257"/>
      <c r="B998" s="257"/>
      <c r="C998" s="257"/>
      <c r="D998" s="257"/>
      <c r="E998" s="257"/>
      <c r="F998" s="257"/>
      <c r="G998" s="257"/>
      <c r="H998" s="257"/>
      <c r="I998" s="257"/>
      <c r="J998" s="257"/>
      <c r="K998" s="257"/>
      <c r="L998" s="257"/>
      <c r="M998" s="257"/>
      <c r="N998" s="257"/>
      <c r="O998" s="257"/>
      <c r="P998" s="257"/>
      <c r="Q998" s="257"/>
      <c r="R998" s="257"/>
      <c r="S998" s="257"/>
      <c r="T998" s="257"/>
      <c r="U998" s="257"/>
      <c r="V998" s="257"/>
      <c r="W998" s="257"/>
      <c r="X998" s="257"/>
      <c r="Y998" s="257"/>
      <c r="Z998" s="257"/>
    </row>
    <row r="999" spans="1:26">
      <c r="A999" s="257"/>
      <c r="B999" s="257"/>
      <c r="C999" s="257"/>
      <c r="D999" s="257"/>
      <c r="E999" s="257"/>
      <c r="F999" s="257"/>
      <c r="G999" s="257"/>
      <c r="H999" s="257"/>
      <c r="I999" s="257"/>
      <c r="J999" s="257"/>
      <c r="K999" s="257"/>
      <c r="L999" s="257"/>
      <c r="M999" s="257"/>
      <c r="N999" s="257"/>
      <c r="O999" s="257"/>
      <c r="P999" s="257"/>
      <c r="Q999" s="257"/>
      <c r="R999" s="257"/>
      <c r="S999" s="257"/>
      <c r="T999" s="257"/>
      <c r="U999" s="257"/>
      <c r="V999" s="257"/>
      <c r="W999" s="257"/>
      <c r="X999" s="257"/>
      <c r="Y999" s="257"/>
      <c r="Z999" s="257"/>
    </row>
    <row r="1000" spans="1:26">
      <c r="A1000" s="257"/>
      <c r="B1000" s="257"/>
      <c r="C1000" s="257"/>
      <c r="D1000" s="257"/>
      <c r="E1000" s="257"/>
      <c r="F1000" s="257"/>
      <c r="G1000" s="257"/>
      <c r="H1000" s="257"/>
      <c r="I1000" s="257"/>
      <c r="J1000" s="257"/>
      <c r="K1000" s="257"/>
      <c r="L1000" s="257"/>
      <c r="M1000" s="257"/>
      <c r="N1000" s="257"/>
      <c r="O1000" s="257"/>
      <c r="P1000" s="257"/>
      <c r="Q1000" s="257"/>
      <c r="R1000" s="257"/>
      <c r="S1000" s="257"/>
      <c r="T1000" s="257"/>
      <c r="U1000" s="257"/>
      <c r="V1000" s="257"/>
      <c r="W1000" s="257"/>
      <c r="X1000" s="257"/>
      <c r="Y1000" s="257"/>
      <c r="Z1000" s="257"/>
    </row>
  </sheetData>
  <sheetProtection algorithmName="SHA-512" hashValue="jeWYTdEZ5kGazThnFY5cttN5K2NF9g0Q5ELxpqA+6s+0bjON8BZSDf5s7hFISkWj3JG/XZXGgoV6Ysqjkvj1Eg==" saltValue="a3gDvfVS+Rqb7DFs7HnM9g==" spinCount="100000" sheet="1" objects="1" scenarios="1"/>
  <mergeCells count="20">
    <mergeCell ref="A141:A151"/>
    <mergeCell ref="T9:T10"/>
    <mergeCell ref="U9:U10"/>
    <mergeCell ref="A11:A28"/>
    <mergeCell ref="A29:A43"/>
    <mergeCell ref="A44:A64"/>
    <mergeCell ref="A65:A94"/>
    <mergeCell ref="A95:A101"/>
    <mergeCell ref="A102:A107"/>
    <mergeCell ref="A108:A117"/>
    <mergeCell ref="A118:A122"/>
    <mergeCell ref="A123:A129"/>
    <mergeCell ref="A130:A140"/>
    <mergeCell ref="N8:U8"/>
    <mergeCell ref="N9:N10"/>
    <mergeCell ref="O9:O10"/>
    <mergeCell ref="P9:P10"/>
    <mergeCell ref="Q9:Q10"/>
    <mergeCell ref="R9:R10"/>
    <mergeCell ref="S9:S10"/>
  </mergeCells>
  <conditionalFormatting sqref="Z6:Z7">
    <cfRule type="cellIs" dxfId="4" priority="1" stopIfTrue="1" operator="equal">
      <formula>$Z$6</formula>
    </cfRule>
  </conditionalFormatting>
  <conditionalFormatting sqref="N11:N151">
    <cfRule type="cellIs" dxfId="3" priority="2" operator="equal">
      <formula>"x"</formula>
    </cfRule>
  </conditionalFormatting>
  <conditionalFormatting sqref="P11:P151">
    <cfRule type="cellIs" dxfId="2" priority="3" operator="equal">
      <formula>"x"</formula>
    </cfRule>
  </conditionalFormatting>
  <conditionalFormatting sqref="O11:O151">
    <cfRule type="cellIs" dxfId="1" priority="4" operator="equal">
      <formula>"x"</formula>
    </cfRule>
  </conditionalFormatting>
  <pageMargins left="0.511811024" right="0.511811024" top="0.78740157499999996" bottom="0.78740157499999996" header="0" footer="0"/>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856FAE43284E354790B15DDC1F102901" ma:contentTypeVersion="2" ma:contentTypeDescription="Crie um novo documento." ma:contentTypeScope="" ma:versionID="9515f44c105532fd8e880539684bb0b5">
  <xsd:schema xmlns:xsd="http://www.w3.org/2001/XMLSchema" xmlns:xs="http://www.w3.org/2001/XMLSchema" xmlns:p="http://schemas.microsoft.com/office/2006/metadata/properties" xmlns:ns2="b2c55229-3374-4230-a45c-d894a13ac7d3" targetNamespace="http://schemas.microsoft.com/office/2006/metadata/properties" ma:root="true" ma:fieldsID="ea1ca8fdcc563e8002aa94c038abac97" ns2:_="">
    <xsd:import namespace="b2c55229-3374-4230-a45c-d894a13ac7d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c55229-3374-4230-a45c-d894a13ac7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78D02A6-2E7B-4B92-A2C2-1A9AF0F79BC4}">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4421ED4-59F2-4396-8427-35A7B2783E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2c55229-3374-4230-a45c-d894a13ac7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13E776D-BF0B-4447-98A3-917E76A1D12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Elizabeth Santos Araujo</dc:creator>
  <cp:keywords/>
  <dc:description/>
  <cp:lastModifiedBy>Acer</cp:lastModifiedBy>
  <cp:revision/>
  <dcterms:created xsi:type="dcterms:W3CDTF">2018-08-07T18:01:57Z</dcterms:created>
  <dcterms:modified xsi:type="dcterms:W3CDTF">2022-05-24T13:44:04Z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0x010100856FAE43284E354790B15DDC1F102901</vt:lpwstr>
  </property>
</Properties>
</file>