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5600" windowHeight="5265" tabRatio="745" firstSheet="1" activeTab="4"/>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42" r:id="rId7"/>
    <sheet name="Painel de Gestão - 3" sheetId="37" r:id="rId8"/>
  </sheets>
  <definedNames>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workbook>
</file>

<file path=xl/calcChain.xml><?xml version="1.0" encoding="utf-8"?>
<calcChain xmlns="http://schemas.openxmlformats.org/spreadsheetml/2006/main">
  <c r="A5" i="35"/>
  <c r="B5" i="37"/>
  <c r="B5" i="2"/>
  <c r="F31" i="35"/>
  <c r="C23" i="37"/>
  <c r="G31" i="35" l="1"/>
  <c r="H31"/>
  <c r="I31"/>
  <c r="F32"/>
  <c r="G32"/>
  <c r="H32"/>
  <c r="I32"/>
  <c r="F33"/>
  <c r="G33"/>
  <c r="H33"/>
  <c r="I33"/>
  <c r="F34"/>
  <c r="G34"/>
  <c r="H34"/>
  <c r="I34"/>
  <c r="F35"/>
  <c r="G35"/>
  <c r="H35"/>
  <c r="I35"/>
  <c r="F36"/>
  <c r="G36"/>
  <c r="H36"/>
  <c r="I36"/>
  <c r="E36"/>
  <c r="E35"/>
  <c r="E34"/>
  <c r="E33"/>
  <c r="E32"/>
  <c r="E31"/>
  <c r="D36"/>
  <c r="D35"/>
  <c r="D34"/>
  <c r="D33"/>
  <c r="D32"/>
  <c r="D31"/>
  <c r="C36"/>
  <c r="C35"/>
  <c r="C34"/>
  <c r="C33"/>
  <c r="C32"/>
  <c r="C31"/>
  <c r="I31" i="2" l="1"/>
  <c r="I32"/>
  <c r="I33"/>
  <c r="I34"/>
  <c r="I35"/>
  <c r="I36"/>
  <c r="H31"/>
  <c r="H32"/>
  <c r="H33"/>
  <c r="H34"/>
  <c r="H35"/>
  <c r="H36"/>
  <c r="G36"/>
  <c r="G35"/>
  <c r="G34"/>
  <c r="G33"/>
  <c r="G32"/>
  <c r="G31"/>
  <c r="F36"/>
  <c r="F35"/>
  <c r="F34"/>
  <c r="F33"/>
  <c r="F32"/>
  <c r="F31"/>
  <c r="E36"/>
  <c r="E35"/>
  <c r="E34"/>
  <c r="E33"/>
  <c r="E32"/>
  <c r="E31"/>
  <c r="D36"/>
  <c r="D35"/>
  <c r="D34"/>
  <c r="D33"/>
  <c r="D32"/>
  <c r="D31"/>
  <c r="C31"/>
  <c r="C36"/>
  <c r="C35"/>
  <c r="C34"/>
  <c r="C33"/>
  <c r="C32"/>
  <c r="G32" i="37" l="1"/>
  <c r="I34"/>
  <c r="G35"/>
  <c r="I38"/>
  <c r="D19"/>
  <c r="A3"/>
  <c r="E23"/>
  <c r="F21" s="1"/>
  <c r="C28" i="35"/>
  <c r="E15"/>
  <c r="C20"/>
  <c r="E20" s="1"/>
  <c r="C19"/>
  <c r="E19" s="1"/>
  <c r="C17"/>
  <c r="E17" s="1"/>
  <c r="C18"/>
  <c r="E18" s="1"/>
  <c r="C16"/>
  <c r="E16" s="1"/>
  <c r="A3"/>
  <c r="B157" i="34"/>
  <c r="E21" i="35" s="1"/>
  <c r="E24" i="2"/>
  <c r="E23"/>
  <c r="E15"/>
  <c r="F20" i="37" l="1"/>
  <c r="F19"/>
  <c r="F18"/>
  <c r="F17"/>
  <c r="F16"/>
  <c r="D16"/>
  <c r="F22"/>
  <c r="C22" i="35"/>
  <c r="D17" s="1"/>
  <c r="E22"/>
  <c r="D23" i="37" l="1"/>
  <c r="F23"/>
  <c r="D20" i="35"/>
  <c r="D19"/>
  <c r="D16"/>
  <c r="D18"/>
  <c r="F20"/>
  <c r="F18"/>
  <c r="F16"/>
  <c r="F19"/>
  <c r="F17"/>
  <c r="F21"/>
  <c r="E21" i="2"/>
  <c r="C20"/>
  <c r="C19"/>
  <c r="C18"/>
  <c r="C17"/>
  <c r="C16"/>
  <c r="C28"/>
  <c r="D22" i="35" l="1"/>
  <c r="F22"/>
  <c r="E22" i="2" s="1"/>
  <c r="F20" s="1"/>
  <c r="C22"/>
  <c r="D20" s="1"/>
  <c r="A3"/>
  <c r="D16" l="1"/>
  <c r="D18"/>
  <c r="D17"/>
  <c r="D19"/>
  <c r="F16"/>
  <c r="F17"/>
  <c r="F18"/>
  <c r="F19"/>
  <c r="F21"/>
  <c r="D22" l="1"/>
  <c r="F22"/>
</calcChain>
</file>

<file path=xl/comments1.xml><?xml version="1.0" encoding="utf-8"?>
<comments xmlns="http://schemas.openxmlformats.org/spreadsheetml/2006/main">
  <authors>
    <author>AsposeUser</author>
  </authors>
  <commentList>
    <comment ref="G52" authorId="0">
      <text>
        <r>
          <rPr>
            <sz val="10"/>
            <rFont val="Arial"/>
            <family val="2"/>
          </rPr>
          <t>PESSOAL PRECISO DA COLABORAÇÃO DE TODOS AQUI. Posso com certeza articular e realizar as campanhas na área do caissara, do resto não terei pernas para isso! --camilanali Tue Nov 23 2010 16:59:06 GMT-0200 (Hor�rio brasileiro de ver�o)</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AsposeUser</author>
  </authors>
  <commentList>
    <comment ref="G52" authorId="0">
      <text>
        <r>
          <rPr>
            <sz val="10"/>
            <rFont val="Arial"/>
            <family val="2"/>
          </rPr>
          <t>PESSOAL PRECISO DA COLABORAÇÃO DE TODOS AQUI. Posso com certeza articular e realizar as campanhas na área do caissara, do resto não terei pernas para isso! --camilanali Tue Nov 23 2010 16:59:06 GMT-0200 (Hor�rio brasileiro de ver�o)</t>
        </r>
      </text>
    </comment>
  </commentList>
</comments>
</file>

<file path=xl/comments4.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<sst xmlns="http://schemas.openxmlformats.org/spreadsheetml/2006/main" count="3127" uniqueCount="1608">
  <si>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</si>
  <si>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</si>
  <si>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</si>
  <si>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</si>
  <si>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</si>
  <si>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</si>
  <si>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</si>
  <si>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</si>
  <si>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</si>
  <si>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</si>
  <si>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</si>
  <si>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</si>
  <si>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</si>
  <si>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</si>
  <si>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</si>
  <si>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</si>
  <si>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</si>
  <si>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</si>
  <si>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</si>
  <si>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</si>
  <si>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</si>
  <si>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</si>
  <si>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</si>
  <si>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</si>
  <si>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</si>
  <si>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</si>
  <si>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</si>
  <si>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</si>
  <si>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</si>
  <si>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</si>
  <si>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</si>
  <si>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</si>
  <si>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</si>
  <si>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</si>
  <si>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</si>
  <si>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</si>
  <si>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</si>
  <si>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</si>
  <si>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</si>
  <si>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</si>
  <si>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</si>
  <si>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</si>
  <si>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</si>
  <si>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</si>
  <si>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</si>
  <si>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</si>
  <si>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</si>
  <si>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</si>
  <si>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</si>
  <si>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</si>
  <si>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</si>
  <si>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</si>
  <si>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</si>
  <si>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</si>
  <si>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</si>
  <si>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</si>
  <si>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</si>
  <si>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</si>
  <si>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</si>
  <si>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</si>
  <si>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</si>
  <si>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</si>
  <si>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</si>
  <si>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</si>
  <si>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</si>
  <si>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</si>
  <si>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</si>
  <si>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</si>
  <si>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</si>
  <si>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</si>
  <si>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</si>
  <si>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</si>
  <si>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</si>
  <si>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</si>
  <si>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</si>
  <si>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</si>
  <si>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</si>
  <si>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</si>
  <si>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1.1.1- Identificar e mapear os grandes fragmentos (&gt;1000 ha) de ocorrência das espécies alvo</t>
  </si>
  <si>
    <t>1.1.2- Identificar e priorizar as áreas de relevante interesse para manutenção das populações das espécies alvo, por meio de um planejamento sistemático, considerando inclusive a estrutura e complexidade florestal</t>
  </si>
  <si>
    <t>1.1.3- Propor a criação de novas UCs de proteção integral nos fragmentos identificados como de relevância para
 a manutenção das populações viáveis das espécies alvo</t>
  </si>
  <si>
    <t>1.1.4- Incentivar a criação e implementação de RPPN através da execução dos programas já existentes na região (PRESERVA, Corredores Ecológicos, Sema-BA)</t>
  </si>
  <si>
    <t>1.1.5- Implementar pelo menos 25% das UC existentes nas áreas de ocorrência das espécies alvo (regularização fundiária, ampliação do efetivo de pessoal, elaboração-revisão de Planos de Manejo e melhoria da infraestrutura)</t>
  </si>
  <si>
    <t>1.1.6- Fazer gestão junto às instituições fiscalizadoras (IBAMA, ICMBio e IMA) para verificar o efetivo cumprimento da regularização ambiental (licenciamento ambiental da propriedade, RL e APP) das propriedades localizadas nas áreas de relevância para a manutenção das populações das espécies alvo, prioritariamente nas áreas circundantes das UC e grandes fragmentos (&gt;1000 ha) identificados como prioritários</t>
  </si>
  <si>
    <t>1.2.1- Identificar as áreas prioritárias para restauração florestal primando a formação de corredores entre as áreas de relevância para a manutenção das populações das espécies alvo</t>
  </si>
  <si>
    <t>1.2.2- Incentivar a restauração florestal com espécies nativas nas áreas prioritárias identificadas para formação de 
corredores entre as áreas de relevância para a manutenção das populações das espécies alvo</t>
  </si>
  <si>
    <t xml:space="preserve">1.2.3- Incentivar a demarcação, manutenção e recomposição de RL e APP através da execução dos programas já existentes na região (TNC, Floresta Viva, Corredores Ecológicos e MPE-BA) buscando sempre o estabelecimento da conectividade entre os fragmentos de relevância para a manutenção das populações das espécies alvo </t>
  </si>
  <si>
    <t>1.2.4- Elaborar e executar projeto piloto de sensibilização para restauração e manutenção da cobertura florestal (agricultura sustentável, uso legal dos recursos florestais e do fogo) nas áreas prioritárias identificadas</t>
  </si>
  <si>
    <t>1.2.5- Fazer gestão junto às instituições financiadoras (BB, Banco do Nordeste e BNDES) no momento da contratação de crédito, a exigência da regularização ambiental (licenciamento ambiental da propriedade, RL e APP) das propriedades rurais na área de ocorrência das espécies alvo</t>
  </si>
  <si>
    <t>1.3.1-  Realizar caracterização estrutural (composição e densidade de especies de árvores de sombra, estrutura vegetal,
 recursos) das cabrucas/plantações de cacau sombreadas na região e mapea-las</t>
  </si>
  <si>
    <r>
      <t>1.3.2- Identificar quais e como as espécies alvo, que ocorrem na região cacaueira (</t>
    </r>
    <r>
      <rPr>
        <i/>
        <sz val="10"/>
        <rFont val="Calibri"/>
        <family val="2"/>
        <scheme val="minor"/>
      </rPr>
      <t>L. chrysomelas; C. melanochir; C. xanthosternos; C subspinosus; C. pictus; B. torquatus</t>
    </r>
    <r>
      <rPr>
        <sz val="10"/>
        <rFont val="Calibri"/>
        <family val="2"/>
        <scheme val="minor"/>
      </rPr>
      <t>)  utilizam os diferentes tipos de cabruca e cacau sombreado na região</t>
    </r>
  </si>
  <si>
    <t xml:space="preserve">1.3.3- Definir as condições mínimas (estrutura vegetal, densidade de recursos-chave) necessárias para que as espécies alvo usem as cabrucas e cacau sombreado como corredores e/ou área de uso </t>
  </si>
  <si>
    <t>1.3.4- Criar uma camara técnica formada por atores interessados (MARS; Instituto Cabruca e outros) para promover a implementação de certificação do cacau “amigo de biodiversidade”</t>
  </si>
  <si>
    <t>1.3.5- Incentivar os produtores a certificarem (certificação “amigo da biodiversidade”) suas plantações, através de por exemplo: campanhas informativas sobre as vantagens financeiras do cacau certificado; capacitação de fazendeiros nas atividades de certificação; facilitação do processo de certificação junto aos orgãos competentes</t>
  </si>
  <si>
    <t xml:space="preserve">1.4.1- Estabelecer uma linha de base para a cobertura florestal nativa atual, áreas relevantes de conservação das espécies alvo e pontos críticos para a fiscalização, e revisá-la após cinco anos, para medir as alterações. </t>
  </si>
  <si>
    <t>1.4.2- Elaborar um plano de fiscalização estratégico  focado nas áreas críticas de ocorrência das espécies alvos</t>
  </si>
  <si>
    <t xml:space="preserve">1.4.3- Implementar o plano de fiscalização. </t>
  </si>
  <si>
    <t>1.4.4- Fazer gestão para incorporação do ICMS ecológico pelo governo da Bahia e Espírito Santo.</t>
  </si>
  <si>
    <t>1.4.5- Promover a incorporação do PAN nas estratégias de conservação da biodiversidade previstas nos planos diretores municipais existentes e a serem revisados ou elaborados</t>
  </si>
  <si>
    <t>1.4.6- Divulgar e promover o PAN, por meio de reuniões regionais utilizando a divisão estratégica do CCMA somando ao Corredor Ecológico Caratinga Sossego com atores identificados (Corredores Ecológicos, IPEMA, IBIO, Comitês de Bacias, Flora Brasil, CECO, BIODIVERSITAS, CI, FUNAI, INCRA, Financiadores de crédito agrícola) e governos estaduais e municipais diagnosticando as ações e demais projetos nas regiões foco para otimizar esforços de políticas públicas e de adequação ambiental das propriedades rurais (averbação de Reserva Legal e proteção de APP)</t>
  </si>
  <si>
    <r>
      <t xml:space="preserve">1.5.1- Identificar novas áreas de ocorrência de populações das espécies alvo deste PAN, principalmente </t>
    </r>
    <r>
      <rPr>
        <i/>
        <sz val="10"/>
        <rFont val="Calibri"/>
        <family val="2"/>
        <scheme val="minor"/>
      </rPr>
      <t>Alouatta guariba guariba</t>
    </r>
  </si>
  <si>
    <t>1.5.2- Definir quais são as populações chaves para conservação das espécies alvo deste PAN</t>
  </si>
  <si>
    <t>1.5.3- Identificar áreas importantes para ampliação de habitat disponível e conexão das populações das espécies alvo, utilizando os dados disponíveis e a informação resultante da pesquisa de campo</t>
  </si>
  <si>
    <t xml:space="preserve">1.5.4- Contribuir e direcionar, com base neste PAN, a execução das ações de restauração florestal previstas no âmbito do CCMA </t>
  </si>
  <si>
    <t>1.6.1- Identificar áreas potenciais para criação de UC de Proteção Integral na região de ocorrência das espécies alvo deste PAN e propor a criação nas áreas consideradas relevantes</t>
  </si>
  <si>
    <t>1.6.2- Incentivar a criação e implantação de RRPN nas áreas críticas para conservação das espécies alvo deste PAN</t>
  </si>
  <si>
    <t>1.6.3- Criar e implantar um micro-corredor ecológico incluindo as áreas protegidas das Unidades de Conservação da região da bacia dos rios Jequitinhonha e Mucuri</t>
  </si>
  <si>
    <t>1.6.4- Fazer gestão para regulamentação do Decreto de definição das Zonas de Amortecimento das Unidades de Conservação</t>
  </si>
  <si>
    <r>
      <t xml:space="preserve">1.7.1- Inserir as áreas de ocorrência de </t>
    </r>
    <r>
      <rPr>
        <i/>
        <sz val="10"/>
        <rFont val="Calibri"/>
        <family val="2"/>
        <scheme val="minor"/>
      </rPr>
      <t xml:space="preserve">T. eliasi </t>
    </r>
    <r>
      <rPr>
        <sz val="10"/>
        <rFont val="Calibri"/>
        <family val="2"/>
        <scheme val="minor"/>
      </rPr>
      <t>na restinga de Maricá em Unidade de Conservação de Proteção Integral</t>
    </r>
  </si>
  <si>
    <t>1.7.2- Fazer gestão junto aos órgãos ambientais visando a criação ou ampliação  de Unidades de Conservação de Proteção Integral e Reservas Particulares do Patrimônio Natural-RPPN, nas áreas prioritárias  para conservação dos táxons identificadas neste PAN</t>
  </si>
  <si>
    <t>1.8.1- Compilar dados já existentes sobre a paisagem e ocorrência do mico-leão-preto no baixo, médio e alto Paranapanema, para elaboração de um programa de conectividade.</t>
  </si>
  <si>
    <t>1.8.2- Compilar dados já existentes acerca da distribuição geográfica conhecida do muriqui e veado bororó no Estado de São Paulo, nos principais maciços florestais, por exemplo, Serra do Paranapiacaba, Serra do Mar, Vale do Ribeira e região litorânea para elaboração de um programa de conectividade.</t>
  </si>
  <si>
    <r>
      <t>1.8.3- Iniciar o programa de conectividade para o muriqui-do-sul (</t>
    </r>
    <r>
      <rPr>
        <i/>
        <sz val="10"/>
        <rFont val="Calibri"/>
        <family val="2"/>
        <scheme val="minor"/>
      </rPr>
      <t>Brachyteles aracnoides</t>
    </r>
    <r>
      <rPr>
        <sz val="10"/>
        <rFont val="Calibri"/>
        <family val="2"/>
        <scheme val="minor"/>
      </rPr>
      <t>) e o veado-mateiro-pequeno (</t>
    </r>
    <r>
      <rPr>
        <i/>
        <sz val="10"/>
        <rFont val="Calibri"/>
        <family val="2"/>
        <scheme val="minor"/>
      </rPr>
      <t>Mazama bororo</t>
    </r>
    <r>
      <rPr>
        <sz val="10"/>
        <rFont val="Calibri"/>
        <family val="2"/>
        <scheme val="minor"/>
      </rPr>
      <t>) no alto e médio paranapanema e ampliar a conectividade (áreas de uso) do mico-leão-preto (</t>
    </r>
    <r>
      <rPr>
        <i/>
        <sz val="10"/>
        <rFont val="Calibri"/>
        <family val="2"/>
        <scheme val="minor"/>
      </rPr>
      <t xml:space="preserve">Leontopithecus chrysopygus) </t>
    </r>
    <r>
      <rPr>
        <sz val="10"/>
        <rFont val="Calibri"/>
        <family val="2"/>
        <scheme val="minor"/>
      </rPr>
      <t>no baixo Paranapanema.</t>
    </r>
  </si>
  <si>
    <t>1.8.4- Fazer gestão junto às Câmaras Técnicas de Compensação Ambiental Federal (João Arthur) e dos Estados de São Paulo e Paraná para aplicação de recursos financeiros nos projetos de conectividade para as espécies alvo.</t>
  </si>
  <si>
    <t>1.8.5- Transformar os principais fragmentos e áreas de conectividade em áreas protegidas (UC e Reserva Legal) e propor recuperação das APP.</t>
  </si>
  <si>
    <t>1.8.6- Estimular a criação de RPPN para garantir a integridade dos maciços existentes nas áreas de ocorrência das espécies alvo, em consonância com mecanismos de certificação florestal (HBI, HCV, FSC) e demais normatizações e fóruns de discussão pertinentes (diálogo florestal e Movimento ¨RPPNista¨).</t>
  </si>
  <si>
    <t>1.8.7- Fazer gestão política para criação e ampliação de unidades de conservação, com propostas já existentes (ampliação da ESEC Mico-Leão-Preto, Entorno Parque Estadual Carlos Botelho, Parque Estadual Intervales, Parque Nacional de Guaricana e Reserva Biológica Bom Jesus, PARNA Cristas da Mantiqueira - SP)).</t>
  </si>
  <si>
    <t>1.8.8- Avaliar, elaborar e executar um projeto para conectividade da Ilha do Superagui com o continente.</t>
  </si>
  <si>
    <t>1.9.1- Mapear os agentes zoonóticos, vetores e hospedeiros, ocorrentes no ambiente das espécies: mico-leão-preto, mico-leão-da cara-preta, muriqui-do-sul, veado-bororó e o rato-cururuá.</t>
  </si>
  <si>
    <t>1.9.2- Incentivar e articular com os municípios onde ocorrem as espécies alvo, a adoção de estratégias de combate a doenças e/ou patógenos infecto-contagiosos em animais domésticos, tal como campanhas de vacinação e vermifugação, priorizando o entorno das Unidades de Conservação.</t>
  </si>
  <si>
    <t>1.9.3- Realizar campanha de posse responsável de animais domésticos no entorno das unidades de conservação com ocorrência das espécies alvo (mico-leão-preto, mico-leão-da cara-preta, muriqui-do-sul, veado-bororó e o rato-cururuá)</t>
  </si>
  <si>
    <t>1.9.4- Realizar capacitação para monitoramento de epizootias nas áreas de ocorrência das espécies alvo (mico-leão-preto, mico-leão-da cara-preta, muriqui-do-sul, veado-bororó e o rato-cururuá).</t>
  </si>
  <si>
    <t>1.9.5- Realizar campanhas de educação sanitária e ambiental para as populações humanas usuárias das áreas de ocorrência das espécies: mico-leão-preto, mico-leão-da cara-preta, muriqui-do-sul, veado-bororó e o rato-cururuá.</t>
  </si>
  <si>
    <t>1.9.6- Implantar projeto de tratamento de efluentes domésticos dentro das unidades de conservação e articular no entorno (áreas de amortecimento) e nas APA onde ocorrem as espécies alvo (mico-leão-preto, mico-leão-da cara-preta, muriqui-do-sul, veado-bororó e o rato-cururuá).</t>
  </si>
  <si>
    <t>1.10.1- Incluir no PNAPA do IBAMA ações de inteligência/investigação e fiscalização em relação à extração do palmito nas áreas de ocorrência do muriqui-do-sul e do veado-bororó.</t>
  </si>
  <si>
    <r>
      <t>1.10.2- Incentivar as iniciativas de exploração sustentável dos frutos da palmeira juçara (</t>
    </r>
    <r>
      <rPr>
        <i/>
        <sz val="10"/>
        <color indexed="8"/>
        <rFont val="Calibri"/>
        <family val="2"/>
        <scheme val="minor"/>
      </rPr>
      <t>Euterpe edulis</t>
    </r>
    <r>
      <rPr>
        <sz val="10"/>
        <color indexed="8"/>
        <rFont val="Calibri"/>
        <family val="2"/>
        <scheme val="minor"/>
      </rPr>
      <t>) para produção de polpa, sementes para comercialização e artesanato, nas áreas de ocorrência do muriqui-do-sul e do veado-bororó, exceto em unidades de conservação de proteção integral.</t>
    </r>
  </si>
  <si>
    <t>1.10.3- Incentivar a produção de culturas alternativas, em áreas degradadas, que venham a substituir o uso do palmito juçara com espécies não invasoras, como a pupunha - Bactris gasipaes, nas áreas de ocorrência do muriqui-do-sul e do veado-bororó.</t>
  </si>
  <si>
    <t>1.10.4- Elaborar e executar um programa educativo/informativo a favor do consumo apenas de palmito juçara certificado.</t>
  </si>
  <si>
    <t>1.10.5- Elaborar e executar um programa de marketing para colocar o palmito juçara como uma das espécies bandeira da Mata Atlântica.</t>
  </si>
  <si>
    <t>2.1.1- Mapear os diferentes categorias de caça [(culturais, subsistência e comercial (todos os fins)] identificando quem (os atores), como (metodologia usada) onde (áreas pereferidas de caça) e o que (quais espécies) eles caçam</t>
  </si>
  <si>
    <t>2.1.2- Desenvolver e implementar metodologia para avaliar quantitativamente pressão de caça, que possa ser usado para todas as espécies alvo e determinar o “marco zero” que será usada para avaliar o efeito das ações propostas para diminuir a ameaça através de monitoramento de caça nas áreas alvo</t>
  </si>
  <si>
    <t>2.1.3- Desenvolver e implementar um programa de educação ambiental nas escolas dos munícipios dentro das áreas de ocorrência das espécies onde a caça foi identificada como um problema para as espécies alvo. Estes programas serão específicos baseado nos resultados encontrados no mapeamento</t>
  </si>
  <si>
    <t>2.1.4- Desenvolver e implementar um programa de mitigação de caça, baseado nos resultados da ação 1 e que podem incluir por exemplo atividades como: fornecer alternativas econômicas sustentáveis, programa de concientização aspectos legais da caça para os atores diretos (caçadores)</t>
  </si>
  <si>
    <t>2.1.5- Monitorar continuamente a pressão de caça nas áreas de relevância indicadas</t>
  </si>
  <si>
    <r>
      <t xml:space="preserve">2.2.1- Elaborar estudos específicos para quantificar e qualificar a pressão de caça sobre as espécies </t>
    </r>
    <r>
      <rPr>
        <i/>
        <sz val="10"/>
        <rFont val="Calibri"/>
        <family val="2"/>
        <scheme val="minor"/>
      </rPr>
      <t>Cebus robustus, Callithrix flaviceps, Brachyteles hypoxanthus, Callicebus personatus, Alouatta guariba, Chaetomys subspinosus</t>
    </r>
    <r>
      <rPr>
        <sz val="10"/>
        <rFont val="Calibri"/>
        <family val="2"/>
        <scheme val="minor"/>
      </rPr>
      <t xml:space="preserve"> e </t>
    </r>
    <r>
      <rPr>
        <i/>
        <sz val="10"/>
        <rFont val="Calibri"/>
        <family val="2"/>
        <scheme val="minor"/>
      </rPr>
      <t>Bradypus torquatus</t>
    </r>
    <r>
      <rPr>
        <sz val="10"/>
        <rFont val="Calibri"/>
        <family val="2"/>
        <scheme val="minor"/>
      </rPr>
      <t>, em Unidades de Conservação e entorno</t>
    </r>
  </si>
  <si>
    <t>2.2.2- Realizar atividade que possibilite a reflexão dos proprietários rurais a fim de  combater a prática de caça na região.</t>
  </si>
  <si>
    <t>2.2.3- Estabelecer um programa de fiscalização com patrulhas periódicas e de inteligência que possibilite conhecer, diminuir e permitir o monitoramento das pressões de caça</t>
  </si>
  <si>
    <t>2.2.4- Enviar à assessoria parlamentar proposta de alteração na legislação ambiental de forma a tornar a captura e a caça de espécies ameaçadas punível efetivamente com pena restritiva de liberdade por um período de três meses.</t>
  </si>
  <si>
    <t>2.2.5- Articular contratação de pessoal para a fiscalização e/ou difundir a prática de atividade delegada e outros convênios voltados à complementação de recursos humanos para a fiscalização de caça</t>
  </si>
  <si>
    <t>2.2.6- Elaborar um programa de capacitação e sensibilização do poder judiciário e delegados de polícia sobre a problemática da caça de espécies ameaçadas</t>
  </si>
  <si>
    <t>2.2.7- Executar o programa de  sensibilização do poder judiciário e delegados de polícia sobre a problemática da caça de espécies ameaçadas</t>
  </si>
  <si>
    <t>2.3.1- Promover estudos acerca dos hábitos de caça, nas áreas de ocorrência do muriqui-do-sul e do veado-bororó.</t>
  </si>
  <si>
    <t>2.3.2- Capacitar os agentes ambientais para fiscalização específica da caça.</t>
  </si>
  <si>
    <t>2.3.3- Incluir no PNAPA do IBAMA ações de inteligência/investigação e fiscalização da caça, priorizando as áreas de ocorrência do muriqui-do-sul e do veado-bororó</t>
  </si>
  <si>
    <t>2.3.4- Criar programa de geração de renda para populações humanas que vivem nas áreas de ocorrência das espécies alvo e iniciar sua implantação.</t>
  </si>
  <si>
    <t>2.3.5- Criar programa de educação ambiental para diversas faixas etárias, com inserção curricular no ensino formal (ensino infantil, fundamental e médio) e iniciar sua implantação.</t>
  </si>
  <si>
    <t>2.3.6- Capacitar agentes ambientais locais para efetivação do Programa de Educação Ambiental nas áreas de ocorrência das espécies alvo, priorizando o entorno das UC.</t>
  </si>
  <si>
    <t>2.3.7- Formalizar as parcerias com as Polícias Ambientais, IBAMA e órgãos gestores das unidades de conservação nos Estados de São Paulo e Paraná, para efetivar as ações fiscalizatórias.</t>
  </si>
  <si>
    <r>
      <t xml:space="preserve">3.1.1- Desenvolver e implementar um método para avaliar se atividades ex situ para cada espécie são apropriadas, viáveis e definir claramente as funções (se população reserva, banco genético, triagem) e objetivos de cada população </t>
    </r>
    <r>
      <rPr>
        <i/>
        <sz val="10"/>
        <rFont val="Calibri"/>
        <family val="2"/>
        <scheme val="minor"/>
      </rPr>
      <t>ex-situ</t>
    </r>
    <r>
      <rPr>
        <sz val="10"/>
        <rFont val="Calibri"/>
        <family val="2"/>
        <scheme val="minor"/>
      </rPr>
      <t xml:space="preserve"> já existente ou recomendada</t>
    </r>
  </si>
  <si>
    <t>3.1.2- Definir os atores e suas atribuições na criação e manutenção de cada programa ex situ para as espécies alvo, e identificar critérios para a avaliação do funcionamento do programa</t>
  </si>
  <si>
    <r>
      <t xml:space="preserve">3.1.3- Implementar os programas </t>
    </r>
    <r>
      <rPr>
        <i/>
        <sz val="10"/>
        <rFont val="Calibri"/>
        <family val="2"/>
        <scheme val="minor"/>
      </rPr>
      <t>ex situ</t>
    </r>
    <r>
      <rPr>
        <sz val="10"/>
        <rFont val="Calibri"/>
        <family val="2"/>
        <scheme val="minor"/>
      </rPr>
      <t xml:space="preserve"> identificados como necessários para as espécies alvo </t>
    </r>
  </si>
  <si>
    <r>
      <t xml:space="preserve">3.2.1- Fazer diagnóstico preciso e propor as ações do manejo necessário para as espécies </t>
    </r>
    <r>
      <rPr>
        <i/>
        <sz val="10"/>
        <rFont val="Calibri"/>
        <family val="2"/>
        <scheme val="minor"/>
      </rPr>
      <t>Cebus robustus, Callithrix flaviceps, Brachyteles hypoxanthus, Callicebus personatus, Alouatta guariba, Chaetomys subspinosus e Bradypus torquatus</t>
    </r>
    <r>
      <rPr>
        <sz val="10"/>
        <rFont val="Calibri"/>
        <family val="2"/>
        <scheme val="minor"/>
      </rPr>
      <t xml:space="preserve">, incluindo identificação dos pontos críticos de maior incidência de atropelamentos, análise dos riscos associados às solturas de espécimes das espécies alvo e a avaliação da necessidade de programas </t>
    </r>
    <r>
      <rPr>
        <i/>
        <sz val="10"/>
        <rFont val="Calibri"/>
        <family val="2"/>
        <scheme val="minor"/>
      </rPr>
      <t>ex situ</t>
    </r>
    <r>
      <rPr>
        <sz val="10"/>
        <rFont val="Calibri"/>
        <family val="2"/>
        <scheme val="minor"/>
      </rPr>
      <t xml:space="preserve"> das espécies alvo deste PAN.</t>
    </r>
  </si>
  <si>
    <t>3.2.2- Iniciar a execução das ações emergenciais identificadas em cada Programa de Manejo.</t>
  </si>
  <si>
    <t>3.3.1- Fazer gestão para definir a competência institucionais sobre o manejo em cativeiro de táxons alvo de programas de conservação ex situ vinculados  a este PAN.</t>
  </si>
  <si>
    <r>
      <t xml:space="preserve">3.3.2- Implementar e monitorar o programa de manejo da metapopulação (in situ e população ex situ já existente) de </t>
    </r>
    <r>
      <rPr>
        <i/>
        <sz val="10"/>
        <rFont val="Calibri"/>
        <family val="2"/>
        <scheme val="minor"/>
      </rPr>
      <t>L. rosalia</t>
    </r>
    <r>
      <rPr>
        <sz val="10"/>
        <rFont val="Calibri"/>
        <family val="2"/>
        <scheme val="minor"/>
      </rPr>
      <t>. (Ação contínua)</t>
    </r>
  </si>
  <si>
    <t>3.4.1- Atualizar os dados sobre as subpopulações de mico-leão-preto (in situ e ex situ), como base para detalhar o programa de manejo da espécie.</t>
  </si>
  <si>
    <r>
      <t xml:space="preserve">3.4.2- Oficializar e divulgar o programa de manejo do mico-leão-preto </t>
    </r>
    <r>
      <rPr>
        <i/>
        <sz val="10"/>
        <color indexed="8"/>
        <rFont val="Calibri"/>
        <family val="2"/>
        <scheme val="minor"/>
      </rPr>
      <t xml:space="preserve">in situ </t>
    </r>
    <r>
      <rPr>
        <sz val="10"/>
        <color indexed="8"/>
        <rFont val="Calibri"/>
        <family val="2"/>
        <scheme val="minor"/>
      </rPr>
      <t xml:space="preserve">e o programa de conservação </t>
    </r>
    <r>
      <rPr>
        <i/>
        <sz val="10"/>
        <color indexed="8"/>
        <rFont val="Calibri"/>
        <family val="2"/>
        <scheme val="minor"/>
      </rPr>
      <t>ex situ</t>
    </r>
    <r>
      <rPr>
        <sz val="10"/>
        <color indexed="8"/>
        <rFont val="Calibri"/>
        <family val="2"/>
        <scheme val="minor"/>
      </rPr>
      <t xml:space="preserve">.
</t>
    </r>
  </si>
  <si>
    <t>3.4.3- Dar continuidade à execução do programa de manejo (in situ) do mico-leão-preto, mico-leao-de-cara-dourada, muriqui-do-sul e veado bororó.</t>
  </si>
  <si>
    <t>3.4.4- Avaliar a necessidade de manejo de subpopulações do mico-leão-da-cara-preta.</t>
  </si>
  <si>
    <t>3.4.5- Avaliar a necessidade de criar um programa de conservação ex situ de subpopulações do mico-leão-da-cara-preta.</t>
  </si>
  <si>
    <t>3.4.6- Elaborar um protocolo para situações emergenciais para destinação de espécimes (in situ e/ou ex situ) de mico-leão-preto,mico-leão-da-cara-preta, muriqui-do-sul e veado-bororó</t>
  </si>
  <si>
    <t>3.4.7- Elaborar e ou oficializar programa de conservação ex situ para o muriqui-do-sul</t>
  </si>
  <si>
    <t>3.4.8- Definir o manejo das populações selvagens inviáveis de muriqui-do-sul.</t>
  </si>
  <si>
    <r>
      <t>3.4.9- Elaborar, oficializar e divulgar o programa de conservação ex situ do veado-mateiro-pequeno (</t>
    </r>
    <r>
      <rPr>
        <i/>
        <sz val="10"/>
        <color indexed="8"/>
        <rFont val="Calibri"/>
        <family val="2"/>
        <scheme val="minor"/>
      </rPr>
      <t>Mazama bororo</t>
    </r>
    <r>
      <rPr>
        <sz val="10"/>
        <color indexed="8"/>
        <rFont val="Calibri"/>
        <family val="2"/>
        <scheme val="minor"/>
      </rPr>
      <t>).</t>
    </r>
  </si>
  <si>
    <t>4.1.1- Elaborar e implementar um programa de difusão dos problemas causados pela introdução de espécies alóctones</t>
  </si>
  <si>
    <t>4.1.2- Fazer o diagnóstico das populações das espécies alóctones com potencial invasor e detectar as áreas críticas onde essas populações ocorrem</t>
  </si>
  <si>
    <t>4.1.3- Realizar seminário para definir a metodologia de remoção das populações de espécies alóctones invasoras e sua destinação</t>
  </si>
  <si>
    <t>4.1.4- Remover, das áreas identificadas na ação 4.1.2, as populações de espécies alóctones detectadas</t>
  </si>
  <si>
    <t>4.2.1- Realizar seminário para definir metodologias para a erradicação e destinação das espécies de primatas invasoras no estado do Rio de Janeiro e nordeste de São Paulo.</t>
  </si>
  <si>
    <r>
      <t>4.2.2- Implementar o “Plano de Erradicação de</t>
    </r>
    <r>
      <rPr>
        <i/>
        <sz val="10"/>
        <rFont val="Calibri"/>
        <family val="2"/>
        <scheme val="minor"/>
      </rPr>
      <t xml:space="preserve"> L.chrysomelas</t>
    </r>
    <r>
      <rPr>
        <sz val="10"/>
        <rFont val="Calibri"/>
        <family val="2"/>
        <scheme val="minor"/>
      </rPr>
      <t>”</t>
    </r>
    <r>
      <rPr>
        <i/>
        <sz val="10"/>
        <rFont val="Calibri"/>
        <family val="2"/>
        <scheme val="minor"/>
      </rPr>
      <t xml:space="preserve"> </t>
    </r>
    <r>
      <rPr>
        <sz val="10"/>
        <rFont val="Calibri"/>
        <family val="2"/>
        <scheme val="minor"/>
      </rPr>
      <t>no estado do Rio de Janeiro.</t>
    </r>
  </si>
  <si>
    <r>
      <t xml:space="preserve">4.2.3- Elaborar e executar plano de erradicação de </t>
    </r>
    <r>
      <rPr>
        <i/>
        <sz val="8"/>
        <rFont val="Calibri"/>
        <family val="2"/>
        <scheme val="minor"/>
      </rPr>
      <t>Callithrix jacchus</t>
    </r>
    <r>
      <rPr>
        <sz val="8"/>
        <rFont val="Calibri"/>
        <family val="2"/>
        <scheme val="minor"/>
      </rPr>
      <t xml:space="preserve">, </t>
    </r>
    <r>
      <rPr>
        <i/>
        <sz val="8"/>
        <rFont val="Calibri"/>
        <family val="2"/>
        <scheme val="minor"/>
      </rPr>
      <t>C. penicillata</t>
    </r>
    <r>
      <rPr>
        <sz val="8"/>
        <rFont val="Calibri"/>
        <family val="2"/>
        <scheme val="minor"/>
      </rPr>
      <t xml:space="preserve"> e híbridos nas Unidades de Conservação na área da Bacia do Rio São João/RJ, incluindo monitoramento e campanhas educativas.</t>
    </r>
  </si>
  <si>
    <r>
      <t xml:space="preserve">4.2.4- Elaborar e executar plano de erradicação de </t>
    </r>
    <r>
      <rPr>
        <i/>
        <sz val="10"/>
        <rFont val="Calibri"/>
        <family val="2"/>
        <scheme val="minor"/>
      </rPr>
      <t>Callithrix jacchus</t>
    </r>
    <r>
      <rPr>
        <sz val="10"/>
        <rFont val="Calibri"/>
        <family val="2"/>
        <scheme val="minor"/>
      </rPr>
      <t xml:space="preserve">, </t>
    </r>
    <r>
      <rPr>
        <i/>
        <sz val="10"/>
        <rFont val="Calibri"/>
        <family val="2"/>
        <scheme val="minor"/>
      </rPr>
      <t>C</t>
    </r>
    <r>
      <rPr>
        <sz val="10"/>
        <rFont val="Calibri"/>
        <family val="2"/>
        <scheme val="minor"/>
      </rPr>
      <t xml:space="preserve">. </t>
    </r>
    <r>
      <rPr>
        <i/>
        <sz val="10"/>
        <rFont val="Calibri"/>
        <family val="2"/>
        <scheme val="minor"/>
      </rPr>
      <t>penicillata</t>
    </r>
    <r>
      <rPr>
        <sz val="10"/>
        <rFont val="Calibri"/>
        <family val="2"/>
        <scheme val="minor"/>
      </rPr>
      <t xml:space="preserve"> e híbridos nas Unidades de Conservação da região serrana do estado do Rio de Janeiro, incluindo monitoramento e campanhas educativas.</t>
    </r>
  </si>
  <si>
    <t>4.3.1- Oficializar no ICMBio o programa de controle de espécies da fauna e flora alóctones e invasoras em unidades de conservação federal e que estejem impactando negativamente espécies nativas ameaçadas de extinçào.</t>
  </si>
  <si>
    <t>4.3.2- Viabilizar juridicamente todas as etapas para destinação das espécies de fauna alóctones e invasoras, retiradas do ambiente natural, incluindo o envio para o exterior.</t>
  </si>
  <si>
    <t>4.3.3- Elaborar e iniciar um plano local de prevenção e controle de espécies da fauna e flora alóctones e invasoras nas unidades de conservação e suas zonas de amortecimento, onde ocorrem as espécies alvo (mico-leão-preto, mico-leão-da cara-preta, muriqui-do-sul, veado-bororó e o rato-cururuá).</t>
  </si>
  <si>
    <t>5.1.1- Identificar as lacunas de conhecimento relevantes para a conservação das espécies alvo e divulgá-las (no  meio acadêmico e orgãos finaciadores e gestores por exemplo), e investigar as possibilidades para projetos colaborativos</t>
  </si>
  <si>
    <t>5.1.2- Realizar estudos sobre distribuíção geográfica, ecologia, conservação, e genética das espécies alvos dentro do escopo deste PAN, prioritariamente sobre os temas identificadas na ação 1 desta meta</t>
  </si>
  <si>
    <t>5.1.3- Divulgar os resultados obtidos nos estudos realizados nas ações 2 desta meta entre os pesquisadores envolvidos diretamente e indiretamente nestas pesquisas (investigando oportunidades para colaborações) e para o grupo não acadêmico</t>
  </si>
  <si>
    <r>
      <t xml:space="preserve">5.2.1- Inventariar e estimar os tamanhos populacionais de </t>
    </r>
    <r>
      <rPr>
        <i/>
        <sz val="10"/>
        <rFont val="Calibri"/>
        <family val="2"/>
        <scheme val="minor"/>
      </rPr>
      <t>C. aurita</t>
    </r>
    <r>
      <rPr>
        <sz val="10"/>
        <rFont val="Calibri"/>
        <family val="2"/>
        <scheme val="minor"/>
      </rPr>
      <t xml:space="preserve">, </t>
    </r>
    <r>
      <rPr>
        <i/>
        <sz val="10"/>
        <rFont val="Calibri"/>
        <family val="2"/>
        <scheme val="minor"/>
      </rPr>
      <t>C. flaviceps,</t>
    </r>
    <r>
      <rPr>
        <sz val="10"/>
        <rFont val="Calibri"/>
        <family val="2"/>
        <scheme val="minor"/>
      </rPr>
      <t xml:space="preserve"> </t>
    </r>
    <r>
      <rPr>
        <i/>
        <sz val="10"/>
        <rFont val="Calibri"/>
        <family val="2"/>
        <scheme val="minor"/>
      </rPr>
      <t>B. arachnoides</t>
    </r>
    <r>
      <rPr>
        <sz val="10"/>
        <rFont val="Calibri"/>
        <family val="2"/>
        <scheme val="minor"/>
      </rPr>
      <t xml:space="preserve">, </t>
    </r>
    <r>
      <rPr>
        <i/>
        <sz val="10"/>
        <rFont val="Calibri"/>
        <family val="2"/>
        <scheme val="minor"/>
      </rPr>
      <t>B. hypoxanthus</t>
    </r>
    <r>
      <rPr>
        <sz val="10"/>
        <rFont val="Calibri"/>
        <family val="2"/>
        <scheme val="minor"/>
      </rPr>
      <t xml:space="preserve"> e </t>
    </r>
    <r>
      <rPr>
        <i/>
        <sz val="10"/>
        <rFont val="Calibri"/>
        <family val="2"/>
        <scheme val="minor"/>
      </rPr>
      <t>B. torquatus</t>
    </r>
    <r>
      <rPr>
        <sz val="10"/>
        <rFont val="Calibri"/>
        <family val="2"/>
        <scheme val="minor"/>
      </rPr>
      <t>, buscando variáveis ambientais para modelos preditivos de ocorrência, considerando as ações do PAN Muriqui.</t>
    </r>
  </si>
  <si>
    <r>
      <t xml:space="preserve">5.2.2- Implementar o “Plano de Monitoramento da Metapopulação de </t>
    </r>
    <r>
      <rPr>
        <i/>
        <sz val="10"/>
        <rFont val="Calibri"/>
        <family val="2"/>
        <scheme val="minor"/>
      </rPr>
      <t>L. rosalia</t>
    </r>
    <r>
      <rPr>
        <sz val="10"/>
        <rFont val="Calibri"/>
        <family val="2"/>
        <scheme val="minor"/>
      </rPr>
      <t xml:space="preserve"> “,  já existente, incluindo estudos sobre tamanho, densidade e estrutura populacional, grau de diferenciação genética, taxa de consaguinidade, entre outros</t>
    </r>
  </si>
  <si>
    <r>
      <t xml:space="preserve">5.2.3- Implementar o projeto já existente,  “Estudo da Distribuição Geográfica e Variabilidade Genética para </t>
    </r>
    <r>
      <rPr>
        <i/>
        <sz val="10"/>
        <rFont val="Calibri"/>
        <family val="2"/>
        <scheme val="minor"/>
      </rPr>
      <t>T. eliasi</t>
    </r>
    <r>
      <rPr>
        <sz val="10"/>
        <rFont val="Calibri"/>
        <family val="2"/>
        <scheme val="minor"/>
      </rPr>
      <t xml:space="preserve"> em Restingas e Matas de Baixada do Rio de Janeiro”.</t>
    </r>
  </si>
  <si>
    <r>
      <t xml:space="preserve">5.2.4- Desenvolver inventário e estudos de distribuição geográfica visando atualizar o conhecimento das áreas de ocorrência das populações </t>
    </r>
    <r>
      <rPr>
        <i/>
        <sz val="10"/>
        <rFont val="Calibri"/>
        <family val="2"/>
        <scheme val="minor"/>
      </rPr>
      <t>P. ferrugineous</t>
    </r>
    <r>
      <rPr>
        <sz val="10"/>
        <rFont val="Calibri"/>
        <family val="2"/>
        <scheme val="minor"/>
      </rPr>
      <t xml:space="preserve">, </t>
    </r>
    <r>
      <rPr>
        <i/>
        <sz val="10"/>
        <rFont val="Calibri"/>
        <family val="2"/>
        <scheme val="minor"/>
      </rPr>
      <t>R. rufescens</t>
    </r>
    <r>
      <rPr>
        <sz val="10"/>
        <rFont val="Calibri"/>
        <family val="2"/>
        <scheme val="minor"/>
      </rPr>
      <t xml:space="preserve">, </t>
    </r>
    <r>
      <rPr>
        <i/>
        <sz val="10"/>
        <rFont val="Calibri"/>
        <family val="2"/>
        <scheme val="minor"/>
      </rPr>
      <t xml:space="preserve">L. bokermanni </t>
    </r>
    <r>
      <rPr>
        <sz val="10"/>
        <rFont val="Calibri"/>
        <family val="2"/>
        <scheme val="minor"/>
      </rPr>
      <t>e</t>
    </r>
    <r>
      <rPr>
        <i/>
        <sz val="10"/>
        <rFont val="Calibri"/>
        <family val="2"/>
        <scheme val="minor"/>
      </rPr>
      <t xml:space="preserve"> M. bororo.</t>
    </r>
  </si>
  <si>
    <t>5.3.1- Compilar os dados sobre ocorrência e demografia do mico-leão-preto, mico-leão-da-cara-preta, muriqui-do-sul, veado-mateiro-pequeno e o rato-cururuá.</t>
  </si>
  <si>
    <t>5.3.2- Caracterizar a estrutura genética das populações de mico-leão-preto, mico-leão-da-cara-preta, muriqui-do-sul e veado-mateiro-pequeno, as quais são necessárias para decisões de manejo metapopulacional.</t>
  </si>
  <si>
    <t>5.3.3- Elaborar e iniciar a Implementação de programas de medicina da conservação para as populações de mico-leão-preto, mico-leão-da-cara-preta e muriqui-do-sul.</t>
  </si>
  <si>
    <r>
      <t>5.3.4- Quantificar as populações</t>
    </r>
    <r>
      <rPr>
        <sz val="10"/>
        <color indexed="8"/>
        <rFont val="Calibri"/>
        <family val="2"/>
        <scheme val="minor"/>
      </rPr>
      <t xml:space="preserve"> de mico-leão-preto, mico-leão-da-cara-preta e muriqui-do-sul em suas áreas de ocorrência.</t>
    </r>
  </si>
  <si>
    <t>5.3.5- Diagnosticar e quantificar as ameaças e os fatores de pressão sobre as populaçoes de mico-leão-preto, mico-leão-da-cara-preta, muriqui-do-sul, veado-bororó e o rato-cururuá.</t>
  </si>
  <si>
    <t>5.3.6- Realizar e divulgar um novo PHVA para o mico-leão-preto e mico-leão-da-cara-preta.</t>
  </si>
  <si>
    <r>
      <t xml:space="preserve">5.3.7- Avaliar o status taxonômico e geográfico do morcego </t>
    </r>
    <r>
      <rPr>
        <i/>
        <sz val="10"/>
        <rFont val="Calibri"/>
        <family val="2"/>
        <scheme val="minor"/>
      </rPr>
      <t>Lasiurus ebenus</t>
    </r>
    <r>
      <rPr>
        <sz val="10"/>
        <rFont val="Calibri"/>
        <family val="2"/>
        <scheme val="minor"/>
      </rPr>
      <t>.</t>
    </r>
  </si>
  <si>
    <t>5.3.8- Fazer gestão para execução das demais ações de pesquisa inseridas nos PHVAs do mico-leão-preto e de cara-preta e nos PANs dos muriquis (muriqui-do-sul), dos cervídeos (veado-bororó) e dos pequenos mamíferos (rato-cururuá)</t>
  </si>
  <si>
    <t>5.3.9- Capacitar recursos humanos para geração e disponibilização de conhecimento acerca das espécies: mico-leão-preto, mico-leão-da-cara-preta, muriqui-do-sul e veado-mateiro-pequeno.</t>
  </si>
  <si>
    <t>5.3.10- Realizar estudos ecológicos e comportamentais sobre mico-leão-da-cara-preta em toda sua área de distribuição</t>
  </si>
  <si>
    <t>5.3.11- Realizar estudos ecológicos e comportamentais sobre muriqui-do-sul em toda sua área de distribuição</t>
  </si>
  <si>
    <t>6.1.1- Promover a criação de uma câmara técnica entre instituições (ICMBio, IBAMA, IMA, INCRA, CDA 
e Prefeituras) buscando definições para melhor alocação, e tipos de assentamentos e regularização ambiental visando a manutenção das populações das espécies alvo e seus habitats naturais</t>
  </si>
  <si>
    <t xml:space="preserve">6.1.2- Elaborar um protocolo para diagnóstico e monitoramento das espécies alvo para empreendimentos/atividades nas áreas de ocorrência e incorporá-los nos processos de licenciamento ambiental </t>
  </si>
  <si>
    <t xml:space="preserve">6.1.3- Fazer gestão sobre as agências licenciadoras (IMA e IBAMA) para incluir a responsabilidade do 
empreendedor sobre o manejo e conservação das espécies alvo, como condicionante do processo de licenciamento ambiental </t>
  </si>
  <si>
    <t>6.1.4- Fazer gestão sobre as instituições licenciadoras e fiscalizadoras para destinar recursos de medidas
 compensatórias ou conversão de multas para implementação de ações de manejo e conservação das espécies alvo</t>
  </si>
  <si>
    <t xml:space="preserve">6.2.1- Elaborar o diagnóstico dos empreendimentos de médio e grande porte planejados para a área de ocorrência das espécies alvo deste PAN </t>
  </si>
  <si>
    <t>6.2.2- Fazer gestão para que sejam aplicadas as condicionantes ambientais e indicação de alternativas locacionais que diminuam as taxas de atropelamentos, principalmente na região da duplicação das rodovias BR 101 (trecho do ES), prioritariamente no trecho que corta a Reserva Biológica de Sooretama, e 381 (Governador Valadares/Belo Horizonte).</t>
  </si>
  <si>
    <t>6.2.3- Fazer gestão para que o planejamento de obras de infraestrutura esteja articulado com a estratégia de conservação das espécies ameaçadas alvo deste PAN, com atenção especial para as PCH existentes e as planejadas para implantação no alto e médio Rio Doce, e alto do Rio Jequitinhonha</t>
  </si>
  <si>
    <t>6.3.1- Identificar e mapear, inclusive através de SIG, as áreas prioritárias para conservação dos táxons alvo deste PAN, inclusive considerando as seguintes áreas: Restingas de Grussaí, Maricá, Beira de Lagoa, Jurubatiba, Cabo Frio e do Farol de São Tomé, Mosaicos Mico Leão Dourado, Central Fluminense, Bocaina e Mantiqueira, Corredor Ecológico do Muriqui e Morro do Itaoca).</t>
  </si>
  <si>
    <t xml:space="preserve">6.3.2- Identificar e mapear, inclusive através de SIG,os empreendimentos previstos para o estado do Rio de Janeiro e nordeste do estado de São Paulo e sobrepor ao mapa de áreas prioritárias para a conservação dos táxons. </t>
  </si>
  <si>
    <t>6.3.3- Gerar um banco de dados em SIG com acesso remoto e disponibilizá-lo ao público em geral, em diferentes níveis de acesso, integrando informações sobre empreendimentos, fragmentos florestais, áreas prioritárias para a conservação dos táxons objeto deste PAN, áreas objeto de autuação, pesquisas, entre outras.</t>
  </si>
  <si>
    <r>
      <t xml:space="preserve">6.3.4- Fazer gestão junto aos órgãos licenciadores para que os dispositivos que  </t>
    </r>
    <r>
      <rPr>
        <sz val="11"/>
        <color theme="1"/>
        <rFont val="Calibri"/>
        <family val="2"/>
        <scheme val="minor"/>
      </rPr>
      <t xml:space="preserve">permitam as conexões funcionais entre os fragmentos e a conservação, monitoramento ou restauração ambiental sejam consideradas como condicionantes </t>
    </r>
    <r>
      <rPr>
        <sz val="10"/>
        <color indexed="8"/>
        <rFont val="Arial"/>
        <family val="2"/>
      </rPr>
      <t>no processo de licenciamento nas áreas prioritárias para conservação dos táxons.</t>
    </r>
  </si>
  <si>
    <t>6.4.1- Elaborar e implementar um programa estratégico de informação e sensibilização, multinstitucional, com linhas de ação específicas para os diferentes públicos  e conteúdos, incluindo abordagens direcionadas às comunidades estratégicas e para a sociedade em geral por meios de comunicação de massa.</t>
  </si>
  <si>
    <t xml:space="preserve">6.4.2- Elaborar e executar um programa de capacitação de agentes públicos (federais, estaduais e municipais) em temas afetos a este PAN, notadamente sobre legislação ambiental, licenciamento, planejamento/gestão territorial e biologia da conservação. </t>
  </si>
  <si>
    <t>6.5.1- Identificar e mapear os empreendimentos de significativo impacto ambiental já instalados em Unidades de Conservação na área de ocorrência dos táxons alvo deste PAN.</t>
  </si>
  <si>
    <t>6.5.2- Promover a regularização dos empreendimentos de significativo impacto ambiental já instalados visando o restabelecimento de dispositivos que permitam as conexões funcionais entre os fragmentos, a conservação, monitoramento ou restauração ambiental.</t>
  </si>
  <si>
    <t>6.6.1- Fazer gestão, junto aos Conselhos Municipais de Meio Ambiente e Secretarias pertinentes ao tema, para que as ações previstas neste PAN  sejam incluídas nos Planos Diretores dos municípios na área de distribuição atual dos táxons.</t>
  </si>
  <si>
    <r>
      <t xml:space="preserve">6.7.1- Elaborar e implementar um programa de incentivo à adequação das propriedades rurais nas áreas de </t>
    </r>
    <r>
      <rPr>
        <sz val="11"/>
        <color theme="1"/>
        <rFont val="Calibri"/>
        <family val="2"/>
        <scheme val="minor"/>
      </rPr>
      <t xml:space="preserve">ocorrência dos táxons objeto deste PAN, identificando propriedades com </t>
    </r>
    <r>
      <rPr>
        <sz val="10"/>
        <color indexed="8"/>
        <rFont val="Arial"/>
        <family val="2"/>
      </rPr>
      <t>déficit de Reserva Legal e APP (Áreas de Preservação Permanente) e fomentando a averbação e recuperação dessas áreas em locais estratégicos para a conservação dos táxons.</t>
    </r>
  </si>
  <si>
    <t>6.8.1- Elaborar protocolos padronizados de levantamento e monitoramento das espécies alvo deste PAN, para incorporação nos processos de licenciamento de empreendimentos inseridos nas suas áreas de distribuição geográfica (Termo de Referência e Projetos Básico Ambiental).</t>
  </si>
  <si>
    <r>
      <t>6.8.2- Fazer gestão junto às agências licenciadoras para incluir a responsabilidade do empreendedor no manejo e conservação (</t>
    </r>
    <r>
      <rPr>
        <i/>
        <sz val="10"/>
        <color indexed="8"/>
        <rFont val="Calibri"/>
        <family val="2"/>
        <scheme val="minor"/>
      </rPr>
      <t xml:space="preserve">in situ </t>
    </r>
    <r>
      <rPr>
        <sz val="10"/>
        <color indexed="8"/>
        <rFont val="Calibri"/>
        <family val="2"/>
        <scheme val="minor"/>
      </rPr>
      <t xml:space="preserve">e </t>
    </r>
    <r>
      <rPr>
        <i/>
        <sz val="10"/>
        <color indexed="8"/>
        <rFont val="Calibri"/>
        <family val="2"/>
        <scheme val="minor"/>
      </rPr>
      <t>ex situ</t>
    </r>
    <r>
      <rPr>
        <sz val="10"/>
        <color indexed="8"/>
        <rFont val="Calibri"/>
        <family val="2"/>
        <scheme val="minor"/>
      </rPr>
      <t>) das populações impactadas das espécies alvo deste PAN.</t>
    </r>
  </si>
  <si>
    <r>
      <t>6.8.3- Fazer gestão junto às Câmaras Técnicas de Compensação Ambiental dos Estados de São Paulo e Paraná para aplicação de recursos financeiros nos projetos de criação e implantação de unidades de conservação de proteção integral nas áreas de ocorrência das espécies alvo (mico-leão-preto, mico-leão-da-cara-preta, muriqui do sul, veado-mateiro-pequeno e o rato-cururuá -</t>
    </r>
    <r>
      <rPr>
        <i/>
        <sz val="10"/>
        <color indexed="8"/>
        <rFont val="Calibri"/>
        <family val="2"/>
        <scheme val="minor"/>
      </rPr>
      <t>Phyllomys thomasi</t>
    </r>
    <r>
      <rPr>
        <sz val="10"/>
        <color indexed="8"/>
        <rFont val="Calibri"/>
        <family val="2"/>
        <scheme val="minor"/>
      </rPr>
      <t>)</t>
    </r>
  </si>
  <si>
    <t>6.9.1- Realizar avaliação das atividades turísticas das unidades de conservação (incluindo a área de amortecimento), onde ocorrem o mico-leão-preto, o mico-leão-da cara-preta, o muriqui-do-sul, o veado-bororó e o rato-cururuá.</t>
  </si>
  <si>
    <t>6.9.2- Propor medidas de correção das atividades onde for verificado impacto negativo sobre as populações alvo (o mico-leão-preto, o mico-leão-da cara-preta, o muriqui-do-sul, o veado-bororó e o rato-cururuá).</t>
  </si>
  <si>
    <t>6.9.3- Capacitar os diversos atores envolvidos nas atividades de turismo para que tenham e multipliquem atitudes responsáveis dentro das unidades de conservação com ocorrência das espécies alvo (o mico-leão-preto, o mico-leão-da cara-preta, o muriqui-do-sul, o veado-bororó e o rato-cururuá).</t>
  </si>
  <si>
    <t>6.10.1- Realizar oficinas com as instituições governamentais e não governamentais para a divulgação do Plano de Ação Nacional e promover a pactuação na execução das ações necessárias para conservação das espécies alvo.</t>
  </si>
  <si>
    <t>6.10.2- Elaborar material de divulgação sobre o Plano de Ação.</t>
  </si>
  <si>
    <t>6.10.3- Fazer gestão sobre as agências de fomento públicas e privadas para o financiamento das ações contidas neste Plano.</t>
  </si>
  <si>
    <t>HABITATS MANTIDOS OU AMPLIADOS COM CONECTIVIDADE INCREMENTADA</t>
  </si>
  <si>
    <t>PRESSÃO DE CAÇA SOBRE OS TÁXONS-ALVO REDUZIDA</t>
  </si>
  <si>
    <t>POPULAÇÕES IN-SITU E EX-SITU DOS TÁXONS ALVO MANEJADAS ADEQUADAMENTE PARA INCREMENTO DE SUA VIABILIDADE</t>
  </si>
  <si>
    <t>RISCO GERADO POR POR POPULAÇÕES ALÓCTONES DE ESPÉCIES COM POTENCIAL INVASOR SOBRE OS TÁXONS ALVO REDUZIDO</t>
  </si>
  <si>
    <t>CONHECIMENTO CHAVE PARA A CONSERVAÇÃO DOS TÁXONS GERADO E DISPONIBILIZADO PARA SUBSIDIAR A TOMADA DE DECISÕES RELACIONADAS A ESTRATÉGIAS DE CONSERVAÇÃO</t>
  </si>
  <si>
    <t>DIRETRIZES DO PAN CONSIDERADAS NA ELABORAÇÃO E APLICAÇÃO DE POLÍTICAS PÚBLICAS, EM ESPECIAL O LICENCIAMENTO AMBIENTAL E TAMBÉM PARA SENSIBILIZAÇÃO DA SOCIEDADE CIVIL</t>
  </si>
  <si>
    <t>Relatórios e mapas nas respectivas instituições</t>
  </si>
  <si>
    <t>Diversos relatórios justificando a criacao das UC's. Forças tarefas recrutadas para levantamentos. UC's criadas. UC's em fase de criação.</t>
  </si>
  <si>
    <t xml:space="preserve">equipamentos adquiridos, pessoal alocado, </t>
  </si>
  <si>
    <t>12/2012</t>
  </si>
  <si>
    <t>12/2015</t>
  </si>
  <si>
    <t>Dez/2013</t>
  </si>
  <si>
    <t>Dez/2015</t>
  </si>
  <si>
    <t>Dez/2014</t>
  </si>
  <si>
    <t>dez/2011 e dez/2015</t>
  </si>
  <si>
    <t>dez/2011</t>
  </si>
  <si>
    <t>dez/2015</t>
  </si>
  <si>
    <t>abr/2011</t>
  </si>
  <si>
    <t>fev/2012</t>
  </si>
  <si>
    <t>julho/2011</t>
  </si>
  <si>
    <t>Dez 2011</t>
  </si>
  <si>
    <t xml:space="preserve">
Dez 2013
Dez 2014
Dez 2015
</t>
  </si>
  <si>
    <t>fev/2014</t>
  </si>
  <si>
    <t>RPPN ESTADUAIS CRIADAS</t>
  </si>
  <si>
    <t xml:space="preserve">01/11/11 PARA DADOS ATUAIS JÁ EXISTENTES &amp; 01/11/2012 COMPLETO </t>
  </si>
  <si>
    <t>nov/2012 (contínuo)</t>
  </si>
  <si>
    <t>nov/2011 (contínuo)</t>
  </si>
  <si>
    <t>Jun/2012</t>
  </si>
  <si>
    <t>set/2011</t>
  </si>
  <si>
    <t>set/2013</t>
  </si>
  <si>
    <t>Dez/2011</t>
  </si>
  <si>
    <t>dez/2013</t>
  </si>
  <si>
    <t>mar/2014</t>
  </si>
  <si>
    <t>Jun/2011</t>
  </si>
  <si>
    <r>
      <t>Dez 2011</t>
    </r>
    <r>
      <rPr>
        <sz val="11"/>
        <color theme="1"/>
        <rFont val="Calibri"/>
        <family val="2"/>
        <scheme val="minor"/>
      </rPr>
      <t xml:space="preserve">
Dez 2012
Dez 2013
Dez 2014
Dez 2015</t>
    </r>
  </si>
  <si>
    <t>fev/2013</t>
  </si>
  <si>
    <t>Jul/2011</t>
  </si>
  <si>
    <t>Dez/ 2011</t>
  </si>
  <si>
    <t>Dez/ 2015</t>
  </si>
  <si>
    <t>Dez/2012</t>
  </si>
  <si>
    <t>Dez / 2015</t>
  </si>
  <si>
    <t>Dez 2011
Dez 2012
Dez 2013
Dez 2014
Dez 2015</t>
  </si>
  <si>
    <t>Dez/ 2013</t>
  </si>
  <si>
    <t>Fev/2012 (contínuo)</t>
  </si>
  <si>
    <t>dez/2012 (contínuo)</t>
  </si>
  <si>
    <t>12/2013</t>
  </si>
  <si>
    <t>jun/2011</t>
  </si>
  <si>
    <t>dez/2011
(e contínuo)</t>
  </si>
  <si>
    <t>Agosto/2011</t>
  </si>
  <si>
    <t>Out/2011</t>
  </si>
  <si>
    <t>Dez / 2013</t>
  </si>
  <si>
    <t>Ação contínua</t>
  </si>
  <si>
    <t xml:space="preserve">
Jun 2012
Dez 2013
Dez 2014
Dez 2015</t>
  </si>
  <si>
    <t>Dez 2015</t>
  </si>
  <si>
    <r>
      <t xml:space="preserve">
</t>
    </r>
    <r>
      <rPr>
        <sz val="11"/>
        <color theme="1"/>
        <rFont val="Calibri"/>
        <family val="2"/>
        <scheme val="minor"/>
      </rPr>
      <t>Jun 2011
Dez 2012
Dez 2013
Dez 2014
Dez 2015</t>
    </r>
  </si>
  <si>
    <t>jul/2011 (contínuo)</t>
  </si>
  <si>
    <t>Bruno Marchena (ReBio de Una)</t>
  </si>
  <si>
    <t>Alessandro (Econanf), 
Becky Raboy (Smithsonian Antuerpia Zoo), 
Deborah Faria (UESC), 
Gabriel Rodrigues dos Santos (IESB), 
Gastón Giné (UESC),
Gil (UESC), 
Gilson Ximenes (UESC), 
Jorge Nascimento (ICMbio/COAPRO), 
Juliana Laufer (Michelin), 
Leonardo Oliveira (UFRJ), 
Mauricio Moreau (UESC), 
Sara Ziegler (UMD).</t>
  </si>
  <si>
    <t>Gabriel Rodrigues dos Santos (IESB)</t>
  </si>
  <si>
    <t xml:space="preserve">Alessandro (Econanf), 
Bruno Marchena (ReBio de Una), 
Deborah Faria (UESC), 
Gastón Giné (UESC), 
Gil (UESC), 
Gilson Ximenes (UESC), 
Jorge Nascimento (ICMbio/COAPRO)
Juliana Laufer (Michelin), 
Leandro Jerusalinsky (ICMbio/CPB), 
Leonardo Neves (IESB), 
Leonardo Oliveira (UFRJ), 
Maurício Moreau (UESC), 
Mônica Mafra Valença Montenegro (ICMbio/CPB), 
Raquel T. Moura, 
Coordenação de Criação de UC/ ICMbio. </t>
  </si>
  <si>
    <t>Dione Sampaio- Coordenação de Criação de UC/ICMBIO, 
Jorge Velloso (Água Boa), 
Juliana Laufer (Michelin), 
Aliança para a Mata Atlântica, 
Fundação O Boticário, 
Natura, 
TNC.</t>
  </si>
  <si>
    <t>Paulo Cruz (REBIO de Una)</t>
  </si>
  <si>
    <t xml:space="preserve">ICMBio/ DIPLAN, 
PARNA de Lontras (Gestores), 
PESC (Gestores),
REBIO e RVS de UNA (Gestores). </t>
  </si>
  <si>
    <t>Maria Conceição Pires (IBAMA-SSA)</t>
  </si>
  <si>
    <t>Bruno Marchena (ReBio de Una)
Marcelo Senhorinho (IMA).</t>
  </si>
  <si>
    <t>Kristel De Vleeschouwer (Antwerp Zoo)</t>
  </si>
  <si>
    <t xml:space="preserve">Alessandro (Econanfi), 
Becky Raboy (Smithonian Institution/ Antwerp Zoo), 
Chris – IBIO, 
Deborah Faria (UESC)
Gabriel Rogrigues dos Santos (IESB), 
Gil (UESC), 
Jorge Nascimento (ICMbio/COAPRO), 
Juliana Laufer (Michelin), 
Leonardo Oliveira (UFRJ), 
Marcelo Mielke (UESC), 
Maurício Moreau (UESC), 
Floresta Viva, 
Sara Ziegler (UMD), 
Idéia, 
IESB, 
Instituto Água Boa, 
OCT. </t>
  </si>
  <si>
    <t>Leonardo Gomes Neves (IESB)</t>
  </si>
  <si>
    <t xml:space="preserve">Chris (IBIO), 
Juliana Laufer (Michelin), 
Marcelo Araújo (IESB), 
Corredores Ecológicos, 
Floresta Viva, 
Idéia,
Instituto Água Boa,
OCT. </t>
  </si>
  <si>
    <t xml:space="preserve">Chris (IBIO), 
Corredores Ecológicos, 
Floresta Viva, 
Idéia,
IESB,
Instituto Água Boa, 
OCT. </t>
  </si>
  <si>
    <t xml:space="preserve">
Cabruca,
Corredores Ecológicos, 
DIBIO, Floresta Viva, 
Idéia, 
Instituto Água Boa,
OCT, 
Rosa dos Ventos.</t>
  </si>
  <si>
    <t>Marcelo Senhorinho (IMA)</t>
  </si>
  <si>
    <t xml:space="preserve">Marcelo Araújo (IESB),
Banco do Brasil,  
Banco do Nordeste, 
Cartórios,
MPE-BA. </t>
  </si>
  <si>
    <t>Leonardo Carvalho de Oliveira (UFRJ)</t>
  </si>
  <si>
    <t>Adriana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</si>
  <si>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Adriana (Instituto Cabruca), 
Becky Raboy (Antwerp Zoo e Smithsonian Institution) 
Camila Cassano (IESB), 
Daniela Talora (UESC),  
Deborah Faria (UESC),
Gastón Giné  (UESC), 
Gustavo Canale (Cambridge), 
José Lima (UESC/CEPLAC),
Priscila Suscke (USP),
Raquel Moura (PRI MATAS),
Samantha Rocha (IESB).</t>
  </si>
  <si>
    <t xml:space="preserve">Becky Raboy (Antwerp Zoo e Smithsonian Institution), 
Camila Cassano (IESB), 
Daniela Talora (UESC),
Deborah Faria (UESC), 
Gastón Giné (UESC),
Gustavo Canale (Universidade de Cambridge), 
José Lima (UESC/CEPLAC), 
Kristel De Vleeschouwer (Antwerp Zoo),   
Lúcio Cadaval (CI Brasil), 
Miroslav Honzak  (Senior Advisor, Global Change and Ecosystem Services, CI Washington DC),
Priscila Suscke (USP),
Raquel Moura (PRI MATAS), 
Samantha Rocha (IESB). </t>
  </si>
  <si>
    <t>Adriana (Instituto Cabruca), 
Becky Raboy (Antwerp Zoo e Smithsonian Institution),  
Camila Cassano (IESB-USP), 
Daniela Talora (UESC),
Deborah Faria (UESC), 
Goetz Schroth (MARS Coorporation), 
José Lima (UESC/CEPLAC)
Kristel De Vleeschouwer (Antwerp Zoo),  
Lúcio Cadaval (CI Brasil), 
Miroslav Honzak  (Senior Advisor, Global Change and Ecosystem Services, CI Washington DC).</t>
  </si>
  <si>
    <t>Leonardo Carvalho de Oliveira  (UFRJ)</t>
  </si>
  <si>
    <t>Adriana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</si>
  <si>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Waldney Pereira Martins (UNIMONTES)</t>
  </si>
  <si>
    <t xml:space="preserve">Célio Valle (IEF),
Gabriel Santos (IESB)
Gabriela Viana (Ibio), 
Marcia Hirota (SOS Mata Atlântica),
Sergio Mendes (UFES),
Suely Tonini (IEMA),
IDAF. </t>
  </si>
  <si>
    <t>Leonardo Marchezi dos Reis (BPMA/ES)</t>
  </si>
  <si>
    <t>Atores estratégicos regionais (Vale, RPPNs...), 
BPMA (MG, BA e ES), 
IBAMA,  
ICMBio, 
Ministério Público, 
Órgãos estaduais (IEMA, IEF, CRA, IDAF), 
Polícia Civil, 
Polícia Federal, 
Polícia Rodoviária,
Prefeituras.</t>
  </si>
  <si>
    <t>Atores estratégicos regionais (Vale, RPPNs...), 
BPMA (MG, BA e ES), 
IBAMA,  
ICMBio, 
Ministério Público, 
Órgãos estaduais (IEMA, IEF, CRA, IDAF), 
Polícia Federal, 
Polícia Rodoviária.</t>
  </si>
  <si>
    <t>Marion Leticia (Fundação O Boticario)</t>
  </si>
  <si>
    <t xml:space="preserve">Fabiano Melo (UFG),
Humberto Mesquita (IBIO), 
Lúcio Cadaval (CI Brasil), 
Maria Cecília Martins Kierulff (Instituto Pri-Matas),
Sérgio Mendes (IPEMA), 
Wilson Loureiro (IAP/PR),
SEAMA/ES,
SEMARH/BA. </t>
  </si>
  <si>
    <t>Plautino Laroque (CPB/ICMBio)</t>
  </si>
  <si>
    <t xml:space="preserve">Fátima Pires (ICMBio/ COPAN/DIBIO),
Leandro Jerusalinsky (ICMBio/ CPB).
</t>
  </si>
  <si>
    <t xml:space="preserve">Luiz Paulo Pinto (Conservation international-  Brasil)
</t>
  </si>
  <si>
    <t xml:space="preserve">Eduardo (ICMBio/REBIO AUGUSTO RUSCHI), 
Glaucia Drummond (Biodiversitas),  
Humberto Mesquita (IBIO), 
FLORA BRASIL, 
IBAMA, 
IEMA, 
IESB,  
IPEMA,
Projeto Corredores/BA, 
Projeto Corredores/ES, 
TNC. </t>
  </si>
  <si>
    <t>Waldney Pereira Martins (Unimontes)</t>
  </si>
  <si>
    <t xml:space="preserve">Adriano Paglia (UFMG), 
Fabiano Melo (UFG), 
Maria Cecília Martins Kierulff (Instituto Pri-Matas), 
Sérgio Lucena Mendes (UFES), 
Valéria Tavares (consultora),
Yuri Leite (UFES). </t>
  </si>
  <si>
    <t>Fabiano Melo (UFG)</t>
  </si>
  <si>
    <t xml:space="preserve">Adriano Paglia (UFMG), 
Maria Cecília Martins Kierulff (Instituto Pri-Matas),
Sérgio Lucena Mendes (UFES), 
Valéria Tavares (consultora),
Waldney Pereira Martins (Unimontes), 
Yuri Leite (UFES). </t>
  </si>
  <si>
    <t>Adriano Paglia (UFMG)</t>
  </si>
  <si>
    <t xml:space="preserve">Fabiano Melo (UFG), 
Maria Cecília Martins Kierulff (Instituto Pri-Matas), 
Sérgio Lucena Mendes (UFES), 
Valéria Tavares (consultora),
Waldney Pereira Martins (Unimontes), 
Yuri Leite (UFES). </t>
  </si>
  <si>
    <t>Luiz Paulo Pinto (CI-Brasil)</t>
  </si>
  <si>
    <t>Organizações filiadas ao Pacto para a Restauração da Mata Atlântica</t>
  </si>
  <si>
    <t xml:space="preserve">Adriano Chiarello (PUC-MG), 
Adriano Paglia (UFMG), 
Fabiano Melo (UFG), 
Gabriel Rodrigues dos Santos (IESB),
Gláucia Drummond (Biodiversitas), 
Jean François-Timmers (Consultor), 
Maria Cecília Martins Kierulff (Instituto Pri-Matas), 
Mônica Fonseca (CI-Brasil),
Sérgio Lucena Mendes (UFES). </t>
  </si>
  <si>
    <t>Adriano Chiarello (PUC-MG), 
Fabiano Melo (UFG), 
Gabriel Rodrigues dos Santos (IESB),
Gláucia Drummond (Biodiversitas), 
Jean François-Timmers (Consultor), 
Maria Cecília Martins Kierulff (Instituto Pri-Matas),  
Mônica Fonseca (CI-Brasil), 
Sérgio Lucena Mendes (UFES).</t>
  </si>
  <si>
    <t>Alice Lorentz (MPRTSM), 
Erotides Esteves Filho (IEF-MG, regional Teófilo Otoni), 
Gláucia Drummond (Fundação Biodiversitas), 
Humberto Mesquita (IBIO), 
Luiz Paulo Pinto (CI-Brasil), 
Rômulo Ribon (UFV), 
Tiago Castro (ICMBio), 
representantes das RPPNs.</t>
  </si>
  <si>
    <t>Ugo Vercillo (ICMBio)</t>
  </si>
  <si>
    <t>Gestores das Ucs Estaduais e Federais</t>
  </si>
  <si>
    <t>Leila Pessoa (UFRJ)</t>
  </si>
  <si>
    <t>Eduardo Lardosa (APA Marica-Estadual), 
Fernando Fernandez (UFRJ),
Fernando Matias (PESET),
Márcio Morais (UENF), 
William Tavares (UFRJ).</t>
  </si>
  <si>
    <t>Ernesto Viveiros de Castro (PARNA Serra dos Órgãos)</t>
  </si>
  <si>
    <t>André Ilha (INEA), 
Gustavo Luna Peixoto (Rebio Poço das Antas),
Juliana Gonçalves (ICMBio/PNSB),
Márcio Morais (UENF),
Roberto Zanin (ICMBio/CCUC).</t>
  </si>
  <si>
    <t>Christoph Knogge (IPÊ)</t>
  </si>
  <si>
    <t>Andrea (IF/FF-PEMD), 
Helder (IF/FF-PEMD),
Márcio Port (IF), 
Paulo Roberto Machado (ESEC Mico-Preto).</t>
  </si>
  <si>
    <t>Maurício Talebi Gomes (UNIFESP)</t>
  </si>
  <si>
    <t>Maurício Barbante (UNESP)</t>
  </si>
  <si>
    <t>Andrea (IF/FF-PEMD),
Christoph Knogge (IPÊ), 
Helder (IF/FF-PEMD), 
Ministério Público Federal e Estadual.</t>
  </si>
  <si>
    <t>Márcio Port Carvalho (IF)</t>
  </si>
  <si>
    <t>Guadalupe Vivekananda (ICMBio/Parque Nacional do Superagui), 
João Arthur Seyffarth (MMA),
Paulo Roberto Machado (ESEC Mico-Preto),
ICMBio CR 8 (SP), 
ICMBio CR 9 (PR).</t>
  </si>
  <si>
    <t>Guadalupe Vivekananda (ICMBio/Parque Nacional do Superagüi)</t>
  </si>
  <si>
    <t xml:space="preserve">João Arthur Seyffarth (MMA),
Márcio Port (IF), 
Paulo Roberto Machado (ESEC Mico-Preto),
IPÊ, 
MP. </t>
  </si>
  <si>
    <t xml:space="preserve"> Maurício Talebi Gomes (UNIFESP)</t>
  </si>
  <si>
    <t>Fernando Passos (UFPR), 
Guadalupe Vivekananda (ICMBio/Parque Nacional do Superagui), 
João Arthur Seyffarth (MMA), 
Márcio Port (IF), 
Paulo Roberto Machado (ESEC Mico-Preto), 
Diálogo Florestal de SP, 
Fundação Florestal de SP, 
IAP,
IPÊ, 
Movimento RPPNista.</t>
  </si>
  <si>
    <t xml:space="preserve">João Arthur Seyffarth (MMA), 
Márcio Port (IF),
Paulo Roberto Machado (ESEC Mico-Preto), 
Fundação Florestal de SP,
IPÊ. </t>
  </si>
  <si>
    <t>Gabriela Ludwig (ICMBio/CPB)</t>
  </si>
  <si>
    <t xml:space="preserve">Alexandre T.A. Nascimento (IPÊ), 
Andreas Meyer (UFPR),
Fernando Barriento (UFPR), 
Fernando Passos (UFPR), 
Gabriela Ludwig (CPB)
Guadalupe Vivekananda (ICMBio/Parque Nacional do Superagui), 
João Arthur Seyffarth (MMA), 
José Eduardo Silva-Pereira (UFPR), 
Thais Michele Fernandes (IBAMA). </t>
  </si>
  <si>
    <t>Camila Nali (IPÊ),  
Maurício Talebi Gomes (UNIFESP).</t>
  </si>
  <si>
    <t>Camila Nali (IPÊ)</t>
  </si>
  <si>
    <t xml:space="preserve">Guadalupe Vivekananda (ICMBio/Parque Nacional do Superagui), 
Márcio Port (IF), 
Secretaria de Saúde de Cananéia. </t>
  </si>
  <si>
    <t>Guadalupe Vivekananda (ICMBio/Parque Nacional do Superagui)</t>
  </si>
  <si>
    <t xml:space="preserve">Camila Nali (IPÊ),  
 PUC/PR, 
Secretarias de Saúde municipais e estaduais
UFPR. </t>
  </si>
  <si>
    <t>Fernando Passos (UFPR)</t>
  </si>
  <si>
    <t>Julio César de Souza Júnior (FURB),
Walfrido Svoboda (UFPR).</t>
  </si>
  <si>
    <t>Guadalupe Vivekananda (ICMBio/Parque Nacional do Superagui), 
Márcio Port (IF), 
Secretaria de Saúde de Cananéia-SP, 
Secretaria de Educação e cultura de Cananéia-SP, 
Walfrido Svoboda (UFPR).</t>
  </si>
  <si>
    <t xml:space="preserve">Márcio Port (IF)
Órgãos de gestão de recursos hídricos, 
Secretarias Municipais, 
SPVS. </t>
  </si>
  <si>
    <t>Thais Michele Fernandes (IBAMA)</t>
  </si>
  <si>
    <t xml:space="preserve">DIPRO IBAMA
Divisão jurídica do IBAMA e ICMBio,
Polícia Ambiental
</t>
  </si>
  <si>
    <t>Gabriela Ludwig (ICMBio/CPB), 
ARTECA, 
INBIOVERITAS, 
IPÊMA, 
PELC (Parque Estadual do Lagamar), 
Rede Cananéia, 
Rede Juçara.</t>
  </si>
  <si>
    <t>IPÊMA, 
Rede Cananéia,
Rede Juçara.</t>
  </si>
  <si>
    <t>Cleyde Chieregatto (SBZ)</t>
  </si>
  <si>
    <t xml:space="preserve">IAP
IPÊ, 
IPÊMA, 
PELC (Parque Estadual do Lagamar), 
Rede Juçara, 
Rede Cananéia. </t>
  </si>
  <si>
    <t>Alexandre T.A. Nascimento (IPÊ)</t>
  </si>
  <si>
    <t>Catarse Coletivo de comunicação,
IAP
IBAMA
IPÊ (Assessoria imprensa), 
IPÊMA, 
PELC (Parque Estadual do Lagamar), 
Rede Juçara, 
Rede Cananéia.</t>
  </si>
  <si>
    <t>Kristel de Vleeschouwer (Antwerp Zoo)</t>
  </si>
  <si>
    <t>Alexandre Schiaveti (UESC), 
Gabriel Rodrigues dos Santos (IESB),
Luciana de Castilho (UESC)
Márcia Valéria (UESC), 
Paulo e Saturnino (Órgãos ambientais),
Antwerp Zoo,
Nikki Nama,
Polícia ambiental, 
UFBA.</t>
  </si>
  <si>
    <t xml:space="preserve">Bruno Marchena (Rebio Una),
Gastón Giné (UESC), 
 Luciana de Castilho (UESC),
Juliana Gonçalves (PARNA Serra da Bocaina), 
Samantha Rocha (IESB), 
Orgãos ambientais (Paulo e Saturnino), 
Polícia ambiental,
UESC, 
UFBA. </t>
  </si>
  <si>
    <t>Samantha Rocha (IESB)</t>
  </si>
  <si>
    <t xml:space="preserve">Diretores e professores de escolas nos locais alvo,
Ongs Locais (IESB), 
UFBA,
UESC. </t>
  </si>
  <si>
    <t>Deborah Faria (UESC),
Gilton (UESC),
Kristel de Vleeschouwer (Antwerp Zoo), 
Conselhos gestores de Unidades de conservação, 
Líderes comunitários locais, 
Ongs Locais (IESB), 
UFBA, 
UESC.</t>
  </si>
  <si>
    <t>Bruno Marchena (ICMBio)</t>
  </si>
  <si>
    <t xml:space="preserve">Juliana Laufer (Michelin),
Kristel de Vleeschouwer (Antwerp Zoo), 
Saturnino Firmo Neto,
Conselhos gestores de UCs,
Lideres comunitários locais; 
Renctas Ongs Locais; 
UFBA,
UESC. </t>
  </si>
  <si>
    <t>Eliton Lima (ICMBio)</t>
  </si>
  <si>
    <t xml:space="preserve">Ibama, 
ICMBio,
Polícia Ambiental,
SEMMA,
Vale.  </t>
  </si>
  <si>
    <t>Valdir Martins dos Santos (ICMBio)</t>
  </si>
  <si>
    <t>Gestores de UC,
Ibama, 
ICMBio,
ONG, 
Polícia Ambiental,
SEMMA.</t>
  </si>
  <si>
    <t xml:space="preserve">Ibama, 
ICMBio,
Ministério Público, 
Polícia Ambiental,
PRF, 
SEMMA,
Vale. </t>
  </si>
  <si>
    <t>Ministério Público, 
Polícia Ambiental, 
Procurador Federal, 
Rogério Oliveira de Souza.</t>
  </si>
  <si>
    <t>ICMBio, 
Polícia Ambiental, 
Vale.</t>
  </si>
  <si>
    <t>Fabiano Melo (UFG),  
Maria Cecília Martins Kierulff (Instituto Pri-Matas), 
CI,
IBAMA,
IBIO, 
ICMBio,
IESB, 
Ministério Público, 
ONGs,
Vale.</t>
  </si>
  <si>
    <r>
      <t xml:space="preserve">Leonardo Marchezi dos Reis </t>
    </r>
    <r>
      <rPr>
        <sz val="10"/>
        <color indexed="10"/>
        <rFont val="Calibri"/>
        <family val="2"/>
        <scheme val="minor"/>
      </rPr>
      <t xml:space="preserve"> </t>
    </r>
    <r>
      <rPr>
        <sz val="10"/>
        <rFont val="Calibri"/>
        <family val="2"/>
        <scheme val="minor"/>
      </rPr>
      <t>(BPMA/ES)</t>
    </r>
  </si>
  <si>
    <t xml:space="preserve">Fabiano Melo (UFG),
Maria Cecília Martins Kierulff (Instituto Pri-Matas),  
CI, 
IBAMA, 
IBIO, 
ICMBio, 
IESB; 
Ministério Público, 
ONGs,
Vale. </t>
  </si>
  <si>
    <t>Mauricio Talebi Gomes (UNIFESP)</t>
  </si>
  <si>
    <t xml:space="preserve">Fernando Passos (UFPR),
José Mauricio Barbanti Duarte (NUPECCE/UNESP-Jaboticabal).
</t>
  </si>
  <si>
    <t>Fernando Passos (UFPR).</t>
  </si>
  <si>
    <t>Fernando Passos (UFPR),
João Arthur Seyfarth  (MMA), 
Roberto Cabral (IBAMA), 
Ugo Vercillo (ICMBio/DIBIO/CGESP).</t>
  </si>
  <si>
    <t xml:space="preserve">Associações de Moradores, 
FBPN, 
IPÊ, 
Prefeituras, 
SEBRAE.
SPVS, 
UFPR. </t>
  </si>
  <si>
    <t>Cleyde Chieregatto (SZB)</t>
  </si>
  <si>
    <t>IPÊ</t>
  </si>
  <si>
    <t>LIGAR CLEYDE</t>
  </si>
  <si>
    <t xml:space="preserve">DIPRO IBAMA, 
Divisão jurídica do IBAMA/ICMBio, 
IAP,
IF, 
Polícia Ambiental. </t>
  </si>
  <si>
    <t>Kristin Leus</t>
  </si>
  <si>
    <t>Jean Marc Lernould (Mulhouse Zoo), 
Mara Cristina Marques (Zoológico de São Paulo) 
Peter Galbusera (Antwerp zoo), 
CBSG (Bengt Holst; Kathy Traylor-Holzer; Bob Lacy), 
Ibama,  
ICMBio 
Sociedade Brasileira de zoológicos
Pelo menos um especialista por espécie</t>
  </si>
  <si>
    <t>Adriano Chiarello (PUC-Minas),  
Becky Raboy (Antwerp Zoo e Smithsonian Institution), 
Camila Cassano (IESB-USP), 
Deborah Faria (UESC), 
Gastón Giné (UESC),  
Gustavo Canale (Cambridge), 
James M. Dietz (UMD), 
Jean Marc Lernould (Mulhouse Zoo), 
Kristel De Vleeschouwer (Antwerp Zoo), 
Leonardo Oliveira (UFRJ/IESB), 
Mara Cristina Marques (Zoologico de São Paulo), 
Peter Galbusera (Antwerp zoo), 
Priscila Suscke (IESB-USP), 
Raquel Moura (PRI MATAS), 
Samantha Rocha (IESB), 
CBSG (Bengt Holst; Kathy Traylor-Holzer; Bob Lacy), 
Ibama, 
ICMBio, 
Sociedade Brasileira de zoológicos, 
e outros especialistas das espécies.</t>
  </si>
  <si>
    <t>Adriano Chiarello (PUC-Minas),  
Becky Raboy (Antwerp Zoo e Smithsonian Institution), 
Camila Cassano (IESB-USP), 
Deborah Faria (UESC), 
Gastón Giné (UESC),  
Gustavo Canale (Cambridge), 
James M. Dietz (UMD),  
Jean Marc Lernould (Mulhouse Zoo), 
Kristel De Vleeschouwer (Antwerp Zoo), 
Leonardo Oliveira (UFRJ/IESB), 
Mara Cristina Marques (Zoologico de São Paulo), 
Peter Galbusera (Antwerp zoo), 
Priscila Suscke (IESB-USP), 
Raquel Moura (PRI MATAS), 
Samantha Rocha (IESB), 
CBSG (Bengt Holst; Kathy Traylor-Holzer; Bob Lacy), 
Ibama, 
ICMBio, 
Sociedade Brasileira de zoológicos, 
e outros especialistas das espécies.</t>
  </si>
  <si>
    <t>Maria Cecília Martins  Kierulff (PRI-MATAS)</t>
  </si>
  <si>
    <t xml:space="preserve">Adriano Paglia (UFMG), 
Deborah Faria (UESC)
Fabiano Melo (UFG), 
Waldney Pereira Martins (Unimontes),
Agências de fomento, 
Fundação Grupo Boticário,
ICMBio, 
ONGs; 
RPPNs (infraestrutura), 
Secretarias Municipais de MA (disponibilizar infraestrutura),
Universidades. </t>
  </si>
  <si>
    <t>Maria Cecília Martins  Kierulff  (PRI-MATAS)</t>
  </si>
  <si>
    <t>Fundação Grupo Boticário</t>
  </si>
  <si>
    <t>Ugo Eichler Vercillo  (DIBIO/ICMBio)</t>
  </si>
  <si>
    <t xml:space="preserve">Bengt Holst (Copenhagen Zoo)
Jon Ballou (Royal Zoological),
Kristin Leus (Royal Zoological)
Lolita Bampi (ICMBio),
PFE (Procuradoria Federal Especializada). </t>
  </si>
  <si>
    <t>Denise Rambaldi (INEA)</t>
  </si>
  <si>
    <t>Adriana Grativol (UENF), 
Carlos Ruiz (UENF),
Gustavo Luna Peixoto (Rebio Poço das Antas),
James Dietz (Univ. Maryland)
Jennifer Mickelberg (Smithsonian Institution), 
Lou Ann Dietz (Univ. Maryland)
 Márcio Morais (UENF), 
Rogério Souza (ICMBio/APA Bacia do Rio São João),
Whitson Costa (ICMBio), 
AMLD.</t>
  </si>
  <si>
    <r>
      <t>Cleyde Chieregatto (Sociedade de Zoológicos do Brasil), 
Cristiana (IPÊ)
Dominique</t>
    </r>
    <r>
      <rPr>
        <sz val="10"/>
        <color indexed="10"/>
        <rFont val="Arial"/>
        <family val="2"/>
      </rPr>
      <t xml:space="preserve"> </t>
    </r>
    <r>
      <rPr>
        <sz val="10"/>
        <rFont val="Arial"/>
        <family val="2"/>
      </rPr>
      <t xml:space="preserve">(GIZ), 
Marcelo Lima Reis (ICMBio/DIBIO/COPAN), 
Márcio Port (IF). </t>
    </r>
  </si>
  <si>
    <t>Marcelo Lima Reis (COPAN/ICMBio)</t>
  </si>
  <si>
    <t xml:space="preserve">Christoph Knogge (IPÊ),
Cleyde Chieregatto (Sociedade de Zoológicos do Brasil), 
Leandro Jerusalinsky (ICMBio/CPB), 
Maurício Talebi Gomes (UNIFESP). </t>
  </si>
  <si>
    <t>Christoph Knogge (IPÊ), Mauricio Talebi Gomes  (UNIFESP)</t>
  </si>
  <si>
    <t xml:space="preserve">Andrea (IF/FF-PEMD),
Cleyde Chieregatto (Sociedade de Zoológicos do Brasil), 
Helder (IF/FF-PEMD), 
Marcio Port (IF), 
Paulo Roberto Machado (ESEC Mico-Preto). </t>
  </si>
  <si>
    <t xml:space="preserve">Alexandre T.A. Nascimento (IPÊ),
Camila Nali (IPÊ), 
Fernando Passos (UFPR), 
Gabriela Ludwig (ICMBio/CPB), 
Guadalupe Vivekananda (ICMBio/Parque Nacional do Superagui), 
José Eduardo Silva Pereira (UFPR),
Milene Moura Martins (UFSCar). </t>
  </si>
  <si>
    <t xml:space="preserve">Alexandre T.A. Nascimento (IPÊ),
Bengt Holst (Copenhagen Zoo/CBSG),
Camila Nali (IPÊ),  
Cleyde Chieregatto (Sociedade de Zoológicos do Brasil),  
Gabriela Ludwig (ICMBio/CPB),  
Guadalupe Vivekananda (ICMBio/Parque Nacional do Superagui), 
José Eduardo Silva-Pereira (UFPR),
Kristin Leus (CBSG),
Maria Cecília Martins Kieruff (Instituto Pri-Matas), 
Mauro Britto (IAP), 
Thais Michele Fernandes (IBAMA).  </t>
  </si>
  <si>
    <t>Alexandre T.A. Nascimento (IPÊ),
Andreas Meyer (UFPR)
Camila Nali (IPÊ),  
Cleyde Chieregatto (Sociedade de Zoológicos do Brasil),  
Fernando Barriento (UFPR), 
Fernando Passos (UFPR),
Gabriela Ludwig (ICMBio/CPB), 
Guadalupe Vivekananda (ICMBio/Parque Nacional do Superagui), 
José Eduardo Silva-Pereira (UFPR), 
Marcelo Lima Reis (ICMBio/DIBIO/COPAN).</t>
  </si>
  <si>
    <t>Cleyde Chieregatto (Sociedade de Zoológicos do Brasil),  
Maurício Talebi Gomes (UNIFESP), 
Tereza Cristina (Zoológico de Curitiba), 
Thais Michele Fernandes (IBAMA),  
PSG/IUCN Regional Brasil-Guiana.</t>
  </si>
  <si>
    <t>Roberto Zanin (CCUC/ICMBio)</t>
  </si>
  <si>
    <t>Cleyde Chieregatto (Sociedade de Zoológicos do Brasil),  
Fabiano Melo (UFG),
Leandro Jerusalinsky (ICMBio/CPB).</t>
  </si>
  <si>
    <t xml:space="preserve">Alexandre Volgliori (PSG/IUCN Regional Brasil/Guiana), 
José Mauricio Barbanti Duarte (NUPECCE/UNESP-Jaboticabal). </t>
  </si>
  <si>
    <t>Márcio Morais Jr. (UENF)</t>
  </si>
  <si>
    <t>Adriano Paglia (UFMG), 
Carlos Leandro de Souza Mendes (???), 
Fabiano Melo (UFG), 
Gabriel Rodrigues dos Santos (IESB), 
Márcio Morais Jr (UENF), 
Maria Cecília Martins Kierulff (Instituto Pri-Matas), 
Sergio Mendes (UFES), 
Waldney Pereira Martins (Unimontes),
Yuri Leite (UFES).</t>
  </si>
  <si>
    <t xml:space="preserve">Adriano Paglia (UFMG), 
Carlos Leandro de Souza Mendes (???), 
Gabriel Rodrigues dos Santos (IESB), 
Márcio Morais Jr (UENF), 
Maria Cecília Martins Kierulff (Instituto Pri-Matas), 
Sergio Mendes (UFES), 
Yuri Leite (UFES). </t>
  </si>
  <si>
    <t xml:space="preserve">Adriano Paglia (UFMG),  
Carlos Leandro de Souza Mendes (???), 
Fabiano Melo (UFG),
Gabriel Santos (IESB), 
Márcio Morais Jr (UENF), 
Sergio Mendes (UFES), 
Waldney Martins (Unimontes),
Yuri Leite (UFES). </t>
  </si>
  <si>
    <t>Adriano Paglia (UFMG), 
Carlos Leandro de Souza Mendes (???), 
Gabriel Rodrigues dos Santos (IESB),
Maria Cecília Martins Kierulff (Instituto Pri-Matas), 
Márcio Morais Jr (UENF), 
Sérgio Mendes (UFES), 
Yuri Leite (UFES).</t>
  </si>
  <si>
    <t>Márcio Urselino da Costa (IBAMA-RJ)</t>
  </si>
  <si>
    <t>Christoph Knogge (IPE),
Cristiana Mendes (INEA),
Denise Rambaldi (AMLD),
Ernesto Viveiros (ICMBio/DIREP-coord.geral uso público e negócios), 
Gustavo Luna Peixoto (Rebio Poço das Antas),
Leandro Jerusalinsky (ICMBio/CPB), 
Marcelo Pessanha (CR8), 
Márcio Morais (UENF), 
Rogério Souza (ICMBio/APA Bacia do Rio São João),
Ugo Eichler Vercillo (ICMBio/CGESP).</t>
  </si>
  <si>
    <t>Leandro Jerusalinsky (CPB/ICMBio)</t>
  </si>
  <si>
    <t xml:space="preserve">Alcides Pissinatti (CPRJ),
Bengt Holst (Copenhagen Zoo), 
Cristiana Mendes (INEA),
Daniel Washington (INEA),
Denise Rambaldi (AMLD),
Jon Ballou (Royal Zoological), 
Kristin Leus (CBSG), 
Washington (INEA),
PESET. </t>
  </si>
  <si>
    <t xml:space="preserve">Alcides Pissinatti (CPRJ), 
Carlos Ruiz (UENF),
Denise Rambaldi (AMLD),
Gustavo Luna (Rebio Poço das Antas),
Juliana Gonçalves (PNSB), 
Leandro Jerusalinsky (ICMBio/CPB), 
Pablo Gonçalves (UFRJ), 
Plautino Laroque (ICMBio/CPB), 
Rogério Souza (ICMBio/APA Bacia Rio São João),
Whitson Costa (ICMBio). </t>
  </si>
  <si>
    <t>Cristiana Mendes (INEA)</t>
  </si>
  <si>
    <t>Alcides Pissinatti (CPRJ),
Carlos Ruiz Miranda (UENF),
Daniel Pereira (UERJ), 
Ernesto Viveiros (ICMBio/DIREP-coord.geral uso público e negócios), 
Helena Bergallo (UERJ), 
Juliana Gonçalves (PNSB), 
Leandro Jerusalinsky (ICMBio/CPB), 
Márcio Morais (UENF),
Márcio Urselino (IBAMA RJ), 
Otacílio (INEA - Parque Estadual Três Picos),
Plautino Laroque (ICMBio/CPB), 
Ricardo Ganen (INEA - Rebio de Araras/RJ).</t>
  </si>
  <si>
    <t xml:space="preserve">João Arthur Seyfarth  (MMA),
Ugo Vercillo (ICMBio/DIBIO/CGESP). </t>
  </si>
  <si>
    <t xml:space="preserve">Guadalupe Vivekananda (ICMBio/Parque Nacional do Superagui),   
João Arthur Seyfarth (MMA),
Marcelo Lima Reis (ICMBio/DIBIO/COPAN).  </t>
  </si>
  <si>
    <t>Paulo Roberto Machado (ESEC Mico Leão Preto)</t>
  </si>
  <si>
    <t xml:space="preserve">Guadalupe Vivekananda (ICMBio/Parque Nacional do Superagui),
João Arthur Seyfarth  (MMA),
Silvia Ziller (Instituto Horus).
</t>
  </si>
  <si>
    <t xml:space="preserve">Gastón Giné (UESC) </t>
  </si>
  <si>
    <t>Adriano Chiarello (PUC-Minas), 
Becky Raboy (Antwerp Zoo e Smithsonian Institution), 
Camila Cassano (IESB-USP), 
Deborah Faria (UESC),
Gastón Giné  (UESC), 
Gustavo Canale (Universidade de Cambridge), 
James M. Dietz (UMD), 
Kristel De Vleeschouwer (Antwerp Zoo),   
Leonardo Oliveira (UFRJ/IESB), 
Priscila Suscke (IESB-USP), 
Raquel Moura (PRI MATAS), 
Samantha Rocha (IESB).</t>
  </si>
  <si>
    <t xml:space="preserve">Adriano Chiarello (PUC-Minas), 
Becky Raboy (Antwerp Zoo e Smithsonian Institution),
Camila Cassano (IESB-USP), 
Deborah Faria (UESC),
Gustavo Canale (Cambridge), 
James M. Dietz (UMD),
Kristel De Vleeschouwer (Antwerp Zoo), 
Leonardo Oliveira (UFRJ/IESB), 
Priscila Suscke (IESB-USP), 
Raquel Moura (PRI MATAS), 
Samantha Rocha (IESB), 
ICMBio/DIBIO. </t>
  </si>
  <si>
    <t xml:space="preserve">Adriano Chiarello (PUC-Minas), 
Becky Raboy (Antwerp Zoo e Smithsonian Institution), 
Camila Cassano (IESB), 
Deborah Faria (UESC), 
Gustavo Canale (Cambridge), 
James M. Dietz (UMD), 
Kristel De Vleeschouwer (Antwerp Zoo), 
Leonardo Oliveira (UFRJ/IESB), 
Priscila Suscke (USP), 
Raquel Moura (PRI MATAS),
Samantha Rocha (IESB). </t>
  </si>
  <si>
    <t>Carlos Grelle (UFRJ)</t>
  </si>
  <si>
    <t>Adriano Chiarello (USP_RP), 
Adriano Paglia (UFMG),
André Cunha (UnB), 
Cristiana Mendes (INEA), 
Ernesto Viveiros (ICMBio/DIREP-coord.geral uso público e negócios),
Jean Boubli (GIZ), 
Leonardo Oliveira (UFRJ), 
Maurício Talebi Gomes (UNIFESP).</t>
  </si>
  <si>
    <t xml:space="preserve">Adriana Grativol (UENF), 
Carlos Ruiz Miranda (UENF), 
Gustavo Luna Peixoto (Rebio Poço das Antas),
James Dietz (Univ. Maryland), 
Jennifer Mickelberg (Smithsonian Institution), 
Lou Ann Dietz (Univ. Maryland),
Márcio Moraes (UENF),
Rogério Souza (ICMBio/APA Bacia do Rio São João), 
Whitson Costa (ICMBio), 
AMLD,
ICMBio local. </t>
  </si>
  <si>
    <t>William Tavares (UFRJ)</t>
  </si>
  <si>
    <t xml:space="preserve">Fabiano Fernandes (Fiocruz- RJ), 
Leila Pessoa (UFRJ), 
Márcio Morais (UENF),
Pablo Gonçalves (UFRJ). </t>
  </si>
  <si>
    <t>Fabiano Fernandes  (Fiocruz)</t>
  </si>
  <si>
    <t xml:space="preserve">Cibele Bonvicino (INCA),
Fabrício Escarlate (ICMBio), 
João Oliveira (Museu Nacional-UFRJ),
Maurício Barbanti (Unesp Jaboticabal),
Paulo D`Andrea (Fiocruz). </t>
  </si>
  <si>
    <t xml:space="preserve">Alexandre T.A. Nascimento (IPÊ),
Andreas Meyer (UFPR)
Camila Nali (IPÊ), 
Christoph Knogge (IPÊ),
Fernando Barriento (UFPR), 
Fernando Passos (UFPR),
Gabriela Ludwig (UFPR),  
José Eduardo Silva-Pereira (UFPR), 
José Mauricio Barbanti Duarte (NUPECCE/UNESP-Jaboticabal), 
Márcio Port (IF), 
Maurício Talebi Gomes (UNIFESP). </t>
  </si>
  <si>
    <t>Alexandre T.A. Nascimento (IPÊ),
Camila Nali (IPÊ), 
Christoph Knogge (IPÊ) 
Fernando Passos (UFPR),
José Eduardo Silva Pereira (UFPR), 
José Mauricio Barbanti Duarte (NUPECCE/UNESP-Jaboticabal), 
Maurício Talebi Gomes (UNIFESP), 
Milene Moura Martins (UFSCar), 
Sandro Bonato (PUC-RS).</t>
  </si>
  <si>
    <t>Alexandre T.A. Nascimento (IPÊ),
Christoph Knogge (IPÊ),
Fernando Passos (UFPR),  
Guadalupe Vivekananda (ICMBio/Parque Nacional do Superagui),   Maurício Talebi Gomes (UNIFESP), 
Paula Breves (Eco-Atlântica), 
Faculdade de Medicina Veterinária e Zootecnia - USP, 
Instituto de Medicina Tropical - USP, 
Secretarias de saúde dos municípios de ocorrência das espécies alvo</t>
  </si>
  <si>
    <t>Gabriela Ludwig (CPB)</t>
  </si>
  <si>
    <t xml:space="preserve">Alexandre T.A. Nascimento (IPÊ), 
Camila Nali (IPÊ), 
Christoph Knogge (IPÊ), 
Fernando Passos (UFPR), 
Guadalupe Vivekananda (ICMBio/Parque Nacional do Superagui), 
Maurício Talebi Gomes (UNIFESP). </t>
  </si>
  <si>
    <t xml:space="preserve">Alexandre T.A. Nascimento (IPÊ), 
Camila Nali (IPÊ), 
Christoph Knogge (IPÊ),  
Guadalupe Vivekananda (ICMBio/Parque Nacional do Superagui) 
José Mauricio Barbanti Duarte (NUPECCE/UNESP-Jaboticabal), 
Thais Michele Fernandes (IBAMA),  
Yuri Leite (UFES). </t>
  </si>
  <si>
    <t xml:space="preserve">Alexandre T.A. Nascimento (IPÊ), 
Andreas Meyer (UFPR),
Camila Nali (IPÊ),  
Fernando Barriento (UFPR),
Fernando Passos (UFPR), 
Gabriela Ludwig  (ICMBio/CPB), 
Guadalupe Vivekananda (ICMBio/Parque Nacional do Superagui),  José Eduardo Silva-Pereira (UFPR),
Leandro Jerusalinsky (ICMBio/CPB). </t>
  </si>
  <si>
    <t>Itiberê Piaia Bernardi (UFPR), 
João Marcelo Deliberador Miranda (UFPR),
Marcelo Lima Reis (ICMBio/DIBIO/COPAN),  
Márcio Port (IF), 
MZUSP.</t>
  </si>
  <si>
    <t>Andreas Meyer (UFPR),
Fernando Barriento (UFPR),
José Eduardo Silva-Pereira (UFPR),
TODO O GRUPO.</t>
  </si>
  <si>
    <t>Cleyde Chieregatto (Sociedade de Zoológicos do Brasil), 
Guadalupe Vivekananda (ICMBio/Parque Nacional do Superagui),  
Maurício Talebi Gomes (UNIFESP),
IPÊ.</t>
  </si>
  <si>
    <t xml:space="preserve">Andreas Meyer (UFPR), 
Carlos Demeterco (UFPR),
Fernando Barriento (UFPR), 
Gabriela Ludwig (ICMBio/CPB),  
José Eduardo Silva-Pereira (UFPR). </t>
  </si>
  <si>
    <t>Paulo Cruz (ReBio Una)</t>
  </si>
  <si>
    <t>Bruno Marchena (REBIO de Una)</t>
  </si>
  <si>
    <t>Aline (MPE-BA) 
Becky Raboy (Antwerp Zoo e Smithsonian Institution), 
Camila Cassano (IESB),
Daniela Talora (UESC),
Deborah Faria (UESC), 
Eduardo (MPF-BA), 
Gastón Giné (UESC),
Gustavo Canale (Cambridge),
José Lima (UESC/CEPLAC),
Kristel de Vleeschouwer (Antwerp Zoo),  
Marcelo Senhorinho (IMA), 
Priscila Suscke (USP),
Raquel Moura (PRI MATAS),
Samantha Rocha (IESB),
ICMbio/CR7.</t>
  </si>
  <si>
    <t>João Arthur Seyffarth (MMA)</t>
  </si>
  <si>
    <t>Marcelo (IMA), 
IBAMA/Licenciamento,
ICMbio/DIBIO, 
MPE-BA, 
Prefeituras,
SUPES-BA.</t>
  </si>
  <si>
    <t xml:space="preserve">IBAMA,
IBAMA/DILIC,  
ICMbio/CR7, 
ICMbio/DIPLAN, 
MPE-BA, 
SEMA-DUC, 
SUPES-BA. </t>
  </si>
  <si>
    <t>Adriano Paglia</t>
  </si>
  <si>
    <t>Célio Valle (IEF),
Fabiano Melo (UFG), 
Gabriel Rodrigues dos Santos (IESB), 
Gabriela Viana (Ibio), 
DENIT,
DER, 
IBAMA, 
ICMBio,
IDAF, 
Marcia Hirota (SOS Mata Atlântica),
MMA, 
Sergio Mendes (UFES),
Suely Tonini (IEMA).</t>
  </si>
  <si>
    <t>Ugo Eichler Vercillo (ICMBio)</t>
  </si>
  <si>
    <t xml:space="preserve">Estados e Municípios,
IBAMA, 
MPE,
MPF. </t>
  </si>
  <si>
    <t>Carlos Grelle/UFRJ</t>
  </si>
  <si>
    <r>
      <t>Adriano Chiarello (PUC/MG)
Cristiana Mendes (INEA)
Denise Rambaldi (AMLD)
Ernesto Viveiros de Castro</t>
    </r>
    <r>
      <rPr>
        <sz val="10"/>
        <color indexed="10"/>
        <rFont val="Arial"/>
        <family val="2"/>
      </rPr>
      <t xml:space="preserve"> </t>
    </r>
    <r>
      <rPr>
        <sz val="10"/>
        <rFont val="Arial"/>
        <family val="2"/>
      </rPr>
      <t>(ICMBio/DIREP-coord.geral uso público e negócios),
Gabriela Viana Moreira (IBIO)
Juliana Gonçalves (PARNA Serra da Bocaina),
Leila Pessoa (UFRJ) 
Lou Ann Dietz (Univ. Maryland) 
Márcio Morais (UENF)
Rogério Souza (APA Bacia do Rio São João)
Willian Tavares (UFRJ)</t>
    </r>
  </si>
  <si>
    <t>Gabriela Viana Moreira / IBIO  Instituto Bioatlântica</t>
  </si>
  <si>
    <t>Carlos Grelle (UFRJ), 
Rogério Souza (ICMBio/APA Bacia do Rio São João).</t>
  </si>
  <si>
    <t>Rogério Oliveira de Souza /APA Bacia do Rio São João - ICMBio</t>
  </si>
  <si>
    <t xml:space="preserve">Andrea Franco (INEA),
Carlos Grelle (UFRJ), 
Cristina Albuquerque (ICMBio),
Daniel Loebberman (ICMBio), 
Gabriela Viana Moreira (IBIO),
Márcio Port (IF-SP),
Maurício Talebi (Unifesp),
CTI Banco de Dados. </t>
  </si>
  <si>
    <t>Cristiana Mendes / INEA</t>
  </si>
  <si>
    <t xml:space="preserve">Ernesto Viveiros de Castro (ICMBio/DIREP-coord.geral uso público e negócios),
Juliana Gonçalves (ICMBio/PARNA Serra da Bocaina),
Márcio Port (IF/SP), 
Márcio Urselino (IBAMA –RJ),
Rogério Souza (ICMBio/APA Bacia do Rio São João). </t>
  </si>
  <si>
    <t>Lou Ann Dietz (Univ. Maryland)</t>
  </si>
  <si>
    <t>Denise Spiller (Consórcio), 
Gabriela Viana Moreira/IBIO, 
Márcio Urselino (IBAMA RJ), 
Marcos (Parque Nacional da Serra dos Órgãos),  
Patrícia Mie Matsuto (AMLD), 
Rogério Souza (ICMBio/APA Bacia do Rio São João),
AMLD, 
ICMBio/ASCOM, 
INEA/ASCOM.</t>
  </si>
  <si>
    <t>Rogério Souza (APA Bacia do Rio São João/ICMBio)</t>
  </si>
  <si>
    <t xml:space="preserve">CGGP/ICMBio, 
Cristiana Mendes (INEA),
Gustavo Luna Peixoto (ICMBio/Rebio Poço das Antas), 
Márcio Urselino (IBAMA – RJ), 
Patrícia Mie Matsuto (AMLD). </t>
  </si>
  <si>
    <t>Gustavo Luna Peixoto (REBIO Poço das Antas/ ICMBio)</t>
  </si>
  <si>
    <t>Andrea Franco (INEA),  
Cristina Albuquerque (ICMBio/APA Bacia do Rio São João), 
Ernesto Viveiros de Castro (ICMBio/DIREP-coord.geral uso público e negócios), 
Gustavo Ventorim (AMLD).</t>
  </si>
  <si>
    <t>Cristiana Mendes (INEA), 
Gustavo Luna Peixoto (ICMBio/Rebio Poço das Antas)
Rogério Souza (ICMBio/APA Bacia do Rio São João)
Ministério Público Federal e Estadual, 
PFE.</t>
  </si>
  <si>
    <t xml:space="preserve">Denise Rambaldi (AMLD),
Chefes de UCs da área abrangência do PAN, 
IBIO, 
INEA, 
Secretarias Municipais de Meio Ambiente e correlatas. </t>
  </si>
  <si>
    <t>Gabriela Viana Moreira (IBIO)</t>
  </si>
  <si>
    <t>Dália (INEA),  
Denise Rambaldi (AMLD),
Rogério Souza (ICMBio/APA Bacia do Rio São João), 
EMATER,
INCRA, 
Ministério Público, 
Secretaria de Abastecimento do Rio de Janeiro.</t>
  </si>
  <si>
    <t>Camila Nali (IPÊ),  
Christoph Knogge (IPÊ),
Fernanda Bucci (ICMBio), 
Fernando Passos (UFPR),
Gabriela Ludwig (ICMBio/CPB), 
Guadalupe Vivekananda (ICMBio/Parque Nacional do Superagui), 
Guilherme Almeida (IBAMA/Dilic),
José Mauricio Barbanti Duarte (NUPECCE/UNESP-Jaboticabal), 
Marcelo Lima Reis (ICMBio/DIBIO/COPAN),
Márcio Port (IF),
Maurício Talebi Gomes (UNIFESP).</t>
  </si>
  <si>
    <t>João Arthur Seyffarth (MMA), 
Marcelo Lima Reis (ICMBio/DIBIO/COPAN), 
Maurício Talebi Gomes (UNIFESP), 
Paulo Roberto Machado (ESEC Mico-Preto),
Thais Michele Fernandes (IBAMA),  
ICMBio/CR 8, 
ICMBio/CR 9.</t>
  </si>
  <si>
    <t>Guadalupe Vivekananda (ICMBio/Parque Nacional do Superagui), 
João Arthur Seyffarth (MMA), 
Paulo Roberto Machado (ESEC Mico-Preto),
Thais Michele Fernandes (IBAMA),  
ICMBio/CR 8, 
ICMBio/CR 9.</t>
  </si>
  <si>
    <t>Guadalupe Vivekananda (Superagüi/ICMBio)</t>
  </si>
  <si>
    <t>Márcio Port (IF),
FBPN, 
IAP, 
Rede Cananéia, 
SPVS.</t>
  </si>
  <si>
    <t xml:space="preserve">Alexandre T.A. Nascimento (IPÊ),
Camila Nali (IPÊ), 
Christoph Knogge (IPÊ),  
Guadalupe Vivekananda (ICMBio/Parque Nacional do Superagui), 
João Arthur Seyfarth (MMA),
Márcio Port (IF),
Maurício Talebi Gomes (UNIFESP),
Paulo Roberto Machado (ESEC Mico-Preto). </t>
  </si>
  <si>
    <t xml:space="preserve">Fabrício Escarlate (ICMBio), 
Ugo Vercillo (ICMBio/DIBIO/CGESP). </t>
  </si>
  <si>
    <t xml:space="preserve">João Arthur Seyfarth (MMA),
Marion Leticia (Fundação Grupo Boticário),
Ugo Vercillo (ICMBio/DIBIO/CGESP). </t>
  </si>
  <si>
    <t>R$100.000</t>
  </si>
  <si>
    <t>15,000.00</t>
  </si>
  <si>
    <t xml:space="preserve">MLP - 11 MIL REAIS POR HECTARE PLANTADO + ESTIMAR CUSTOS PARA MOSAICOS </t>
  </si>
  <si>
    <t>10.000,00 por hectare</t>
  </si>
  <si>
    <t>100.000 por espécie</t>
  </si>
  <si>
    <t>13200 reais disponivel (suficiente para compilação). Estudante de doutorado com bolsa pela UESC/CNPq e recursos do Zoológico de Antuérpia para despesas de campo.</t>
  </si>
  <si>
    <t>Estudante de doutorado com bolsa pela UESC/CNPq e recursos do Zoológico de Antuérpia para despesas de campo.</t>
  </si>
  <si>
    <t>100.000,00 - 350.000,00</t>
  </si>
  <si>
    <t xml:space="preserve">20.000 por curso de capacitação </t>
  </si>
  <si>
    <t>100.000,00-800.000,00 por espécie</t>
  </si>
  <si>
    <t>200.000.00</t>
  </si>
  <si>
    <t>5.000,00 para MS</t>
  </si>
  <si>
    <t>20.000,00 para MS</t>
  </si>
  <si>
    <t>20.000,00/ano/ espécie</t>
  </si>
  <si>
    <t>Diversas iniciativas neste sentido. IESB, OCT e outras. Destaque para levantamento da VERACEL Celulose de monitoramento de fragmentos.</t>
  </si>
  <si>
    <t>Sem informação</t>
  </si>
  <si>
    <t>Trabalho em fase de finalizacao executado por Flora Brasil, GCF, CI Brasil e agora GAMBA. Inicio da segunda etapa.. Diversas Ucs criadas e outras tantas tramitando em fases diferentes. QUAIS E ONDE?</t>
  </si>
  <si>
    <t>Diversos relatorios justificando a criacao das Ucs. Forças tarefas recrutadas para levantamentos. Ucs criadas. Ucs em fase de criacao.</t>
  </si>
  <si>
    <t>Associação PRESERVA inativa, programa do Estado da Bahia / SEMA para criação de RPPN  totalmente estagnado.</t>
  </si>
  <si>
    <t xml:space="preserve">Em 2010/2011 houve o aporte de 2 sevidores do ICMBio para o PARNA da Serra das Lontras, sendo um deles nomeado gestor.
Embora não se tenham executados recursos de compensação ambiental disponíveis para regularização fundiária da REBIO de UNA (R$ 1.390.000,00) conseguiu-se remoção de 1 servidor especializado na área para essa UC. Com isso certamente haverá em breve um avanço importante na questão. Já está definida também a remoção de uma servidora com experiência em geoprocessamento para o PARNA Lontras, que certamente irá colaborar com a reg. fund. desse Parque e da REBIO de Una. Porém não há previsão de recursos para reg. Fund. do PARNA Lontras.
Já a RESEX de Canavieiras tem alocado R$ 75.000,00 para ações de indenização de imóveis rurais, já iniciadas. Além disso, recebeu 63 placas para sinalização da UC, do ICMBio e de um Termo de Ajustamento de Conduta com o Hotel Transamérica.
Em 2011, com a intermediação do MPF, ocorreu a execução de um TAC onde foram disponibilizados equipamentos e 2 veículos 4x4, e placas indicativas e de advertência para REBIO Una, PARNA Lontras, RESEX Canavieiras, além da construção de um alojamento para pesquisadores na REBIO de Una. A Resex Canavieiras recebeu ainda uma lancha flex boat com motor de popa de 115HP
Através de recursos de Compensação ambiental, a REBIO de Una adquiriu um outro veículo 4x4 e está adquirindo móveis e equipamentos, totalizando R$ 105.000,00
Encontram-se disponíveis R$ 670.000,00 de compensação ambiental para implementação da REBIO de Una, para os quais providenciando sua destinação/execução.
Estamos mantendo contatos com outras Unidades de Conservação para informações sobre implementação da ação.
</t>
  </si>
  <si>
    <t>Resultados de modelagens de população e paisagem obtidos para os fragmentos do interior da Bahia, para Mico-leão-da-cara-dourada.  
Intenção de repetir modelagens para o lado oeste da distribuição da espécie até o final de 2012, e adaptação do método para as outras espécies alvos dependendo da disponibilidade de recursos</t>
  </si>
  <si>
    <t>Publicação sendo preparado</t>
  </si>
  <si>
    <t>Depende da disponibilidade de recursos para 2012.</t>
  </si>
  <si>
    <t>Pequena parte dos recursos financeiros obtidos e algumas áreas já escolhidas para caracterização. Contatos com colaboradores realizados e parcialmente firmados.</t>
  </si>
  <si>
    <t>Dados sobre o uso das cabrucas por algumas espécies compilados e coleta de dados em andamento</t>
  </si>
  <si>
    <t>Falta de recursos financeiros e tempo hábil para a realização do campo</t>
  </si>
  <si>
    <t>Primeiro workshop mundial, realizado em Janeiro com a participação de vários interessados e início da confecção de critérios de para certificação de cacau amigo da biodiversidade</t>
  </si>
  <si>
    <t>Critérios de certificação ao nível de paisagem já inciado</t>
  </si>
  <si>
    <t>Não inciado devido à falta de informações necessárias para o início da atividade.</t>
  </si>
  <si>
    <t>DEPENDE DA AÇÃO ANTERIOR</t>
  </si>
  <si>
    <t>Reunião com IEMA em Brasília: lei pronta mas não passou pela câmara de vereadores ; marcada uma reunião com o Wilson Loureiro</t>
  </si>
  <si>
    <t>DEPENDE DE INFORMAÇÕES GERADAS SOBRE ÁREA  DISPERSÃO</t>
  </si>
  <si>
    <t>ALTERAR ARTICULADOR 
POR AFASTAMENTO PARCIAL DO SERVIDOR. NECESSÁRIO
 REPROGRAMAR</t>
  </si>
  <si>
    <t>LEVANTAR DADOS LITERATURA, NÃO DEMANDA VÁRIAS AÇÕES DE CAMPO</t>
  </si>
  <si>
    <t>JÁ POSSUI RPPN CRIADAS COM MAIS DUAS SENDO CRIADAS, COM APOIO DA SOS MATA ATLANTICA  (RPPN ESTADUAIS)</t>
  </si>
  <si>
    <t xml:space="preserve">EDITAL GOVERNO DE MINAS PARA DELIMITAR CORREDORES - UFJF ESTA À FRENTE   DO PROCESSO - SEM DADOS DE IMPLEMENTAÇÃO NO ENTANTO O PRAZO FOI PERDIDO, </t>
  </si>
  <si>
    <t>RESOLUÇÃO N° 428, DE 17 DE DEZEMBRO DE 2010
Dispõe, no âmbito do licenciamento ambiental
sobre a autorização do órgão responsável
pela administração da Unidade de
Conservação (UC), de que trata o § 3º do
artigo 36 da Lei nº 9.985 de 18 de julho de
2000, bem como sobre a ciência do órgão
responsável pela administração da UC no
caso de licenciamento ambiental de
empreendimentos não sujeitos a EIA-RIMA e
dá outras providências.</t>
  </si>
  <si>
    <t>SEM CONHECIMENTO
 SE AS PESQUISAS FORAM A TERMO</t>
  </si>
  <si>
    <t>PROPOSTA AMPLIAÇÃO REBIO UNIÃO,
 CRIAÇÃO MOSAICO MICO LEÃO DOURADO, CRIAÇÃO PARQUE COSTA DO SOL, PLANO DE MANEJO APA MACAÉ DE CIMA - 
SP: PARNA CRISTAS DA MANTIQUEIRA/ CORREDOR ECOLÓGICO MANTIQUEIRA-SERRA DO MAR/ PAREST NA BOCAINA (PICINGUABA)</t>
  </si>
  <si>
    <t>dados existentes nao sao suficentes para outros regioes que do Pontal - planejamos novo levantamento no campo em 2012 recursos em partes já segurados</t>
  </si>
  <si>
    <t xml:space="preserve">BANCO DE DADOS INCOMPLETO DE AREAS DE OCORRENCIA </t>
  </si>
  <si>
    <t>dados existentes nao suficentes, falta de recursos financeiros</t>
  </si>
  <si>
    <t>CONTATO COM MAURICIO BARBANTI NÃO EFETIVADO &amp; MURIQUI DO SUL EM ANDAMENTO SERRA DA MANTIQUEIRA E SERRA PARANAPIACABA
 Informações bororo: PAN CERVIDEOS</t>
  </si>
  <si>
    <t xml:space="preserve">PAN MURIQUI </t>
  </si>
  <si>
    <t xml:space="preserve">MURIQUI DO SUL - EQUIPE DISPONIVEL E TREINADA MAS NÃO TEM DINHEIRO E VEICULO ADEQUADO &amp; BORORO NÃO INICIADO POR FALTA DE CONTATO CUJA RESPONSAVEL ERA CLEYDE </t>
  </si>
  <si>
    <t>1. corredor para conectividade de MLP populacoes na regiao Pontal Paranapanema plantado pelo IPÊ</t>
  </si>
  <si>
    <t>(para MLP) 104 ha corredor plantado conectando PEMD e ESEC-MLP Fragmento Tucano</t>
  </si>
  <si>
    <t>recursos para proximos corredores a serem levantados</t>
  </si>
  <si>
    <t>INICIADO POREM COM FRENTES INDEPENDENTES DO COMITE GESTOR</t>
  </si>
  <si>
    <t>ICMBIO DEVE CONSULTAR ORGS RESPONSAVEIS PELOS MOVIMENTOS RRPNS (SOS TNC E OUTROS FREPRESP, ASSOCIACOES DE RPPNS ETC)</t>
  </si>
  <si>
    <t xml:space="preserve">Falta de recursos financeiros; a equipe da UFPR que trabalhava na Ilha finalizou os projetos (dissertações e teses): não há mais pesquisadores na área. </t>
  </si>
  <si>
    <t>POS DOC STEPHANIE COM TALEBI UNIFESP M SAUDE AMBIENTAL ;  TALEBI RESPONSAVEL AREA SAUDE AMBIENTAL</t>
  </si>
  <si>
    <t>AUSENCIA DE RECURSOS FINAN CEIROS, APESAR DE EQUIPE DISPONIVEL</t>
  </si>
  <si>
    <t>Há projeto em andamento com limitações de recursos</t>
  </si>
  <si>
    <t xml:space="preserve">NÃO FORAM FEITAS CAMPANHAS OU PLANEJAMENTO DE CAMPANHAS MAS SIM ACOES PONTUAIS COM MURIQUI DO SUL EM CARLOS BOTELHO E COM MICO LEAO DE CARA PRETA EM SUPERAGUI;
Contato feito com especialista em arbovirus e epizootia e aceitou participar em elaborar cursos em epizootias </t>
  </si>
  <si>
    <t>Ausência de financiamento para a meta e colaboração do ICMBio</t>
  </si>
  <si>
    <t>MLP - PROPOSTA ESCRITA MAS NÃO CONTEMPLADA COM $ ; MS NÃO INICIADO</t>
  </si>
  <si>
    <t xml:space="preserve">CK E TALEBI </t>
  </si>
  <si>
    <t xml:space="preserve">ESTAGIOS INICIAIS EM AREAS DE OCORRENCIA DO MURIQUI DO SUL </t>
  </si>
  <si>
    <t xml:space="preserve">Comunidades do entorno do Parque 
Estadual do Lagamar de Cananéia envolvidas na ‘Rede Juçara’; líderes comunitários palmiteiros treinados e capacitados junto ao IPEMA; produção da pola no Ariri para consumo local; cozinha industrial comunitária planejada e cobrada pelas associações de moradores e plano de implementação junto ao Cati, governos estadual e municipal. teremos mais uma reunião sobe isso no final dessa semana, durante a III Semana Cultural do Ariri. </t>
  </si>
  <si>
    <t xml:space="preserve">ACOES PONTUAIS ISOLADAS E DESCONECTADAS, PRECISAMOS PENSAR NA SOLUCAO PARA MELHORAR ARTICULACAO PARA A EXECUCAO A ACAO </t>
  </si>
  <si>
    <t xml:space="preserve">TALEBI E CK </t>
  </si>
  <si>
    <t>FALTA DE AGENDA PARA A ACAO DOS ENVOLVIDOS</t>
  </si>
  <si>
    <t xml:space="preserve">NECESSIDADE DE REPENSAR ACOES E ARTICULADORES </t>
  </si>
  <si>
    <t xml:space="preserve">Captação de recursos completo. Pretende-se pesquisa de dados existente. Falta procurar pessoa para compilação. </t>
  </si>
  <si>
    <t>Captação de recursos completo. Desenvolvimento da metodologia em andamento.  Colaborações necessário para coleta de dados estabelecidas</t>
  </si>
  <si>
    <t>Christoph Knogge (IPÊ) &amp;   Maurício Talebi Gomes UNIFESP</t>
  </si>
  <si>
    <t>AUSENCIA DE PESSOAL E DE DINHEIRO</t>
  </si>
  <si>
    <t xml:space="preserve">MT / CK </t>
  </si>
  <si>
    <t xml:space="preserve">PLANEJAMENTO PARA MURIQUI DO SUL </t>
  </si>
  <si>
    <t xml:space="preserve">REDE PAN EDUCACAO AMBIENTAL MURIQUI DO SUL </t>
  </si>
  <si>
    <t xml:space="preserve">DINHEIRO INDISPONIVEL </t>
  </si>
  <si>
    <t xml:space="preserve">TALEBI </t>
  </si>
  <si>
    <t>O diagnóstico não foi iniciado, mas até o momento não foi observado nenhuma ocorrência que torne esta atividade tão urgente. De qualque forma, esta é uma atividade que requer a participação de vários pesquisadores e no momento não existe um orçamento para isto.</t>
  </si>
  <si>
    <t xml:space="preserve">Esta ação só poderá ser executada quando a ação anterior for finalizada. </t>
  </si>
  <si>
    <t>Decreto 7515/11 Aneox I art. 2 inciso XXIII</t>
  </si>
  <si>
    <t>Fatima</t>
  </si>
  <si>
    <t>In situ: Programa em execução. Dados anuais ainda não consolidados. Ex situ: depende da ação anterior.</t>
  </si>
  <si>
    <t>Luis
 P. Ferraz</t>
  </si>
  <si>
    <t>elaboracao do MLP studbook atualizado em andamento (coleta de dados solicitado) Cristi Saddy Martins, Claudio Padua</t>
  </si>
  <si>
    <t>Dados das populacoes ex-situ precisa mais levantamentos in situ</t>
  </si>
  <si>
    <t>O decreto 7.515/2011 indica a competencia do ICMbio em "elaborar e implementar Programa de manejo em Cativeiro de espécies ameaçadas' e programas de conservação de espécies relevantes para a biodiverisdade, especialmente, aquelas ameaçadas de extinção. Portaria 316/2009 que atribiu ao ICMBio o Programa em Cativeiro de espécies ameaádas.   Minuta da Portaria do Programa de Conservação em Cativeiro esta em avaliação pelos Centros Especializados do ICMBio</t>
  </si>
  <si>
    <t>1 - Portaria do programa de Conservação em cativeiro do ICMBio   2 - Portaria do Porgrama de Conservação em Cativeiro do Mico-leão-preto                3 - Protocolos de Manejo em cativeiro revisados</t>
  </si>
  <si>
    <t>Sem informação sobre o programa in situ. Indefinição sobre sua oficialização no ICMBio M27(comitê)</t>
  </si>
  <si>
    <t>para MLP nao foi dado continuidade ainda</t>
  </si>
  <si>
    <t>Falta de recursos financeiros, para criar base de dados in situ e conduzir novo PHVA</t>
  </si>
  <si>
    <t>É necessária uma reunião com especialistas</t>
  </si>
  <si>
    <t>Falta de envolvimento mais direto do ICMBio. Falta de tempo para iniciar articulação em 2011</t>
  </si>
  <si>
    <t>Fernando Passos</t>
  </si>
  <si>
    <t>Pode ser aproveitada a reunião  proposta para o Item 3.4.4</t>
  </si>
  <si>
    <t>MS FINALIZADO</t>
  </si>
  <si>
    <t xml:space="preserve">PROTOCOLO DO MURIQUI SUL  PAN </t>
  </si>
  <si>
    <t>Falta de agenda</t>
  </si>
  <si>
    <t>Duas instituições oficializadas (Sorocaba e Curitiba)</t>
  </si>
  <si>
    <t>PAN Muriqui</t>
  </si>
  <si>
    <t>Articulação dificultada por falta de recursos humanos e financeiros, o que acarreta na falta de agenda</t>
  </si>
  <si>
    <t>1 - Portaria do programa de Conservação em cativeiro do ICMBio   2 - Portaria do Porgrama de Conservação em Cativeiro do veado-mateiro-pequeno                    3 - Protocolos de Manejo em cativeiro elaborados</t>
  </si>
  <si>
    <t>realizado outubro de 2011, sendo trabalhado plano de trabalho para sistematizar as informações geradas no seminário</t>
  </si>
  <si>
    <t xml:space="preserve">toró de parpite, necessário sistematizar, </t>
  </si>
  <si>
    <t>Fialho</t>
  </si>
  <si>
    <t>foram feitas reunões, articulação institucional defindas, recurso captado, em fase de implementação</t>
  </si>
  <si>
    <t>acordo institucional</t>
  </si>
  <si>
    <t>Esta ação não foi iniciada e há uma proposta de revisão da ação</t>
  </si>
  <si>
    <t>A ação não foi iniciada pois depende das definições de metodologias de erradicação e destinação que estão sendo preparadas pela ação 4.2.1</t>
  </si>
  <si>
    <t>O decreto 7.515/2011 indica a competencia do ICMbio em "elaborar e implementar planos de ação, assim como executar medidas emergenciais, para a prevenção de introdução e para o controle ou erradicação de espécies exóticas, invasoras ou espécies-problemas, em UCs federais e respaectivas zonas de amortecimento, e nos casos que afetarem espécies ameaçadas de extinção". Ja foram minstrados 2 cursos sobre "espécies invasoras" para técnicos do ICMbio</t>
  </si>
  <si>
    <t xml:space="preserve">1 - Decreto Regimental do ICMbio (7.515/2011) 2- Portaria oficializando o programa de Controle de Espécies Invasoras do ICMBio </t>
  </si>
  <si>
    <t>O assunto ainda esta sendo discutido internamente no ICMBio (aberto processo n. 02070.001644/2011-88)</t>
  </si>
  <si>
    <t>Iniciando o levantamento e os primeiros contatos a partir de 10/10/2011</t>
  </si>
  <si>
    <t>1 - levantamento das UCs-alvo                2 - elaboração dos Planos locais de prevenção e controle das UCs-alvo  3 - inicio da implantação dos programas</t>
  </si>
  <si>
    <t>Não execução dos levantamentos iniciais devido a carga de atividades do Analista Ambiental frente as demandas da UC</t>
  </si>
  <si>
    <t>Esta ação esta em fase inicial de implementação. As lacunas do conhecimento traduzidas em pesquisas necessárias foram em linhas gerais descritas no PAN MAMAC que ainda não foi disponível para mim. Somando, dados e conversações com especialistas, a identificação das lacunas do conhecimento de forma mais detalhada foi feita para um total de 5 das 10 espécies abordadas, bem como, havendo informações de pelo menos dois projetos elaborados (em fase de aceite) de estudos colaborativos e interinstitucionais com a inclusão de metas comuns para mais de uma espécie ameaçada em questão e informações de que estão em andamento outros dois projetos com a inclusao de objetivos que visam suprir as lacunas do conhecimento identificadas para 2 das 10 espécies alvo.</t>
  </si>
  <si>
    <t>Listagem parcial das lacunas do conhecimento existentes e que são relevantes para  embasar ações de conservação</t>
  </si>
  <si>
    <t xml:space="preserve">Esta ação foi executada parcialmente, uma vez que ainda não foi encerrado o prazo de sua execução. Igualmente, o PAN MAMAC não foi disponibilizado, havendo informações neste documento que já foram disponibilizadas por especialistas.  A obtenção de dados através de mensagens eletronicas (emails) foi feita com alguns pesquisadores. Aqueles que ainda não foram contactados ou ainda não responderam serão abordados na primeira reunião de monitoria, uma oportunidade de reunir expertises, acessar e discutir tais priorizações de pesquisa. Eu estou ciente de que a simples listagem e divulgação destas lacunas seja uma importante ferramenta para justificar o pedido de financiamento de projetos, entretanto a desmotivação de algumas pessoas vem da falta de informação sobre quais serão as contrapartidas políticas do ICMBio uma vez que sejam levantadas estas demandas. Acredito que esclarecer publicamente qual será o comprometimento do ICMBio para facilitar que tais demandas sejam priorizadas em pesquisas futuras seja uma solução para a maior adesão e colaboração de todos.  </t>
  </si>
  <si>
    <t>Gastón Giné</t>
  </si>
  <si>
    <t>Em meu conhecimento, esta ação esta em andamento para pelo menos três espécies (Chaetomys subspinosus, Leontopithecus chrysomelas, Bradypus torquatus, Cebus xanthosternos) através de estudos da UESC e UFRJ, mas é necessário fazer contatos com mais pesquisadores para exatamente quantas espécies estão sendo contempladas.</t>
  </si>
  <si>
    <t>Listagem parcial dos estudos em andamento para preencher tais lacunas</t>
  </si>
  <si>
    <t>Esta ação foi executada parcialmente, uma vez que ainda não foi encerrado o prazo de sua execução, bem como estudos demandam tempo para obtenção de financiamento e serem executados</t>
  </si>
  <si>
    <t>Não inicializado pois depende dos resultados de pesquisa que necesitam maior prazo</t>
  </si>
  <si>
    <t>Nenhum</t>
  </si>
  <si>
    <t>Não inicializado pois depende dos resultados de pesquisa que necessitam maior prazo para serem executados</t>
  </si>
  <si>
    <t>CONCLUSÃO DOS ESTUDOS É ANUAL A SER ELABORADO EM DEZEMBRO</t>
  </si>
  <si>
    <t>RELATORIO TÉCNICO ANUAL DISPONIBILIZADO WEB e enviado ao CPB</t>
  </si>
  <si>
    <t>PRECISA DE MAIS INFORMAÇÃO</t>
  </si>
  <si>
    <t>INICIOU ARTICULAÇÕES COM SERRA DO CIPÓ</t>
  </si>
  <si>
    <t>DIFICULDADES NA OBTENÇÃO DE INFORMAÇÕES E ARTICULAÇÃO COM PARCEIROS</t>
  </si>
  <si>
    <t>Muriqui - Equipe de campo treinada e disponível, levantamento de áreas adiantado e ausência de veículo 4x4 é fator limitante para ação</t>
  </si>
  <si>
    <t>Falta de recursos financeiros; Falta de pesquisadores trabalhando em área de ocorrência das espécies (p.ex. Ilha do Superagui)</t>
  </si>
  <si>
    <t>Iniciado somente para MS</t>
  </si>
  <si>
    <t>falta de dados in situ para conduzir PHVA</t>
  </si>
  <si>
    <t>Contatada e definida equipe de campo, faltando fonte de recursos financeiros;</t>
  </si>
  <si>
    <t>Falta de recursos financeiros;</t>
  </si>
  <si>
    <t>Finalização dos PANs dos cervideos (veado-bororó) e pequenos mamiferos (rato-cururuá).</t>
  </si>
  <si>
    <t>1 - levantamento das açoes a serem executadas            2 - execução das açoes identificadas</t>
  </si>
  <si>
    <t>Será feito o levantamento das ações dos PHVAs dos micos-leão que não estão contemplados nesse PAN.</t>
  </si>
  <si>
    <t>Marcelo Reis</t>
  </si>
  <si>
    <t>Falta articulação, equipamentos básicos, veículos e recursos financeiros para equipe de campo</t>
  </si>
  <si>
    <t>2 mestrandos e 4 candidatos a mestrado - para MS
2 mestrandos e 2 doutorando - para MLCP</t>
  </si>
  <si>
    <t>Atividades não iniciadas</t>
  </si>
  <si>
    <t>Dificuldade para articular um momento de discussão com todos os atores.</t>
  </si>
  <si>
    <t>Oficio Ugo, ao IBAMA (DILIC), Quais condicionantes foram apresentados e quem elaborou estes condicionantes, e se o IBAMA inseriu estes condicionantes na LP - BR 381  TRECHO DE BH a Gov Valadares</t>
  </si>
  <si>
    <t>em Minas o MPE exigiu a analise integrada da implantação de PCH</t>
  </si>
  <si>
    <t>EXISTE PROJETO RENATO GROCIELE QUE FAZ A ANALISE ESPACIAL DA CONECTIVIDADE DE UC MAS NÃO POR ESPÉCIES DO PAN</t>
  </si>
  <si>
    <t>dependente das ações anteriores, já iniciado para a BACIA DO RIO SÃO JOÃO/MICO LEÃO DOURADO</t>
  </si>
  <si>
    <t>açoes locais dentro da APA BACIA RIO SÃO JOÃO</t>
  </si>
  <si>
    <t>curso de capacitação CPB/ACADEBIO, FILIPETAS MOSAICO MICO LEÃO DOURADO, ações de capacitação na APA SÃO JOÃO e AMLD, mas sem dados dos demais fragmentos</t>
  </si>
  <si>
    <t xml:space="preserve">DEPENDENDE DE LEVANTAMENTOS DE DISTRIBUIÇÃO GEOGRAFICA, ESPECIES E IDENTIFICAR QUAIS AÇÕES SÃO PREJUDICIAIS A ESTAS ESPECIES, DANDO SUBSIDIOS PARA AÇÕES </t>
  </si>
  <si>
    <r>
      <t xml:space="preserve">Ação já acontece no Estado de </t>
    </r>
    <r>
      <rPr>
        <sz val="10"/>
        <color indexed="12"/>
        <rFont val="Arial"/>
        <family val="2"/>
      </rPr>
      <t>São Paulo</t>
    </r>
    <r>
      <rPr>
        <sz val="10"/>
        <color indexed="8"/>
        <rFont val="Arial"/>
        <family val="2"/>
      </rPr>
      <t>. Executada pela CETESB.</t>
    </r>
  </si>
  <si>
    <r>
      <t xml:space="preserve">Ação já acontece em </t>
    </r>
    <r>
      <rPr>
        <sz val="10"/>
        <color indexed="12"/>
        <rFont val="Arial"/>
        <family val="2"/>
      </rPr>
      <t xml:space="preserve">São Paulo. </t>
    </r>
    <r>
      <rPr>
        <sz val="10"/>
        <color indexed="8"/>
        <rFont val="Arial"/>
        <family val="2"/>
      </rPr>
      <t>Plano de Trabalho para captar projeto para censo de mico-leão-preto na Estação Edcológica de Angatuba</t>
    </r>
  </si>
  <si>
    <t>Colóquio - A proteção de Espécies Ameaçadas de Extinção, na Camara dos Deputados (14/10/11).</t>
  </si>
  <si>
    <t>Elaboração do sumário executivo do PAN (versão em portugues e ingles)</t>
  </si>
  <si>
    <t>1 - sumário executivo do PAN  2 -  Publicação do PAN (impresso e digital)</t>
  </si>
  <si>
    <t xml:space="preserve">chamada do FNMA - demanda espontânea Tema 1: Implementação de Planos de Ação para conservação de comunidades de espécies da fauna ameaçadas de extinção numa perspectiva de gestão territorial (http://www.mma.gov.br/sitio/index.php?ido=conteudo.monta&amp;idEstrutura=1&amp;idConteudo=11481&amp;idMenu=12288)                          4 de 12 projetos de pesquisas de PANs contemplados no edital do Boticário (2011).     Edital para projetos de conservação, manutenção e restauração para os biomas Cerrado, Caatinga e Mata Altântica (http://www.funbio.org.br/pt-br/not%C3%ADcias.aspx?p=articles&amp;news=115). </t>
  </si>
  <si>
    <t>Projetos do PAN contemplados em editais.</t>
  </si>
  <si>
    <t xml:space="preserve"> Alterar</t>
  </si>
  <si>
    <t>ALTERAR ARTICULADOR  
SUGERIDO MARCELLO SILVA NERY- RPPN FELICIANO MIGUEL ( SOCIEDADE PRESERVE MURIQUI) marcello.preserve@gmail.com ACEITOU POR CELULAR</t>
  </si>
  <si>
    <t>ALTERAR
ARTICULADOR BUSCAR CONTATO COM O IEMA, POIS ESTE TEM AÇÕES SIMILARES, PODENDO AMPLIAR AREA DE ATUAÇÃO</t>
  </si>
  <si>
    <t>? MUDANÇA DO 
ARTICULADOR PARA BRASILIA</t>
  </si>
  <si>
    <t>até 011.2012</t>
  </si>
  <si>
    <t>SIM SEPARAR PARA AS DUAS ESPECIES DEVIDO CONTEXTOS ESPECIFICIOS E INFORMAR MAURICIO BARBANTI (BARBANTI@FCAV.UNESP.BR)</t>
  </si>
  <si>
    <t>NÃO PARA MS E SIM PARA VEADO BORORO (MUDANCA DE ARTICULADOR)</t>
  </si>
  <si>
    <t>SIM  - DESENVOLVER E IMPLEMENTAR UM PLANO DE CONECTIVIDADE E TAMBEM SEPARAR ACOES POR ESPECIES</t>
  </si>
  <si>
    <t>Maurício Talebi Gomes (UNIFESP); CHRISTOPH IPE; BARBANTI</t>
  </si>
  <si>
    <t>procurar alguém da fundação florestal SP (Fariba?????)</t>
  </si>
  <si>
    <t>necessidade de Indicação de novo articulador</t>
  </si>
  <si>
    <t xml:space="preserve">SUGESTAO   Maurício Talebi Gomes </t>
  </si>
  <si>
    <t>Já contatado especialista em epizootias, que aceitou participar da capacitação.</t>
  </si>
  <si>
    <t>SOLICITAR PILOTO PARA COORDENACAO DE EDUCACAO AMBIENTAL ICMBIO (FABIANA PRADO E.MAIL: FABIANA.PRADO@ICMBIO.GOV.BR 
PROPOSTA DETALHADA POR ESPECIES E CAPTAÇÃO DE RECURSOS FINANCEIROS ESPECIFICA POR ESPECIES</t>
  </si>
  <si>
    <t xml:space="preserve">NOV 2013 CONT.  </t>
  </si>
  <si>
    <t xml:space="preserve">SOLICITAR PILOTO PARA COORDENACAO DE EDUCACAO AMBIENTAL ICMBIO (FABIANA PRADO: FABIANA.PRADO@ICMBIO.GOV.BR </t>
  </si>
  <si>
    <t>Propoë-se uma compilação de dados existentes em vez de uma nova pesquisa. Isso é possivel dentro dos recursos disponíveis. A necessidade de coleta de mais dados pode ser avaliada baseado nos resultados da compilação.</t>
  </si>
  <si>
    <t xml:space="preserve">Completação da compilação de dados prevista para Dez 2012. Dados mais detalhados com disponibilidade prevista a partir de 2013. </t>
  </si>
  <si>
    <t>Incluída Luciana de Castilho (UESC)</t>
  </si>
  <si>
    <t>O TERMO CORRETO É ARTICULAR AÇÕES DE FISCALIZAÇÃO NAS AREAS CRÍTICAS DE OCORRÊNCIA DE CAÇA DAS ESPÉCIES AMEACADAS</t>
  </si>
  <si>
    <t>MUDANÇA DE
 ARTICULADOR</t>
  </si>
  <si>
    <t xml:space="preserve">REDE PAN MURIQUI </t>
  </si>
  <si>
    <t>PUBLICAÇÃO DE IN, BASEADA NA 7515 
ESTABELECENDO AS COMPETENCIAS, 
REGULAMENTAÇÃO DO 7515 O DECRETO NÃO É SUFICIENTE PARA DEFINIR COMPETÊNCIAS,
NECESSÁRIO NORMATIZAÇÃO (EM FASE DE FINALIZAÇÃO DA IN)</t>
  </si>
  <si>
    <t>MINUTA DA IN, 
NECESSÁRIO DISCUSSÃO COM PARCEIROS</t>
  </si>
  <si>
    <t>Substituição da Secretaria Executiva da AMLD. 
Novo articulador: Luis Paulo Ferraz</t>
  </si>
  <si>
    <t>Editais FNMA, CCA-RJ, prefeituras locais, patrocínios potenciais, outros</t>
  </si>
  <si>
    <t>Levantar recursos e conduzir levantamento em situ</t>
  </si>
  <si>
    <t>Consolidação da Portaria do Programa de Conservação em Cativeiro do ICMbio e do Programa de Conservação do mico-leão-preto, incluindo a definição do grupo participante (parceiros).  Revisão dos protocolos.</t>
  </si>
  <si>
    <t>Levantar recursos e conduzir levantamento em situ e planejar novo PHVA</t>
  </si>
  <si>
    <t>Indicações de possíveis financiadores para a meta</t>
  </si>
  <si>
    <t>Indicações de possíveis financiadores para a meta. Realização de uma reunião com especialistas em Curitiba</t>
  </si>
  <si>
    <t>Consolidação da Portaria do Programa de Conservação em Cativeiro do ICMbio e do Programa de Conservação do veado-mateiro-pequeno, incluindo a definição do grupo participante (parceiros).  Elaboração dos protocolos.</t>
  </si>
  <si>
    <t>Sugiro que o articulador seja trocado por alguem que esteja na área de implementação desta ação e tenha melhor conhecimento da realidade deste problema na região.</t>
  </si>
  <si>
    <t>circular entre todos consolidação das 
ações discutidas, para verificar a execução das mesmas de forma consensuada</t>
  </si>
  <si>
    <r>
      <t xml:space="preserve">Proponho alterar a ação para "Elaborar e executar plano de </t>
    </r>
    <r>
      <rPr>
        <sz val="11"/>
        <color indexed="10"/>
        <rFont val="Calibri"/>
        <family val="2"/>
      </rPr>
      <t xml:space="preserve">controle </t>
    </r>
    <r>
      <rPr>
        <sz val="11"/>
        <color theme="1"/>
        <rFont val="Calibri"/>
        <family val="2"/>
        <scheme val="minor"/>
      </rPr>
      <t>de Callithrix jacchus, C. penicillata e híbridos nas Unidades de Conservação na área da Bacia do Rio São João/RJ, incluindo monitoramento e campanhas educativas". O controle envolveria erradicação em locais estratégicos e controle populacional (manter baixa densidade) no restante da área de atuação.</t>
    </r>
  </si>
  <si>
    <t>Miriam Rosa Paron - ESEC Mico-Leão-Preto  miriamparon@yahoo.com.br</t>
  </si>
  <si>
    <t xml:space="preserve">Caso necessário, após discussão e complementação da lista de lacunas do conhecimento e pesquisas prioritárias para as espécies, a qual poderá ser feita até a segunda reunião de monitoria em 2012, a ação poderá ser readequada para ações de pesquisa mas específicas, de acordo com a espécie em questão. </t>
  </si>
  <si>
    <t>XXX</t>
  </si>
  <si>
    <t xml:space="preserve">Mudar o articulador que diz não ter sido contactado a respeito. </t>
  </si>
  <si>
    <t>LUIS PAULO
 FERRAZ (AMLD)</t>
  </si>
  <si>
    <t>Estabelecer contatos e troca de informações entre os pesquisadores das espécies citadas; busca de profissionais e estagiários para pesquisa; Indicações de possíveis financiadores para a meta</t>
  </si>
  <si>
    <t>A articuladora mudou de instituição (agora CPB)  e cidade. Proposta de mudança</t>
  </si>
  <si>
    <t>Suprimir a palavra "quantificar" do texto original da ação</t>
  </si>
  <si>
    <t>Apoio da COPAN para oficina PHVA dos micos</t>
  </si>
  <si>
    <t>promover Acoes 3.4.1. &amp; 3.4.3</t>
  </si>
  <si>
    <t>promover Acoes 3.4.1. &amp; 3.4.3. Apoio da COPAN para oficina PHVA dos micos</t>
  </si>
  <si>
    <t>Nov/12 (contínuo)</t>
  </si>
  <si>
    <t>Articular a cooperação entre programas de pós-graduação existentes - Chamada pública MCT - Casadinho PROCAD</t>
  </si>
  <si>
    <t>Encontro da Rede de Gestores do CCMA - nov/2011, com presença de outros atores. Apoio da Coordenação Regional do ICMBIO em Porto Seguro (sugestão)</t>
  </si>
  <si>
    <t>ARTICULAÇÃO ENTRE DIFERENTES
 REGIÕES PARA CONSOLIDAR  REGIÃO 3 
MAPAS DISTRIBUIÇÃO DAS ESPÉCIES</t>
  </si>
  <si>
    <t>REUNIR PUBLICAÇÕES, AÇÕES DE DIVULGAÇÃO 
(REDES SOCIAIS) PARA PADRONIZAR E FOCAR AÇÕES</t>
  </si>
  <si>
    <t>ERNESTO REMOVIDO A BRASILIA</t>
  </si>
  <si>
    <t>Mudar articuladora</t>
  </si>
  <si>
    <t>Para o caso específico do Estado de SP, convidar representante da Cetesb para participar da próxima reunião PAN</t>
  </si>
  <si>
    <t xml:space="preserve">sugestão que seja algum membro da FF ou SMA-SP. Ver em projetos: http://www.ambiente.sp.gov.br/ecoturismo/index.php </t>
  </si>
  <si>
    <t>ICMBIO deve convidar representantes da Fundação Florestal que é o órgão Gestor das Unidades de Conservação Estaduais de Proteção Intergral que protegem o bioma da Mata Atlântica no Estado de São Paulo</t>
  </si>
  <si>
    <t>ICMBIO DEVE CONVIDAR MEMBROS DA FF para próxima reunião</t>
  </si>
  <si>
    <t>Publicação do PAN (nov/2011)</t>
  </si>
  <si>
    <t xml:space="preserve">1.8.2- Compilar dados já existentes acerca da distribuição geográfica conhecida do muriqui e veado bororó no Estado de São Paulo, nos principais maciços florestais, por exemplo, Serra do Paranapiacaba, Serra do Mar, Vale do Ribeira e região litorânea para elaboração de um programa de conectividade.
</t>
  </si>
  <si>
    <r>
      <t xml:space="preserve">1.8.3-DESENVOLVER E IMPLEMENTAR UM PLANO </t>
    </r>
    <r>
      <rPr>
        <sz val="10"/>
        <rFont val="Calibri"/>
        <family val="2"/>
        <scheme val="minor"/>
      </rPr>
      <t xml:space="preserve"> de conectividade para o muriqui-do-sul (</t>
    </r>
    <r>
      <rPr>
        <i/>
        <sz val="10"/>
        <rFont val="Calibri"/>
        <family val="2"/>
        <scheme val="minor"/>
      </rPr>
      <t>Brachyteles aracnoides</t>
    </r>
    <r>
      <rPr>
        <sz val="10"/>
        <rFont val="Calibri"/>
        <family val="2"/>
        <scheme val="minor"/>
      </rPr>
      <t>) e o veado-mateiro-pequeno (</t>
    </r>
    <r>
      <rPr>
        <i/>
        <sz val="10"/>
        <rFont val="Calibri"/>
        <family val="2"/>
        <scheme val="minor"/>
      </rPr>
      <t>Mazama bororo</t>
    </r>
    <r>
      <rPr>
        <sz val="10"/>
        <rFont val="Calibri"/>
        <family val="2"/>
        <scheme val="minor"/>
      </rPr>
      <t>) no alto e médio paranapanema e ampliar a conectividade (áreas de uso) do mico-leão-preto (</t>
    </r>
    <r>
      <rPr>
        <i/>
        <sz val="10"/>
        <rFont val="Calibri"/>
        <family val="2"/>
        <scheme val="minor"/>
      </rPr>
      <t xml:space="preserve">Leontopithecus chrysopygus) </t>
    </r>
    <r>
      <rPr>
        <sz val="10"/>
        <rFont val="Calibri"/>
        <family val="2"/>
        <scheme val="minor"/>
      </rPr>
      <t>no baixo Paranapanema.</t>
    </r>
  </si>
  <si>
    <r>
      <t xml:space="preserve">1.8.6- Estimular a criação de RPPN para garantir a integridade dos maciços </t>
    </r>
    <r>
      <rPr>
        <sz val="10"/>
        <color indexed="8"/>
        <rFont val="Calibri"/>
        <family val="2"/>
        <scheme val="minor"/>
      </rPr>
      <t xml:space="preserve"> existentes nas áreas de ocorrência das espécies alvo, em consonância com mecanismos de certificação florestal (HBI, HCV, FSC) e demais normatizações e fóruns de discussão pertinentes (diálogo florestal e Movimento ¨RPPNista¨).</t>
    </r>
  </si>
  <si>
    <r>
      <t>1.9.1- Mapear os agentes zoonóticos, vetores e hospedeiros, ocorrentes no ambiente das espécies: mico-leão-preto, mico-leão-da cara-preta, muriqui-do-sul, veado-bororó e o rato-cururuá.</t>
    </r>
    <r>
      <rPr>
        <sz val="10"/>
        <color rgb="FFFF0000"/>
        <rFont val="Calibri"/>
        <family val="2"/>
        <scheme val="minor"/>
      </rPr>
      <t xml:space="preserve"> </t>
    </r>
  </si>
  <si>
    <r>
      <t>1.10.1- Incluir no PNAPA do IBAMA ações de inteligência/investigação e fiscalização em relação à extração do palmito nas áreas de ocorrência do muriqui-do-sul e do veado-bororó.</t>
    </r>
    <r>
      <rPr>
        <sz val="10"/>
        <color rgb="FFFF0000"/>
        <rFont val="Calibri"/>
        <family val="2"/>
        <scheme val="minor"/>
      </rPr>
      <t xml:space="preserve"> </t>
    </r>
  </si>
  <si>
    <r>
      <t>1.10.2- Incentivar as iniciativas de exploração sustentável dos frutos da palmeira juçara (</t>
    </r>
    <r>
      <rPr>
        <i/>
        <sz val="10"/>
        <color indexed="8"/>
        <rFont val="Calibri"/>
        <family val="2"/>
        <scheme val="minor"/>
      </rPr>
      <t>Euterpe edulis</t>
    </r>
    <r>
      <rPr>
        <sz val="10"/>
        <color indexed="8"/>
        <rFont val="Calibri"/>
        <family val="2"/>
        <scheme val="minor"/>
      </rPr>
      <t xml:space="preserve">) para produção de polpa, sementes para comercialização e artesanato, nas áreas de ocorrência do muriqui-do-sul e do veado-bororó, exceto em unidades de conservação de proteção integral. </t>
    </r>
  </si>
  <si>
    <r>
      <t xml:space="preserve">1.10.3- Incentivar a produção de culturas alternativas, em áreas degradadas, que venham a substituir o uso do palmito juçara com espécies não invasoras, como a pupunha - </t>
    </r>
    <r>
      <rPr>
        <i/>
        <sz val="10"/>
        <color indexed="8"/>
        <rFont val="Calibri"/>
        <family val="2"/>
        <scheme val="minor"/>
      </rPr>
      <t>Bactris gasipaes</t>
    </r>
    <r>
      <rPr>
        <sz val="10"/>
        <color indexed="8"/>
        <rFont val="Calibri"/>
        <family val="2"/>
        <scheme val="minor"/>
      </rPr>
      <t>, nas áreas de ocorrência do muriqui-do-sul e do veado-bororó.</t>
    </r>
  </si>
  <si>
    <t>2.1.1- Mapear as diferentes categorias de caça [(culturais, subsistência e comercial (todos os fins)] identificando quem (os atores), como (metodologia usada) onde (áreas pereferidas de caça) e o que (quais espécies) eles caçam</t>
  </si>
  <si>
    <t>2.1.3- Desenvolver e implementar um programa de educação ambiental nas escolas dos munícipios dentro das áreas de ocorrência das espécies onde a caça foi identificada como um problema para as espécies alvo. Estes programas serão específicos baseado nos resultados encontrados no mapeamento.</t>
  </si>
  <si>
    <t>2.2.5- ARTICULAR AÇÕES DE FISCALIZAÇÃO NAS AREAS CRÍTICAS DE OCORRÊNCIA DE CAÇA DAS ESPÉCIES AMEACADAS
Articular contratação de pessoal para a fiscalização e/ou difundir a prática de atividade delegada e outros convênios voltados à complementação de recursos humanos para a fiscalização de caça</t>
  </si>
  <si>
    <t>3.3.1- Fazer gestão para definir as competências institucionais sobre o manejo em cativeiro de táxons alvo de programas de conservação ex situ vinculados  a este PAN.</t>
  </si>
  <si>
    <r>
      <t xml:space="preserve">3.4.2- Oficializar e divulgar o programa de manejo do mico-leão-preto </t>
    </r>
    <r>
      <rPr>
        <i/>
        <sz val="10"/>
        <color indexed="8"/>
        <rFont val="Calibri"/>
        <family val="2"/>
        <scheme val="minor"/>
      </rPr>
      <t xml:space="preserve">in situ </t>
    </r>
    <r>
      <rPr>
        <sz val="10"/>
        <color indexed="8"/>
        <rFont val="Calibri"/>
        <family val="2"/>
        <scheme val="minor"/>
      </rPr>
      <t xml:space="preserve">e o programa de conservação </t>
    </r>
    <r>
      <rPr>
        <i/>
        <sz val="10"/>
        <color indexed="8"/>
        <rFont val="Calibri"/>
        <family val="2"/>
        <scheme val="minor"/>
      </rPr>
      <t>ex situ</t>
    </r>
    <r>
      <rPr>
        <sz val="10"/>
        <color indexed="8"/>
        <rFont val="Calibri"/>
        <family val="2"/>
        <scheme val="minor"/>
      </rPr>
      <t>.
Consolidação da Portaria do Programa de 
Conservação em Cativeiro do ICMbio e do Programa de Conservação do mico-leão-preto, incluindo a definição do grupo participante (parceiros).  Revisão dos protocolos.</t>
    </r>
  </si>
  <si>
    <t>3.4.3- Dar continuidade à execução do programa de manejo (in situ) do mico-leão-preto, mico-leao-de-cara-preta, muriqui-do-sul e veado bororó.</t>
  </si>
  <si>
    <r>
      <t xml:space="preserve">3.4.7- Elaborar e/ou oficializar programa de conservação </t>
    </r>
    <r>
      <rPr>
        <i/>
        <sz val="10"/>
        <color indexed="8"/>
        <rFont val="Calibri"/>
        <family val="2"/>
        <scheme val="minor"/>
      </rPr>
      <t xml:space="preserve">ex situ </t>
    </r>
    <r>
      <rPr>
        <sz val="10"/>
        <color indexed="8"/>
        <rFont val="Calibri"/>
        <family val="2"/>
        <scheme val="minor"/>
      </rPr>
      <t>para o muriqui-do-sul</t>
    </r>
  </si>
  <si>
    <r>
      <t>3.4.9- Elaborar, oficializar e divulgar o programa de conservação ex situ do veado-mateiro-pequeno (</t>
    </r>
    <r>
      <rPr>
        <i/>
        <sz val="10"/>
        <color indexed="8"/>
        <rFont val="Calibri"/>
        <family val="2"/>
        <scheme val="minor"/>
      </rPr>
      <t>Mazama bororo</t>
    </r>
    <r>
      <rPr>
        <sz val="10"/>
        <color indexed="8"/>
        <rFont val="Calibri"/>
        <family val="2"/>
        <scheme val="minor"/>
      </rPr>
      <t>).
Consolidação da Portaria do Programa de Conservação em Cativeiro do ICMbio e do Programa de Conservação do veado-mateiro-pequeno, incluindo a definição do grupo participante (parceiros).  Elaboração dos protocolos.</t>
    </r>
  </si>
  <si>
    <r>
      <t>4.2.3- Elaborar e executar plano de</t>
    </r>
    <r>
      <rPr>
        <sz val="10"/>
        <color rgb="FFFF0000"/>
        <rFont val="Calibri"/>
        <family val="2"/>
        <scheme val="minor"/>
      </rPr>
      <t xml:space="preserve"> </t>
    </r>
    <r>
      <rPr>
        <sz val="10"/>
        <rFont val="Calibri"/>
        <family val="2"/>
        <scheme val="minor"/>
      </rPr>
      <t xml:space="preserve"> erradicação de </t>
    </r>
    <r>
      <rPr>
        <i/>
        <sz val="10"/>
        <rFont val="Calibri"/>
        <family val="2"/>
        <scheme val="minor"/>
      </rPr>
      <t>Callithrix jacchus</t>
    </r>
    <r>
      <rPr>
        <sz val="10"/>
        <rFont val="Calibri"/>
        <family val="2"/>
        <scheme val="minor"/>
      </rPr>
      <t xml:space="preserve">, </t>
    </r>
    <r>
      <rPr>
        <i/>
        <sz val="10"/>
        <rFont val="Calibri"/>
        <family val="2"/>
        <scheme val="minor"/>
      </rPr>
      <t>C. penicillata</t>
    </r>
    <r>
      <rPr>
        <sz val="10"/>
        <rFont val="Calibri"/>
        <family val="2"/>
        <scheme val="minor"/>
      </rPr>
      <t xml:space="preserve"> e híbridos nas Unidades de Conservação na área da Bacia do Rio São João/RJ, incluindo monitoramento e campanhas educativas.</t>
    </r>
  </si>
  <si>
    <r>
      <t>4.2.4- Elaborar e executar plano de erradicação</t>
    </r>
    <r>
      <rPr>
        <sz val="10"/>
        <rFont val="Calibri"/>
        <family val="2"/>
        <scheme val="minor"/>
      </rPr>
      <t xml:space="preserve"> de </t>
    </r>
    <r>
      <rPr>
        <i/>
        <sz val="10"/>
        <rFont val="Calibri"/>
        <family val="2"/>
        <scheme val="minor"/>
      </rPr>
      <t>Callithrix jacchus</t>
    </r>
    <r>
      <rPr>
        <sz val="10"/>
        <rFont val="Calibri"/>
        <family val="2"/>
        <scheme val="minor"/>
      </rPr>
      <t xml:space="preserve">, </t>
    </r>
    <r>
      <rPr>
        <i/>
        <sz val="10"/>
        <rFont val="Calibri"/>
        <family val="2"/>
        <scheme val="minor"/>
      </rPr>
      <t>C</t>
    </r>
    <r>
      <rPr>
        <sz val="10"/>
        <rFont val="Calibri"/>
        <family val="2"/>
        <scheme val="minor"/>
      </rPr>
      <t xml:space="preserve">. </t>
    </r>
    <r>
      <rPr>
        <i/>
        <sz val="10"/>
        <rFont val="Calibri"/>
        <family val="2"/>
        <scheme val="minor"/>
      </rPr>
      <t>penicillata</t>
    </r>
    <r>
      <rPr>
        <sz val="10"/>
        <rFont val="Calibri"/>
        <family val="2"/>
        <scheme val="minor"/>
      </rPr>
      <t xml:space="preserve"> e híbridos nas Unidades de Conservação da região serrana do estado do Rio de Janeiro, incluindo monitoramento e campanhas educativas.</t>
    </r>
  </si>
  <si>
    <t>4.3.1- Oficializar no ICMBio o programa de controle de espécies da fauna e flora alóctones e invasoras em unidades de conservação federal e que estejam impactando negativamente espécies nativas ameaçadas de extinção.</t>
  </si>
  <si>
    <t xml:space="preserve">4.3.2- Viabilizar juridicamente todas as etapas para destinação das espécies de fauna alóctones e invasoras, retiradas do ambiente natural, incluindo o envio para o exterior. </t>
  </si>
  <si>
    <t>5.3.5- Diagnosticar e quantificar as ameaças e os fatores de pressão sobre as populaçoes de mico-leão-preto, mico-leão-da-cara-preta, muriqui-do-sul, veado-bororó e o rato-cururuá. (rever as espécies) (Listar/elencar e não diagnosticar)</t>
  </si>
  <si>
    <t>6.2.1- Elaborar o diagnóstico dos empreendimentos de médio e grande porte planejados para a área de ocorrência das espécies alvo deste PAN</t>
  </si>
  <si>
    <r>
      <t xml:space="preserve">6.3.2- Identificar e mapear, inclusive através de SIG,os empreendimentos previstos para o estado do Rio de Janeiro e nordeste do estado de São Paulo e sobrepor ao mapa de áreas prioritárias para a conservação dos táxons. </t>
    </r>
    <r>
      <rPr>
        <sz val="11"/>
        <color rgb="FFFF0000"/>
        <rFont val="Calibri"/>
        <family val="2"/>
        <scheme val="minor"/>
      </rPr>
      <t xml:space="preserve"> </t>
    </r>
  </si>
  <si>
    <t xml:space="preserve">6.8.1- Elaborar protocolos padronizados de levantamento e monitoramento das espécies alvo deste PAN, para incorporação nos processos de licenciamento de empreendimentos inseridos nas suas áreas de distribuição geográfica (Termo de Referência e Projetos Básico Ambiental). </t>
  </si>
  <si>
    <r>
      <t xml:space="preserve">6.9.1- Realizar avaliação </t>
    </r>
    <r>
      <rPr>
        <sz val="10"/>
        <color indexed="8"/>
        <rFont val="Arial"/>
        <family val="2"/>
      </rPr>
      <t>das atividades turísticas das unidades de conservação (incluindo a área de amortecimento), onde ocorrem o mico-leão-preto, o mico-leão-da cara-preta, o muriqui-do-sul, o veado-bororó e o rato-cururuá.</t>
    </r>
  </si>
  <si>
    <t>nov/2013 (contínuo)</t>
  </si>
  <si>
    <t>set/2012</t>
  </si>
  <si>
    <t>Abril12</t>
  </si>
  <si>
    <t>Publicação do PAN</t>
  </si>
  <si>
    <t xml:space="preserve">MARCELLO SILVA NERY- (RPPN FELICIANO MIGUEL / SOCIEDADE PRESERVE MURIQUI) </t>
  </si>
  <si>
    <t>Ernesto Viveiros de Castro (PARNA Itatiaia)</t>
  </si>
  <si>
    <t>Andrea (IF/FF-PEMD), 
Natália Henriques Poiani (IF/FF-PEMD),
Márcio Port (IF), 
Paulo Roberto Machado (ESEC Mico-Preto).</t>
  </si>
  <si>
    <t>Andrea (IF/FF-PEMD),
Christoph Knogge (IPÊ), 
Natalia (IF/FF-PEMD), 
Ministério Público Federal e Estadual.</t>
  </si>
  <si>
    <t xml:space="preserve">Guadalupe Vivekananda (ICMBio/Parque Nacional do Superagüi)
</t>
  </si>
  <si>
    <t>Camila Nali (IPE)</t>
  </si>
  <si>
    <t>Maurício Talebi Gomes (UNIFESP).</t>
  </si>
  <si>
    <t xml:space="preserve">Camila Nali (IPÊ),  
</t>
  </si>
  <si>
    <t>Julio César de Souza Júnior (FURB),
Walfrido Svoboda (UFPR).
Fiocruz e PIBS-Fiocruz</t>
  </si>
  <si>
    <t xml:space="preserve">Bengt Holst (Copenhagen Zoo)
Jon Ballou (Royal Zoological),
Kristin Leus (Royal Zoological)
Iolita Bampi (ICMBio),
PFE (Procuradoria Federal Especializada). </t>
  </si>
  <si>
    <t>Luis Paulo Ferraz (AMLD)</t>
  </si>
  <si>
    <t xml:space="preserve"> Fernando Passos (UFPR)</t>
  </si>
  <si>
    <r>
      <rPr>
        <sz val="10"/>
        <color rgb="FFFF0000"/>
        <rFont val="Calibri"/>
        <family val="2"/>
        <scheme val="minor"/>
      </rPr>
      <t xml:space="preserve"> </t>
    </r>
    <r>
      <rPr>
        <sz val="10"/>
        <rFont val="Calibri"/>
        <family val="2"/>
        <scheme val="minor"/>
      </rPr>
      <t>Márcio Morais Jr. (UENF)</t>
    </r>
  </si>
  <si>
    <t xml:space="preserve"> Márcio Morais Jr. (UENF)</t>
  </si>
  <si>
    <t>Miriam Rosa Paron (ESEC Mico Leão Preto)</t>
  </si>
  <si>
    <t xml:space="preserve"> Carlos Grelle (UFRJ)</t>
  </si>
  <si>
    <r>
      <t>(</t>
    </r>
    <r>
      <rPr>
        <sz val="10"/>
        <color rgb="FFFF0000"/>
        <rFont val="Arial"/>
        <family val="2"/>
      </rPr>
      <t>mudar</t>
    </r>
    <r>
      <rPr>
        <sz val="10"/>
        <rFont val="Arial"/>
        <family val="2"/>
      </rPr>
      <t>) Gabriela Viana Moreira / IBIO  Instituto Bioatlântica</t>
    </r>
  </si>
  <si>
    <r>
      <t>(</t>
    </r>
    <r>
      <rPr>
        <sz val="10"/>
        <color rgb="FFFF0000"/>
        <rFont val="Arial"/>
        <family val="2"/>
      </rPr>
      <t>muda</t>
    </r>
    <r>
      <rPr>
        <sz val="10"/>
        <rFont val="Arial"/>
        <family val="2"/>
      </rPr>
      <t>r) Lou Ann Dietz (Univ. Maryland)</t>
    </r>
  </si>
  <si>
    <r>
      <t xml:space="preserve">TROCAR POR FF OU SMA/SP </t>
    </r>
    <r>
      <rPr>
        <sz val="10"/>
        <color rgb="FFFF0000"/>
        <rFont val="Arial"/>
        <family val="2"/>
      </rPr>
      <t>Márcio Port Carvalho (IF)</t>
    </r>
  </si>
  <si>
    <t>Bruno perdeu os arquivos no seu computador, mas vai refazer o trabalho o mais brevemente possível. Há um trabalho do Milton Ribeiro (2008?) que fez uma avaliação dos remanescentes de Mata Atlântica. Para mico-leão-de-cara-dourada Becky Raboy fez um mapeamento da ocorrência desta espécie para esta área.</t>
  </si>
  <si>
    <t>Perda dos arquivos do computador do Bruno.</t>
  </si>
  <si>
    <t>Paulo Cruz (junho/13), informação do Bruno. Gaston Giné (junho 13), informação do trabalho do Milton Ribeiro. Kristel (junho 13), informação sobre o levantamento do micos.</t>
  </si>
  <si>
    <t>Podesse considerar o trabalho iniciado mas não existe uma sistematizacao, são diversas instituicoes, diversos trabalhos, diversos tecnicos e conhecimentos dispersos. Não existe um trabalho para se juntar estes diversas acoes em uma ação de priorizacao para as especies deste PAN.</t>
  </si>
  <si>
    <t>Diversos relatorios e trabalhos mas sem uma sistematizacao</t>
  </si>
  <si>
    <t>Falta de articulacao dos colaboradores e falta de tempo do articulador</t>
  </si>
  <si>
    <t>Gabriel Rodrigues dos Santos (IESB) (04/04/12)</t>
  </si>
  <si>
    <t>monitoria anterior</t>
  </si>
  <si>
    <t xml:space="preserve">RVS de Una
Implementação de ações de fiscalização e monitoramento de ameaças. Realização de reuniões com comunidade sobre uso sustentável da propriedade rural. Não houve ampliação do efetivo de pessoal e melhoria de infraestrutura.
Parque Nacional da Serra das Lontras:
Viabilização da sede administrativa na CEPLAC/SUEBA e a vinda de mais um analista, somos 4 até o momento. A UC não possui plano de manejo, conselho formalizado ou área regularizada. Em 2012 foram realizadas reuniões para informar à população sobre os objetivos do PNSL e ações do ICMBio no local. Também foram identificadas e contactadas as entidades atuantes na região.
Orientamos a população sobre os procedimentos para a desapropriação dos imóveis e indenização de benfeitorias. Os processos de indenização estão sendo instruídos e estamos identificando as propriedades inseridas na UC. 
Foi realizado um levantamento preliminar das espécies com registro de ocorrência na região do PNSL e identificadas 17 espécies de anfíbios, 329 espécies de aves, 40 de mamíferos e mais de 500 espécies da flora. Várias destas espécies encontram-se ameaçadas de extinção.
REBIO de Una
Com a chegada de mais um analista ambiental, tratamos de priorizar áreas de conflito para regularização fundiária. Entretanto poucos avanços foram conseguidos. Houve uma lentidão muito grande na análise de processos por parte da Procuradoria. 
Novos processos de regularização estão sendo abertos sendo que a meta do ano é de 20 processos abertos.
No período houve um aporte significativo de recursos de compensação ambiental – R$ 670.000,00, para implementação da Unidade, ao qual estamos priorizando manutenção dos imóveis existentes, entre eles uma ponte que dá acesso à UC e construção de um escritório que possa ainda dar apoio a outras UCs da região. 
Em 2011, com recursos de um TAC, foi realizada reforma do alojamento para pesquisadores, aquisição de veículo 4x4, colocação de placas indicativas. 
Mais recentemente, diversos equipamentos foram adquiridos com recursos de compensação ambiental.
A fiscalização tem se aprimorado muito no ICMBio. Na UC trabalhamos muito em parceria com o RVS de Una, em operações coordenadas por ambas as UCs. Temos ainda percebido uma maior agilidade nos processos encaminhados ao Ministério Público e Polícia Federal.
</t>
  </si>
  <si>
    <t xml:space="preserve">RVS de Una
Mapeamento e embargo de áreas para promover sua recuperação, coibição de crimes ambientais, presença institucional nocampo e disseminação de informação sobre legislação ambiental.
REBIO de Una
Aporte de servidor; fiscalização mais eficiente; equipamentos adquiridos; reforma de alojamento da REBIO de Una
</t>
  </si>
  <si>
    <t xml:space="preserve">RVS de Una
Ampliar o quadro de servidores e estruturar fisicamente a UC são desafios que dependem de fatores (disponibilidade de recursos, interesse institucional, etc) que muitas vezes foge da alçada do gestor da UC, porém a demanda foi solicitada oficialmente a instituição.
REBIO de Una
Lentidão na análise processos de regularização fundiária
</t>
  </si>
  <si>
    <t xml:space="preserve">Tatiana Alves Fona e Franco,
Paulo Cruz, 
Bruno Cascardo Pereira (maio/13) 
</t>
  </si>
  <si>
    <t>Aparentemente não está ocorrendo a gestão junto às instituições fiscalizadoras.</t>
  </si>
  <si>
    <t>Resultados de modelagens de população e paisagem obtidos para os fragmentos do interior da Bahia, para Mico-leão-da-cara-dourada.  Análises para lado oeste da distribuição em andamento.E adaptação do método para as outras espécies alvos dependendo da disponibilidade de recursos.
Sem informações adicionais. Também está em fase inicial o trabalho de conectividade funcional da paisagem para o ouriço-preto (Gaston, junho 13).</t>
  </si>
  <si>
    <t>Várias apresentações em congressos. Publicação sendo preparada</t>
  </si>
  <si>
    <t>Demora nas análises da parte dos colaboradores. Falta de recursos.</t>
  </si>
  <si>
    <t>Kristel De Vleeschouwer (Antwerp Zoo) -maio/13</t>
  </si>
  <si>
    <t>Estamos restaurando 72 ha de matas ciliares nos municípios de Una e Camacan</t>
  </si>
  <si>
    <t>Fragmentos conectados e matas ciliares restauradas</t>
  </si>
  <si>
    <t>Leonardo Gomes Neves (maio/13)</t>
  </si>
  <si>
    <t>sem informação (repetido do ano passado)</t>
  </si>
  <si>
    <t>sem informação</t>
  </si>
  <si>
    <t xml:space="preserve">Três áreas caracterizadas de ocorrência do L. chrysomelas
Novas áreas serão caracterizadas nos próximos meses
</t>
  </si>
  <si>
    <t>Dados em análise para as áreas</t>
  </si>
  <si>
    <t>Falta de recursos para fazer outras áreas</t>
  </si>
  <si>
    <t>Leonardo C Oliveira</t>
  </si>
  <si>
    <t>Temos bons resultados para L. chrysomelas, alguns resultados para S. xanthosternos, B. torquatus (publicados) e C. melanochir (dados não publicados sendo compilados). Pouco se sabe ainda de C. pictus. Gaston Giné responderá por Chaetomys subspinosus.</t>
  </si>
  <si>
    <r>
      <t>Para L. chrysomelas dados preparados para publicação. S. xanthosternos dados em tese de mestrado. Artigo publicado para B. torquatus (</t>
    </r>
    <r>
      <rPr>
        <b/>
        <sz val="11"/>
        <rFont val="Tahoma"/>
        <family val="2"/>
      </rPr>
      <t>Cassano, C.R.</t>
    </r>
    <r>
      <rPr>
        <sz val="11"/>
        <rFont val="Tahoma"/>
        <family val="2"/>
      </rPr>
      <t xml:space="preserve"> ; Kierulff, M. C. M. ; Chiarello, A. G. . The cacao agroforests of the Brazilian Atlantic forest as habitat for the endangered maned sloth Bradypus torquatus. Mammalian Biology (Print), v. 73, p. 243-250, 2011), </t>
    </r>
    <r>
      <rPr>
        <sz val="11"/>
        <rFont val="Calibri"/>
        <family val="2"/>
        <scheme val="minor"/>
      </rPr>
      <t>Mas novos dados podem ser adicionados a Bradypus a Chaetomys (Gaston Giné).</t>
    </r>
    <r>
      <rPr>
        <sz val="6.5"/>
        <rFont val="Tahoma"/>
        <family val="2"/>
      </rPr>
      <t xml:space="preserve">  </t>
    </r>
  </si>
  <si>
    <t>Falta de recursos humanos e financeiros para fazer outras áreas</t>
  </si>
  <si>
    <t>Toda equipe (acredito)</t>
  </si>
  <si>
    <t xml:space="preserve">Três áreas caracterizadas para L. chrysomelas
Novas áreas serão caracterizadas nos próximos meses
</t>
  </si>
  <si>
    <t>Dados em análise para as áreas amostradas do L. chrysomelas</t>
  </si>
  <si>
    <t>Falta de recursos humanos e financeiros para fazer outras áreas e espécies</t>
  </si>
  <si>
    <t xml:space="preserve">Primeira reunião realizada com professores da UESC e um ex-representante da MARS (hoje esta na Conservation International) para discutir critérios de certificação e criação de um projeto da Universidade para abordar temos relacionados ao cacau.
Deborah, Camila, Lucio e Goetz ajudaram um deputado federal (Felix Mendonça jr) a fazer um projeto de lei sobre cacau com origem do sul da Bahia.
</t>
  </si>
  <si>
    <t>Não houve mais reuniões e não foi criada a camara técnica. Não saiu do papel ainda.</t>
  </si>
  <si>
    <t>Não inciado, pelo menos por esta equipe.</t>
  </si>
  <si>
    <t>Falta da definição de critérios.</t>
  </si>
  <si>
    <t>No ES foi feito um levantamento geral da cobertura vegetal do estado, mas esses dados não foram tratados. Há também um levantamento de área relevante pra conservação do muriqui do norte (pelo Sérgio Mendes - UFES).</t>
  </si>
  <si>
    <t>Tainan Oliveira (junho 13)</t>
  </si>
  <si>
    <t>MG tem previsão de confeccionar esses planos de fiscalização estratégica abordando a área de ocorrência das sp alvo do PAN.</t>
  </si>
  <si>
    <t>Daniel Colen (junho 2013).</t>
  </si>
  <si>
    <t>Depende da anterior.</t>
  </si>
  <si>
    <t>Realizados contatos com Wilson Loureiro (consultor ICMS Ecologico) e André Tebaldi (IEMA)</t>
  </si>
  <si>
    <t>Entendimento do histórico no ES – problemas para aceitação por parte de prefeituras (royalties de petróleo, municípios que não tem UC)</t>
  </si>
  <si>
    <t>Marion (maio/13)</t>
  </si>
  <si>
    <t>repetiu o ano anterior</t>
  </si>
  <si>
    <t>Não saiu do papel ainda.</t>
  </si>
  <si>
    <r>
      <t xml:space="preserve">Leonardo Neves começou, ou está prestes a começar um projeto de levantamento das populações de </t>
    </r>
    <r>
      <rPr>
        <i/>
        <sz val="11"/>
        <rFont val="Calibri"/>
        <family val="2"/>
        <scheme val="minor"/>
      </rPr>
      <t>Aloutta guariba guariba.</t>
    </r>
  </si>
  <si>
    <t>Waldney Pereira Martins (maio/13)</t>
  </si>
  <si>
    <t>No ES, o projeto do Sérigio Mendes por muriqui do norte coincide com o objetivo dessa ação.</t>
  </si>
  <si>
    <t>Savana (junho 13)</t>
  </si>
  <si>
    <t>sem informações</t>
  </si>
  <si>
    <t>Tenho uma aluna que co-oriento no mestrado da UFOP que pode ser que os dados do mestrado dela
sirvam de base para indicar uma área potencial. Mas isso vai levar um tempo ainda... Savana (junho 13): "no ES tem indicação de criação de novas área protegidas, mas sem categoria definida".</t>
  </si>
  <si>
    <t>No ES o incentivo ocorre regularmente para a criação de novas RPPNs, inclusive com o apoio do setor de licenciamento ambiental do estado. JÁ POSSUI RPPN CRIADAS COM MAIS DUAS SENDO CRIADAS, COM APOIO DA SOS MATA ATLANTICA  (RPPN ESTADUAIS), em Minas Gerais??</t>
  </si>
  <si>
    <t>não existe informações sobre os outros estados.</t>
  </si>
  <si>
    <t>Savana (junho 13) e Tainan (junho 13).</t>
  </si>
  <si>
    <t>EDITAL GOVERNO DE MINAS PARA DELIMITAR CORREDORES - UFJF ESTA À FRENTE   DO PROCESSO - SEM DADOS DE IMPLEMENTAÇÃO NO ENTANTO O PRAZO FOI PERDIDO.</t>
  </si>
  <si>
    <t>RESOLUÇÃO N° 428, DE 17 DE DEZEMBRO DE 2010. Dispõe, no âmbito do licenciamento ambiental sobre a autorização do órgão responsável pela administração da Unidade de Conservação (UC), de que trata o § 3º do artigo 36 da Lei nº 9.985 de 18 de julho de 2000, bem como sobre a ciência do órgão responsável pela administração da UC no caso de licenciamento ambiental de empreendimentos não sujeitos a EIA-RIMA e dá outras providências. No ES houve um esforço para a regulamentação da ZAs, mas a minuta ainda não foi aprovada.</t>
  </si>
  <si>
    <t>Ugo Vercillo (ICMBio), Savana (junho 13)</t>
  </si>
  <si>
    <t>está em andamento pelo MP</t>
  </si>
  <si>
    <t xml:space="preserve">Foi feita uma reunião com o governo do estado para avaliar a possibilidade de inclusão no Parque Estadual Serra da Tiririca e que está ocorrendo audiências para as criações de Ucs. </t>
  </si>
  <si>
    <t>Na revisão do plano de manejo do Parque Nacional Itatiaia esta sendo sugerida a ampliação do mesmo. Novas Ucs em SP. No PR algumas unidades estão um processo de ampliação, por explo o Parque Estadual das Lauráceas</t>
  </si>
  <si>
    <t>Itiberê (UFPR)</t>
  </si>
  <si>
    <t xml:space="preserve">1. Dados existentes compilados, 2. Plano para atualização e novos levantamentos in situ desenvolvidos, 
Parte da ação está concluída (compilados dados).
</t>
  </si>
  <si>
    <t xml:space="preserve">
</t>
  </si>
  <si>
    <t>Falta de financiamento para trabalho de campo e coordenação</t>
  </si>
  <si>
    <t>Christoph Knogge (IPÊ) (maio/13)</t>
  </si>
  <si>
    <t xml:space="preserve">MS e veado bororó: Dados existentes compilados e Plano para atualização e novos levantamentos in situ desenvolvidos, </t>
  </si>
  <si>
    <t>Maurício Talebi</t>
  </si>
  <si>
    <r>
      <t xml:space="preserve">3. Grupos de Trabalho para criação de corredores e mosaicos de UCs no baixo e  alto Paranapanema formado. 4.Propostas escritas submetidas.
5.” IPÊ-Mapa dos Sonhos” para restauração de APPs e RLs, conservação e re-conexão dos habitats e da biodiversidade para o Pontal de Paranapanema atualizada 
6. 1.4 Mi arvores = 700 hectares de corredor florestal entre a ESEC MLP e o Parque Estadual do Morro do Diabo (PEMD) plantado. Projeto de monitoramento sobre funcionalidade inicializado O plantio do corredor foi realizado com apoio de editais da Petrobras e BNDES, bem como com a parcerias internacionais e  de empresas nacionais como Natura, CESP, Duke Energy, ao longo de uma década de trabalho. (IPÊ Laury Cullen &lt;lcullen@stetnet.com.br&gt;). 
</t>
    </r>
    <r>
      <rPr>
        <b/>
        <sz val="11"/>
        <rFont val="Calibri"/>
        <family val="2"/>
        <scheme val="minor"/>
      </rPr>
      <t xml:space="preserve">MS: </t>
    </r>
    <r>
      <rPr>
        <sz val="11"/>
        <rFont val="Calibri"/>
        <family val="2"/>
        <scheme val="minor"/>
      </rPr>
      <t>continuidade do programa Biota FAPESP via universidades, Ongs e empresas: Reserva Votorantin; Associação Corredor Ecológico (serra da Mantiqueira-Serra do Mar)- apoiado pela FIBRIA e banco Santander</t>
    </r>
  </si>
  <si>
    <t xml:space="preserve">Projeto Mosaico do Oeste Paulista formado, coordenacao IPÊ, instituições governamentais e não-gov. articulados com proposta para financiamento submetida (Câmara de compensação, CETESB).
Instituicoes:IPE, Apoena, IA-RBMA, Cesp, Cetesb, FF, Incra, Itesp, SMA.
Projeto“CORREDOR ECOLÓGICO CAPÃO BONITO –VALE DO RIBEIRA/ ALTO PARANAPANEMA”formado e instituições gov. e não-gov. articulados
Instituições: 
IPÊ, ICMBio, ACEVP, FIBRIA, FF, Pacto RMA,
Analise cartográfica das paisagens etc. em andamento. - Versão final do termo de referência para o projeto em elaboração </t>
  </si>
  <si>
    <t xml:space="preserve">1. Apresentação de Plano de Trabalho para implantação do Plano de Manejo da Estação Ecológica de Angatuba (R$ 845.727,00) junto à  Câmara  de Compensação Ambiental do Estado de São Paulo. 55a Reunião em 22/09/2011. 2. Apresentaçao de Plano de Trabalho para realização de censo populacional de mico-leão-preto, fiscalização e educação ambiental na Estação Ecológica de Angatuba junto à CCA na 55a Reunião, 22/09/2011. Valor dos Recursos (R$ 63.000,00). 
A Secretaria do Meio do Meio Ambiente Estado de São Paulo vem realizando diversas ações para captação e destinação de recursos em projetos que visem a conectividade para as espécies alvos. 
Maiores informações sobre destinação de recursos para esta atividade devem ser solicitadas à Câmera de Compensação do Estado de São Paulo. Buscar informações do Paraná e FF/SP, Camaras Tecnicas Federais. 
</t>
  </si>
  <si>
    <t xml:space="preserve">1. Propostas no banco de projetos aguaradando destinação dos recursos.
A Reseva Biológica da Mata Atlântica possui desde 2004, o Programa Mosaico e Corredores Ecológicos.
Para informações mais detalhadas sobre os programas, consultar: http://www.rbma.org.br/programas/programa_mosaicos_corredores_ecologicos_.asp
Dentre os programas recentes em curso que atuam diretamente na conservação das espécies de mamíferos da Mata Atlântica à partir de criação de corredores ecológicos no Estado de São Paulo, destacam-se:
1)Mosaico de UCs no corredor Serra do Mar;
2) Protegendo Nascentes, Cavernas e Ecótonos: Criação e ampliação de UCs no corredor ecológico de Paranapiacaba, SP.;
3) Mosaico de Unidades de Conservação do Jacupiranga;
4) Criação de duas Novas Unidades de Conservação contínuas ao PE Cantareira ampliando para mais 29.000 ha de áreas de Proteção Integral abrangendo 05 municípios.
</t>
  </si>
  <si>
    <t>Marcio Port Carvalho (IF) + Articuladores ICMBIO ; Marcio Port Carvalho (maio/13)</t>
  </si>
  <si>
    <t xml:space="preserve">Criação de 4 UCs (3 PI e 1 US). Diagnóstico de 10 novas Ucs no estado de SP com base nas informações no estudo de áreas prioritárias do programa Biota-FAPESP. Programa de incentivo a criação de RPPNs Estaduais no estado de SP. E programa de recuperação de APPs no Pontal do Paranapanema-SP. </t>
  </si>
  <si>
    <t>Marcio Port Carvalho (IF)</t>
  </si>
  <si>
    <t>Criação de 6 RPPNs diretamente relacionadas ao setor corporativo (estado de SP) com MS</t>
  </si>
  <si>
    <t>previsão de mais ampliação do PE das Lauráceas nos proximos anos. ESEC Mico Leao Preto em andamento; Eco-Parque Muriqui (500 ha).</t>
  </si>
  <si>
    <t>PE das Lauráceas foi ampliado em quase 5mil hectares; PE Nascentes do Paranapanema; Criação do mosaico de Ucs do Jacupiranga.</t>
  </si>
  <si>
    <t>Marcio Port; Itiberê; Camila Nali; Maurício Talebi</t>
  </si>
  <si>
    <t xml:space="preserve">
O projeto já foi delineado e está pronto. Nesse momento está sendo avaliada a possibilidade de realizar a conexão através de expedições de campo pela equipe do IPÊ. </t>
  </si>
  <si>
    <t>Expedições de campo estão sendo realizadas e foram identificados alguns possíveis locais para realizar a reconexão para os micos-leões.</t>
  </si>
  <si>
    <t>A equipe da UFPR que trabalhava na Ilha finalizou os projetos (dissertações e teses): não há mais pesquisadores na área; Dificuldade de recurso. O projeto vai ficara parado até que os recursos necessários a sua continuidade sejam obtidos.</t>
  </si>
  <si>
    <t>Camila Nali  e Alexandre T.A. Nascimento (IPÊ) (maio/13)</t>
  </si>
  <si>
    <t>Início da pesquisa pelo IPÊ (MLCP) em Julho/13; MS: não está sendo realizado.</t>
  </si>
  <si>
    <t xml:space="preserve">Atividades foram e estão sendo desenvolvidas com recursos dos órgãos das Secretarias de Saúde e Meio Ambinete do Estado de São Paulo
1) Recursos;
2) Falta de comunicação por parte do coordenador das atividades com demais colaboradores.
</t>
  </si>
  <si>
    <t>Marcio Port (maio/13); Maurício Talebi; Tatiana (Fiocruz)</t>
  </si>
  <si>
    <t>O projeto ainda não teve continuidade por falta de recursos. Essa ação ainda não está sendo realizada.</t>
  </si>
  <si>
    <t>Falta de recursos humanos e financeiros.</t>
  </si>
  <si>
    <t>Camila Nali - maio/13</t>
  </si>
  <si>
    <t xml:space="preserve">1. Projeto em andamento coordenado pela SUCEN de monitoramento de vetores da FAS em 10 Ucs estaduais no Estado de São Paulo; 2. Realização de capacitação em conjunto com a Secretaria de Saúde do Estado de São Paulo (SUCEN, Centro de Vigilância Epidemiológica, Instituto Adolpho Lutz) para capacitação de agentes de Saúde de todas as regionais do Estado; 3. Realização de Curso de capacitação em 03 regionais do Estado (Vale do Paraiba, Complexo Paranapiacaba e Litoral)  para capacitação e integração de Gestores e funcionários dos Parques e Secretarias de Saúde regionais para implementar fluxo de notificação de epizzotias nas UCs e entorno; 4. Proposta de Termo de CooperaçãoTécnica entre Secretarias do Meio Ambiente e Saúde no Estado de São Paulo;   
Programas de capacitação e projetos em parceria com órgãos da Secretaria de Saúde do Estado de São Paulo; </t>
  </si>
  <si>
    <t xml:space="preserve">1. Diagnóstico de áreas de risco e vacinação para FAS no Estado de São Paulo; 2. Capacitação agentes de saúde de todas as regionais do Estado de SP para notificação, coleta e envio de material para o IAL; 3. Estabelecimento de fluxo para notificação de suspeitas de epizootias em todas Ucs e regiões do Estado de São Paulo; 4. Estabelecimento de programa d Vigilância de Febre Amarela no Estado de São Paulo. 
1) Cursos de capacitação para guardas parque e agentes de saúde em 2010 e elaboração de rede de comunicação entre os órgãos de saúde (Sucen e CVE)e meio ambiente(IF e FF) paracapacitações e preparo para notificações de epizootias em três regiões do Estado de São Paulo (Registro, Santos e Vale do Paraíba), nas quais situam-se UCs de proteção Integral com ocorrência das seguintes espécies de primatas ameaçados: mono-carvoeiro, sagüi-da-serra-escuro e mico-leão-da-cara-dourada. Os cursos foram coordenados pela Secretaria de Saúde de São Paulo e realizados em 03 Parques Estaduais (PETAR, PE Campos do Jordão e PE Rio do Turvo) euma Estação Ecólogica (EE Juréia-Itatins) e contaram com a participação de funcionários de 19 UCs de Proteção Integral; incluindo os cinco núcleos do PE Serra do Mar;
2) Curso para agentes de saúde, técnicos e pesquisadores de todas as regionais de saúde do Estado de SP para capacitação na investigação de fatores epidemiológicos associados ao risco de exposição da febre Amarela, Febre Maculosa e Hantavirose e para coleta de material biológico em primatas não humanos promovido por órgãos da Secretaria de Saúde do Estado de São Paulo (Centro de Vigilância Epidemiológica – CVE, Coordenadoria de Controle de Doenças- CCD, Instituto Adolpho Lutz – IAL e Superintendência de controle de endemias – SUCEN) em 06 e 07/12/2011;
3) Estruturação de projetos em parceria entre IF, FF, Sucen, IAL e USP para monitoramento de vetores e utilização de bugios como sentinela para a Febre Amarela Silvestre no Parque Estadual da Cantareira e entorno em março de 2013.
</t>
  </si>
  <si>
    <t xml:space="preserve">MLP e MS - PROPOSTA ESCRITA MAS NÃO CONTEMPLADA COM $ ; (ed. Ambiental: Instituto super eco - MS)
Na área de ocorrência do mico-leão-da cara-preta já foram realizadas algumas palestras e atividades de educação ambiental e sanitária.
</t>
  </si>
  <si>
    <t>Ausência de financiamento para a meta e dificuldade de articulação devido ao fato de ser uma única meta para diversas espécies. Falta de recursos humanos e financeiros.</t>
  </si>
  <si>
    <t>Christoph Knogge (IPÊ)  &amp;   Maurício Talebi Gomes ; Camila Nali (maio/13)</t>
  </si>
  <si>
    <t xml:space="preserve">Nas Ucs de SP as propostas ainda não foram implementadas. </t>
  </si>
  <si>
    <t xml:space="preserve">Criação do programa SIM (Sistema Integrado de Monitoramento). Resolução SMA 76/2012; IAP (PR) opera em combate aos palmiteros na região do PE Lauráceas e entorno. </t>
  </si>
  <si>
    <t>Marcio Port; Nelson; Itiberê</t>
  </si>
  <si>
    <t xml:space="preserve">ESTAGIOS INICIAIS EM AREAS DE OCORRENCIA DO MURIQUI DO SUL , e do mico-leão-da-cara-preta.
Essa ação vem ocorrendo de maneira incipiente na região do mico-leão-da-cara-preta. </t>
  </si>
  <si>
    <t>Comunidades do entorno do Parque 
Estadual do Lagamar de Cananéia envolvidas na ‘Rede Juçara’; líderes comunitários palmiteiros treinados e capacitados junto ao IPEMA; cozinha industrial comunitária planejada e cobrada pelas associações de moradores e plano de implementação junto ao Cati, governos estadual e municipal. 
As comunidades locais estão cientes da possibilidade da exploração sustentável e tem interesse na produção, desde que dadas as condições.</t>
  </si>
  <si>
    <t xml:space="preserve">  Maurício Talebi Gomes &amp; Christoph Knogge (IPÊ) ; Camila Nali (IPÊ) (maio/13)</t>
  </si>
  <si>
    <t xml:space="preserve">Essa ação ainda não está sendo realizada. </t>
  </si>
  <si>
    <t>Camila Nali - Maio/13</t>
  </si>
  <si>
    <t>Falsificação de etiquetas de certificação.</t>
  </si>
  <si>
    <t>Assessoria de imprensa do IPÊ  sendo envolvida</t>
  </si>
  <si>
    <r>
      <t xml:space="preserve"> Pretende-se pesquisa de dados existente. Também será implementado um projeto de doutorado pela UESC (</t>
    </r>
    <r>
      <rPr>
        <sz val="10"/>
        <rFont val="Arial"/>
        <family val="2"/>
      </rPr>
      <t>2012-2015</t>
    </r>
    <r>
      <rPr>
        <sz val="11"/>
        <rFont val="Calibri"/>
        <family val="2"/>
        <scheme val="minor"/>
      </rPr>
      <t>), estudando as relações de moradores rurais com a fauna dentro e fora de UCs no mosaico florestal Una-Serra das Lontras. O projeto conduzirá entrevistas com moradores rurais, e analisará registros de caça dentro e fora de UCs através de análise de dados històricos do ICMBio, e registros de caça coletados por pesquisadores das redes de pesquisa PELD/SISBIOTA (Projetos UESC).
Estudo de doutorado em andamento. Coleta de campo iniciado, termino previsto para final de 2013.</t>
    </r>
  </si>
  <si>
    <t>Compilação de dados, tese de doutorado, publicações em revistas internacionais e nacionais
Tese em elaboração</t>
  </si>
  <si>
    <t xml:space="preserve">O prazo inicial proposto para a execução desta ação (Dez 2012) levou em conta que ia ser feito um estudo de mestrado. Porém o trabalho e a área de abrangência do Pan requer um tempo maior para um estudo mais completo.  Este estudo não responde à abrangência de todo o PAN. </t>
  </si>
  <si>
    <t>Kristel De Vleeschouwer (maio/13)</t>
  </si>
  <si>
    <t>Desenvolvimento da metodologia completa. Colaborações necessário para coleta de dados estabelecidas. Coleta de dados em andamento 
O estudo de doutorado mencionado em ação 2.1.1 está testando dois métodos de monitoramento.  Avaliação final da adequação da metodologia prevista para início de 2014.</t>
  </si>
  <si>
    <t>Compilação de dados, tese de doutorado, publicações em revistas internacionais e nacionais
Tese de doutorado em elaboração</t>
  </si>
  <si>
    <t>Pretende-se trabalhar com os equipes de campo do SISBIOTA e PELD (redes de pesquisa da UESC) para fazer registros georreferenciadas de atividades de caça, como método de quantificar a caça em certas áreas. Os coordenadores e pesquisadores das redes já se comprometeram a colaborar e a coleta de dados iniciou. Além disso, o doutorado mencionado acima (2.1.2.) prevê a análise de dados históricos disponibilizados pelo ICMBio, contribuindo dados para apurar o ponto ´marca zero´. A equipe da REBIO/REFUGIO Una e PARNA Lontras também já vem fazendo esse tipo de monitoramento semanalmente como parte da rotina deles. 
O prazo inicial proposto para a execução desta ação (Dez 2012) levou em conta que ia ser feito um estudo de mestrado. Porém o trabalho e a área de abrangência do Pan requer um tempo maior para um estudo mais completo.   Este trabalho não responde à totalidade da demanda deste PAN.</t>
  </si>
  <si>
    <t>Kristel conversou com colaboradores no IESB sobre a possibilidades de estabelecer um programa de educação ambiental/mitigação de caça com base nos resultados do doutorado de ações 2.1.1. e 2.1.2. Foi combinado uma apresentação sobre o trabalho no dia 19 de Julho de 2012 para ver as possibilidades de apoio.
Conversas preliminares com ONG IESB sobre possibilidade de elaboração de programas. Existe interesse, mas falta recursos para desenvolver e implementar ações.</t>
  </si>
  <si>
    <t>Resultados preliminares da pesquisa disponíveis indicam que um programa de educação pode ser adequado. Porém seria melhor esperar o termino da coleta de dados do doutorado para definir as estratégias e programas mais adequados. Este estudo não responderá à totalidade da demanda deste PAN, mas deverá ser extrapolado para as outras regiões de abrangência.</t>
  </si>
  <si>
    <t>Kristel conversou com colaboradores no IESB sobre a possibilidades de estabelecer um programa de educação ambiental/mitigação de caça com base nos resultados do doutorado de ações 2.1.1. e 2.1.2. Foi combinado uma apresentação sobre o trabalho no dia 19 de Julho de 2012 para ver as possibilidades de apoio.
Conversas preliminares com ONG IESB sobre possibilidade de elaboração de programas. Existe interesse, mas falta recursos para desenvolver e implementar ações. Esta ação depende das anteriores e por isso não foi iniciada.</t>
  </si>
  <si>
    <t>Resultados preliminares da pesquisa disponíveis indicam alguns sugestões para ações. Porém seria melhor esperar o termino da coleta de dados do doutorado para definir as estratégias e programas mais adequados. Este estudo não responderá à totalidade da demanda deste PAN, mas deverá ser extrapolado para as outras regiões de abrangência.</t>
  </si>
  <si>
    <t>sem informações.</t>
  </si>
  <si>
    <r>
      <rPr>
        <b/>
        <sz val="11"/>
        <color theme="1"/>
        <rFont val="Calibri"/>
        <family val="2"/>
        <scheme val="minor"/>
      </rPr>
      <t xml:space="preserve">MS: </t>
    </r>
    <r>
      <rPr>
        <sz val="11"/>
        <color theme="1"/>
        <rFont val="Calibri"/>
        <family val="2"/>
        <scheme val="minor"/>
      </rPr>
      <t xml:space="preserve">Mestrado em andamento em Carlos Botelhho (Mariana Landis) e processo em andamento na Serra do Mar (em RPPN) e em setor corporativo para Vale do Paraíba e Serra de Paranapiacaba. </t>
    </r>
  </si>
  <si>
    <t>Gabriela Rezende; Maurício Talebi</t>
  </si>
  <si>
    <t xml:space="preserve">A coordenadoria de fiscalização está trabalhando na ações  (Incluída na resolução SMA 76/2012) em SP. </t>
  </si>
  <si>
    <t>Marcio Port</t>
  </si>
  <si>
    <t xml:space="preserve">Criação do programa SIM (Sistema Integrado de Monitoramento). Resolução SMA 76/2012; IAP (PR) opera em combate à caça na região do PE Lauráceas e entorno e Vale do Ribeira.  </t>
  </si>
  <si>
    <t>Marcio Port; Itiberê</t>
  </si>
  <si>
    <t xml:space="preserve">Na região do Ariri (SP) há cursos de artesanato para mulheres; Iniciado para MS mas ainda não implementado. </t>
  </si>
  <si>
    <t>Camila Nali</t>
  </si>
  <si>
    <t xml:space="preserve">Edital aberto para capacitação de Agentes ambientais no Parque da Serra do Mar e Ilha Anchieta (Edital n. 002/2013 FF)pela FF/SP. </t>
  </si>
  <si>
    <t xml:space="preserve">Gabriela Rezende; Nelson; </t>
  </si>
  <si>
    <t>Kristin Leus, in cooperation with Kathy Traylor Holzer (CBSG) and Kristel De Vleeschouwer,has produced a questionnaire that investigates a) the potential role of ex situ activities for a species, and b) the current status of, and experiences with, ex situ activities with the taxon.  This will be sent tomorrow (22 May) to the participants in the southern Bahia working group of the PAN as well as some other species specialist for comments on the questionnaire and for completion of the questions.  If the results of the questionnaire suggest that an ex situ programme of a particular type may be desired, a few more questions will have to be answered to investigate the resources needed, as well as the feasibility of success and the risks. Kristin Leus will guide this process. The intention is that at the end of the exercise, there will for each species, be a sound decision and detailed justification for or against ex situ activities; and if ex situ activities are recommended there will be clear objectives set. In other words, we will gather the type of information that we already put together for the ex situ progammes for the Lion Tamarins during the meeting in Poço das Antas in 2012). It is certainly not intended to set up an ex situ programme for all the species, but to end up with a justification for or against ex situ activities in the near future. We should be able to complete this work for the southern Bahia species before the end of this year.</t>
  </si>
  <si>
    <t>Questionários encaminhado para CPB</t>
  </si>
  <si>
    <t>Ação não executada dentro do prazo previsto, mas que está em andamento agora (junho 13).</t>
  </si>
  <si>
    <t>Kristin Leus (maio/13)</t>
  </si>
  <si>
    <t xml:space="preserve">This has already been done for Leontopithecus chrysomelas (and for rosalia and chrysopygus) and can be done for the other species of southern Bahia once 3.1.1. has been completed and if that process has recommended that ex situ activities are undertaken. IN 22/2012- Programa de cativeiro
</t>
  </si>
  <si>
    <t>Can be done once 3.1.1 and 3.1.2 have been completed. 
Is already taking place for Leontopithecus chrysomelas(and for rosalia and chrysopygus).
As outras espécies que alvo desta ação que ainda não foram avaliadas quanto à necessidade ou não da criação de um programa de cativeiro não foram consideradas nesta etapa, mas devem entrar numa etapa posterior caso seja decidido que terão programas de cativeiro.</t>
  </si>
  <si>
    <t>O diagnóstico não foi iniciado, mas até o momento não foi observado nenhuma ocorrência que torne esta atividade tão urgente. De qualque forma, esta é uma atividade que requer a participação de vários pesquisadores e no momento não existe um orçamento para isto. Informação da monitoria anterior.</t>
  </si>
  <si>
    <t>Esta ação só poderá ser executada quando a ação anterior for finalizada. (repetida da monitoria anterior).</t>
  </si>
  <si>
    <t>Publicado Decreto 7515/11 - elaborar e implementar programas de manejo em cativeiro de espécies ameaçadas (inciso XXIII do art. 2º do Anexo I); e Publicada IN ICMBio 22/2012 que dispõe sobre os procedimentos para o estabelecimento dos programas de cativeiro. (Verificar a necessidade para elaboração de programas de cativeiro de cada taxon; especialistas e recursos para tal)</t>
  </si>
  <si>
    <t xml:space="preserve">Programa de cativeiro elaborado e implementado; em processo de oficialização. </t>
  </si>
  <si>
    <t xml:space="preserve">Levantamento para atualização de dados in situ em espera de financiamento. Projeto de Colaboração Fundação Zoo-SP-UFSCAR e IPÊ implementado na região de Buri/Capao Bonito.
Situacao da população MLP ex-situ definido, necessidade de manejo e renovação da pop. ex-situ constatado pelas instituições zoológicos internacionais e Brasileiros.
</t>
  </si>
  <si>
    <t>Dados já existentes compilados georeferenciados, International Studbook para MLP ex situ atualizado e disponibilizado pelo Dominique Wormell (Dominic.Wormell@durrell.org).</t>
  </si>
  <si>
    <t>Desenvolver e implementar acordo e plano geral para o manejo ex situ. Financiamento para implementação do plano (do lado Brasileiro). Falta de acordos para mandar MLP para o exterior.</t>
  </si>
  <si>
    <t>Christoph Knogge (IPÊ) Maio/13</t>
  </si>
  <si>
    <t xml:space="preserve">Programa de cativeiro elaborado e implantado  para Micos-leoes, mas ainda não oficializado. Programa  in situ não existe. </t>
  </si>
  <si>
    <t>Marcelo Lima Reis</t>
  </si>
  <si>
    <t>Algumas ações de manejo de MLP prioritárias definidas mas não executadas (resgate genética demografica);</t>
  </si>
  <si>
    <t>Christoph Knogge (IPÊ), maio/13</t>
  </si>
  <si>
    <t xml:space="preserve">Trabalho publicado com genética (Milene Martins) concluiu a necessidade de manejo da população ilha-continente (projeto de conexão iniciado). </t>
  </si>
  <si>
    <t xml:space="preserve">Camila Nali </t>
  </si>
  <si>
    <t xml:space="preserve"> Para MS e veado bororó está concluído. (Publicado no PAN Muriquis).  </t>
  </si>
  <si>
    <t>Monica Montenegro; Maurício Talebi</t>
  </si>
  <si>
    <t xml:space="preserve">Quase concluído. Protocolos estão sendo finalizados e portaria sendo preparada. </t>
  </si>
  <si>
    <t>Leandro Jerusalinsky</t>
  </si>
  <si>
    <t>Algumas populações inviáveis já foram identificadas mas ainda não foi definido o manejo. Obs: relação com obj.esp.10 do PAN-Muriquis</t>
  </si>
  <si>
    <t>Foi elaborado o Programa de cativeiro do M. bororo e está em fase de oficialização.</t>
  </si>
  <si>
    <t>O material de um programa de difusão semelhante implementado em uma região do estado do RJ foi enviado para os colaboradores da ação que até o presente não retornaram com idéias e propostas para iniciar tal ação.</t>
  </si>
  <si>
    <t xml:space="preserve">O seminário já foi realizado. </t>
  </si>
  <si>
    <t xml:space="preserve">O seminário já foi realizado em 2011. </t>
  </si>
  <si>
    <t xml:space="preserve">Capítulo do livro do PAN Mamac que está em fase de publicação. </t>
  </si>
  <si>
    <t>Monica Montenegro</t>
  </si>
  <si>
    <t>Trabalhos iniciados em 2012. Em andamento</t>
  </si>
  <si>
    <t xml:space="preserve">Projetos de experimentos de controle sendo realizados na região do RJ. </t>
  </si>
  <si>
    <t>A ação não foi iniciada pois depende das definições de metodologias de erradicação e destinação que estão sendo preparadas pela ação 4.2.1. Não houve uma decisão sobre o que fazer com os indivíduos capturados (no workshop), já que não existe criadouros, instituições de pesquisa que receberiam uma grande quantidade de animais. Desta forma, as ações de erradicação ainda não foram realizadas. Um pesquisador que está trabalhando na região serrana com o C. aurita e ele monitora a ocorrência de C. jacchus/ penicillata, justamente para trabalharmos futuramente com a retirada destes.</t>
  </si>
  <si>
    <t xml:space="preserve">Decreto regimental do ICMBio 7515-2011 que confere a atribuição ao ICMBio mas não existe o programa. </t>
  </si>
  <si>
    <t>Foram levantadas as áreas de conhecimento relativas às espécies alvo e tais áreas foram submetidas a especialistas para que sejam verificadas as lacunas relevantes de conhecimento. Houve o retorno parcial dos especialistas sobre quais áreas ainda carecem mais estudos, mas ainda falta a consolidação das informações e a definição de prioridades.</t>
  </si>
  <si>
    <t>Gaston Giné (junho 13)</t>
  </si>
  <si>
    <t>Está em andamento um projeto de distribuição geográfica (ouriço-preto, guariba guariba, mico-leão-da-cara-dourada; B. torquatus já foi concluído), diversidade genética (ouriço-preto, guariba guariba, mico-leão-da-cara-dourada) ecologia comportamental (ouriço-preto, mico-leão-da-cara-dourada, B. torquatus e C. xanthosternos), análise de habiats remanescentes (ouriço-preto, mico-leão-da-cara-dourada), etnocologia e resposta da espécie`fragmentação para ouriço-preto, ainda reposta à cabruca para mico-leão-da-cara-dourada.</t>
  </si>
  <si>
    <t>Os trabalhos estão sendo realizados, divulgados em congressos e simpósios e alguns em fases de publicação, além de teses e dissertações defendidas.</t>
  </si>
  <si>
    <t xml:space="preserve">Em andamento para MS e publicado dados com C. aurita (com Mauro Galetti). </t>
  </si>
  <si>
    <t>Conversei com o Leonardo Oliveira (UFRJ), o Jean Boubli (GIZ), o Adriano
Chiarello (USP) e o André Cunha (UnB). Estes três últimos não sabiam que seus
nomes estavam no Pan-Mamac. Todos acharam tudo muito válido, ambicioso,
importante e tal mas ninguém quer assumir. Me colocaram nesta
tarefa depois que tinha ido embora.Nao sei quem indicou o meu nome. Tenho sérios limites de tempo.Me parece bem
mais prudente deixar a função de coordenador destas ações com o pessoal do
ICMBio.</t>
  </si>
  <si>
    <t>Carlos Grelle (UFRJ) (Set12)</t>
  </si>
  <si>
    <t>Em andamento.</t>
  </si>
  <si>
    <r>
      <t xml:space="preserve">William Tavares está finalizando tese com o assunto, com a co-orientação de Leila Pessôa. Pablo Gonçalves tem coletado na região norte-fluminense e obtido novos dados de distribuição. Análises de diversidade genética com </t>
    </r>
    <r>
      <rPr>
        <i/>
        <sz val="11"/>
        <rFont val="Calibri"/>
        <family val="2"/>
        <scheme val="minor"/>
      </rPr>
      <t xml:space="preserve">Trinomys eliasi </t>
    </r>
    <r>
      <rPr>
        <sz val="11"/>
        <rFont val="Calibri"/>
        <family val="2"/>
        <scheme val="minor"/>
      </rPr>
      <t>tem sido efetuadas.</t>
    </r>
  </si>
  <si>
    <t xml:space="preserve">Até o presente momento estimou-se a diversidade genética de Trinomys eliasi, no estado do Rio de Janeiro, com base em espécimes de 8 localidades. Identificamos duas principais linhagens com profunda divergência entre si.  A região com maior diversidade genética identificada até o presente momento engloba a ReBio União.
Uma das linhagens com alto grau de diferenciação está isolada ao norte do Rio Paraíba do Sul, onde os fragmentos florestais são escassos.
</t>
  </si>
  <si>
    <t>Não houve profunda integração entre  os colaboradores. O coordenador (William Tavares) não se mobilizou para que esta integração ocorresse.</t>
  </si>
  <si>
    <t>William Tavares (UFRJ)- Maio/13</t>
  </si>
  <si>
    <r>
      <t xml:space="preserve">Estudos iniciados de distribuição geográfica com </t>
    </r>
    <r>
      <rPr>
        <i/>
        <sz val="10"/>
        <rFont val="Arial"/>
        <family val="2"/>
      </rPr>
      <t>L. bokermanni</t>
    </r>
    <r>
      <rPr>
        <sz val="10"/>
        <rFont val="Arial"/>
        <family val="2"/>
      </rPr>
      <t>; Em avaliação do estado de conservação das espécies ameaçadas, concluiu-se que L. bokermanni deve sair da lista. (a ser validado)</t>
    </r>
  </si>
  <si>
    <t>Para primatas já está concluido. Veado-bororó e rato-cururuá esta sendo concluido (Compilações para Avaliação do estado de conservação das espécies)</t>
  </si>
  <si>
    <t>Leandro J.; Marcelo L.Reis</t>
  </si>
  <si>
    <t>MLP em andamento em parceria com o a FPZSP e UFSCAR (estudo da Beatriz e Pedro Galetti); MLCP já concluído (Estudo de Milene Martins); MS será iniciado em 2013 junto ao FPZSP; Veado-bororo (estudo Barbanti- ?).</t>
  </si>
  <si>
    <t xml:space="preserve">O Programa de medicina da conservação para os MLCP já foi iniciado; a equipe está treinada, há grupos de MLCP habituados, e parceriais estabelecidas com secretaria de saúde local. Porém faltam recursos para dar continuidade ao programa.
O Programa de medicina da conservação está sendo iniciado para as populações de micos-leões pretos e da cara-preta. Não iniciado para MS. </t>
  </si>
  <si>
    <t>Equipe treinada, grupos de micos habituados e parcerias estabelecidas
Para ambas as espécies, as equipes estão em campanha de captura dos micos-leões.</t>
  </si>
  <si>
    <t xml:space="preserve">Falta de recursos financeiros; Falta de pesquisadores engajados nessa área, trabalhando com as espécies alvo. </t>
  </si>
  <si>
    <t>Camila Nali (IPÊ)- maio/13; Maurício Talebi</t>
  </si>
  <si>
    <t>MS em andamento; Edital proposto para MLCP;</t>
  </si>
  <si>
    <t>Camila Nali (IPÊ)- maio/13</t>
  </si>
  <si>
    <t>Atualização de dados das populações in-situ ainda necessária como base para desenvolver uma nova PHVA de MLP.</t>
  </si>
  <si>
    <t xml:space="preserve">Já está avaliado o status taxonômico mas não geográfico. </t>
  </si>
  <si>
    <t xml:space="preserve">Recursos financeiros para os estudos </t>
  </si>
  <si>
    <t>Itiberê</t>
  </si>
  <si>
    <t>Foi realizada as monitorias do PANs dos muriquis e cervídeos. E elaborado o Programa de cativeiro dos muriquis, cervídeos e  micos-leões</t>
  </si>
  <si>
    <t>Marcelo L.Reis</t>
  </si>
  <si>
    <t xml:space="preserve">Mestrados e doutorados concluídos com MLCP (publicações de Alexandre Nascimento); mestrado com MLP; MS: 3 mestrados e cursos de campo em primatologia com abrangência nacional. </t>
  </si>
  <si>
    <t>Gabriela Rezende, Fernando Passos, Camila Nali</t>
  </si>
  <si>
    <t>2 Estudos já finalizados (mestrado F. Barriento e Andreas Meyer)</t>
  </si>
  <si>
    <t>Estudos em andamento: um de longo prazo e 3 de monitoramentos mensais; 1 mestrado em andamento; 4 TCCs concluídos com muriquis ex situ</t>
  </si>
  <si>
    <t>Sem avanços significativos embora o INCRA e ICMBio mantenham discussões quanto a novos projetos de assentamento (Fazenda Brasilândia e Santa Inês). Entretanto, outras instituições não tem participado.</t>
  </si>
  <si>
    <t>Vistorias em conjunto ICMBio/INCRA</t>
  </si>
  <si>
    <t>Falta de articulação entre as instituições; falta de encaminhamento político para essas ações; falta de recursos.</t>
  </si>
  <si>
    <t>Paulo Cruz (maio/13)</t>
  </si>
  <si>
    <t>não foi executado.</t>
  </si>
  <si>
    <t>No ES, o licenciamento da BR-101 ainda não foi feito e em Minas BR-381 tb não.</t>
  </si>
  <si>
    <t>Tainan (junho 13) e Daniel Colen (junho 13).</t>
  </si>
  <si>
    <t>Na região alvo (Rio Doce e Rio Jequetinhonha)  existem várias PCH em atividade e projetadas (previstas), mas não há um enfoque específico para a questão da conservação das espécies deste PAN.</t>
  </si>
  <si>
    <t>Daniel Colen (junho 13)</t>
  </si>
  <si>
    <t>Para T. eliasi está concluido.</t>
  </si>
  <si>
    <t>William Tavares</t>
  </si>
  <si>
    <t>Identificado um potencial empreendimento de impacto (BR101) em SP</t>
  </si>
  <si>
    <t xml:space="preserve">Está em andamento nos estados de SP e RJ. No PR existe plano estadual porém sem ações efetivas (BioClima- Paraná). </t>
  </si>
  <si>
    <t>Nelson e Alexandre (IBAMA); Robson (Fund. Boticário)</t>
  </si>
  <si>
    <t xml:space="preserve">Nenhuma campanha multi-institucional foi elaborada porem várias campanhas feitas por iniciativas separadas
A rede global de PrimateEducation Network foi iniciada no Brasil no inicio de 2013 e espera contribuir de alguma forma com ações colaborativas para a conservação dos primatas do Brasil. Em Agosto será realizada uma oficina de planejamento durante o XV Congresso Brasileiro de Primatologia e espera-se ter um Plano Regional de atuação.
</t>
  </si>
  <si>
    <r>
      <t>Campanhas realizadas:
- Pela AMLD – Conservação de uma população viável de Mico-leão-dourado no seu habitat Mata Atlântica de baixada no RJ (2000 micos em 25.000ha de habitat conectado e protegido) na ocasião de 20 anos da AMLD.
-Pela INEA/SMA-RJ: Abrace Esses 10 (Dez espécies ameaçadas do RJ) - outdoors
-Sensibilização do público do RJ para a remoção de Leontopithecus chrysomelasde Niteroi (Instituto Pri-Matas)
-</t>
    </r>
    <r>
      <rPr>
        <i/>
        <sz val="11"/>
        <color theme="1"/>
        <rFont val="Calibri"/>
        <family val="2"/>
        <scheme val="minor"/>
      </rPr>
      <t>L. caissara</t>
    </r>
    <r>
      <rPr>
        <sz val="11"/>
        <color theme="1"/>
        <rFont val="Calibri"/>
        <family val="2"/>
        <scheme val="minor"/>
      </rPr>
      <t xml:space="preserve">:campanha "Mata Atlântica - Fábrica de Serviços Ambientais"(parceria SPVS)
http://pryscila-freeakomics.blogspot.com.br/
</t>
    </r>
  </si>
  <si>
    <t xml:space="preserve">Todas as organizações sobrecarregadas com suas próprias iniciativas.
Falta de recursos humanos especializados em campanhas educativas.
Falta de recursos financeiros e liderança para planejamento sistemático de uma campanha multi-institucional
Mudança de pessoal na APA Bacia de São João/ICMBio
</t>
  </si>
  <si>
    <t xml:space="preserve">Lou Ann Dietz (AMLD)
Luis Paulo Ferraz (AMLD)
Patricia Mie Matsuo (AMLD/PEN)
Cecilia Kierulff (Instituto Pri-Matas) (maio/13)
</t>
  </si>
  <si>
    <t>No ICMBio os agentes estão sendo capacitados. Lançado edital para capacitação de gestores de Ucs pela FF-SP. Cetesb promoveu cursos de capacitação. Capacitação dos guarda-parques do RJ.</t>
  </si>
  <si>
    <t xml:space="preserve">Gabriela Rezende; Marcio Port; Adilson </t>
  </si>
  <si>
    <t>nenhum avanço</t>
  </si>
  <si>
    <t>Gustavo L. Peixoto (maio/13)</t>
  </si>
  <si>
    <t xml:space="preserve">Depende da ação anterior. </t>
  </si>
  <si>
    <t xml:space="preserve">Iniciativas isoladas. MLP já estão identificadas as áreas (IPÊ- "mapa dos sonhos") e em desenvolvimento para Capão Bonito; </t>
  </si>
  <si>
    <t>Gabriela Rezende; Marcio Port; Adilson</t>
  </si>
  <si>
    <t xml:space="preserve"> MS será realizada uma reunião em breve em junho/2013 para definir os protocolos</t>
  </si>
  <si>
    <t>No Estado de São Paulo, a Câmara de Compensação Ambiental (CCA) está vinculada ao Gabinete da Secretaria do Meio Ambiente (SMA) e possui representantes de diversos órgãos ligados à Secretaria (Instituto Florestal, Instituto de Botânica, Instituto Geológico, CBRN, CFA e Fundação Florestal). Para o  caso específico desta ação que já é realizada em SP, a competência é da Cetesb.</t>
  </si>
  <si>
    <t xml:space="preserve">Destinação de Recursos de Compensações Ambientais para elaboração de Planos de Manejo das UCs de Proteção Integral de Mata Atlântica, Regularização Fundiária, Ações de Fiscalização, Implantação das prioridades elencadas nos respectivos Planos de Manejo e implementação de programas e projetos de pesquisa pela CCA .
Observação:  As informações sobre o montante de recursos aos respectivos Planos de Trabalho devem ser feitas junto a Câmera de Compensação da Secretaria do Meio Ambiente do Estado de São Paulo.
</t>
  </si>
  <si>
    <t xml:space="preserve">Atribuição e competência do órgão em que o pesquisador trabalha.
Sugere-se consulta e convitepor parte do ICMBIO à Cetesb, CBRN e Funadação Florestal para participação de mais técnicos da SMA no processo de construção e execução do PAN MAMMAC.
</t>
  </si>
  <si>
    <t>Marcio Port (Maio/13)</t>
  </si>
  <si>
    <t xml:space="preserve">Ação já acontece em São Paulo. Plano de Trabalho para captar recurso para implantação Plano de Mnaejo da Unidade ( http://www.iflorestal.sp.gov.br/Plano_de_manejo/index.asp) e para projeto de censo de mico-leão-preto na Estação Ecológica de Angatuba
O Governo do Estado de São Paulo através da Câmara de Compensação Ambiental destinou recursos para criação de 05 novas Unidades de Conservação e outras 10 áreas estão em fase de diagnósticos e estudos técnicos; Para o PR já tem-se editais abertos com recursos de compensação (Petrobras). </t>
  </si>
  <si>
    <t xml:space="preserve">Plano de Trabalhos aprovados e propostas aguardando recursos a serem destinados pela CCA.
1) Criação do Parque Estadual Nascentes do Paranapanema com 22.268 hectares e instituição do mosaico de Unidades de Conservação do Paranapiacaba através do Decreto n° 58.148, de 21 de junho de 2012;
2) Criação do Parque Estadual do Itaberaba com 15.113,11 hectares através do Decreto n° 55.662, de 30 de março de 2010;
3) Criação do Parque Estadual do Itapetinga com 10.191,63hectaresatravés do Decreto n° 55.662, de 30 de março de 2010;
4) Criação da Floresta Estadual de Guarulhos em Guarulhos-SPcom 92,20 hectares através do Decreto n° 55.662, de 30 de março de 2010;
5) Criação do Monumento Natural Estadual da Pedra Grande em Atibaia-SP com 3.297,01 hectares através do Decreto n° 55.662, de 30 de março de 2010;
6) Criação do Monumento Natural Estadual da Pedra Bau em São Bento do Sapucaí-SP com 97,01 hectares através do Decreto n° 55.613, de 28 de dezembro de 2010;
7) Proposta de Criação de 10 novas UCs em áreas prioritárias recomendadas pelo programa Biota Fapesp com recursos destinados pela CCA para o IF. Situação atual:  Diagnósticos em curso desde 2012. 
</t>
  </si>
  <si>
    <t>Marcio Port Carvalho (maio/13)</t>
  </si>
  <si>
    <t xml:space="preserve">Ação já ocorre no Estado de São Paulo e é executada pela FF (http://www.fflorestal.sp.gov.br/ecoturismoApresentacao.php) e 
- Elaboração de Planos de Manejo de Unidades de Conservação de Proteção Integral pela Fundação Florestal e Instituto Florestal;
- Elaboração de projetos de pesquisa, teses e dissertações por técnicos da FF, IF, Institutos de Pesquisas e Universidades.
</t>
  </si>
  <si>
    <t xml:space="preserve">1) Maiores informações e disponibilização dos Planos de Manejo das UCs para compor a matriz do PAN MAMMA ver em: http://www.ambiente.sp.gov.br/fundacaoflorestal/ e http://www.iflorestal.sp.gov.br/Plano_de_manejo/index.asp
2) Desenvolvimento de pesquisas para avaliar danos e impactos nas populações de mamíferos (por exemplo, ver Robim et al., 2011). Há necessidade de revisão mais apurada para o tema.
</t>
  </si>
  <si>
    <t>Tempo e falta de outros técnicos da SMA participando desta primeira etapa do PAN MAMMAC.</t>
  </si>
  <si>
    <t xml:space="preserve">Existem vários projetos e propostas em andamento nas Ucs que protegem o bioma em SP.  Muitas UCs já possuem Planos de Manejo e os referidos documentos contemplam ações específicas para cada UC. Maiores informações: http://www.fflorestal.sp.gov.br/planodemanejoCompletos.php
- Elaboração de Planos de Manejo de Unidades de Conservação de Proteção Integral pela Fundação Florestal e Instituto Florestal;
- Elaboração de projetos de pesquisa, teses e dissertações por técnicos da FF, IF, Institutos de Pesquisas e Universidades.
- Elaboração de pareceres e laudos técnicos por parte dos órgãos gestores das UCs inseridas no contexto.
</t>
  </si>
  <si>
    <t xml:space="preserve">1) Maiores informações e disponibilização dos Planos de Manejo das UCs para compor a matriz do PAN MAMMA ver em: http://www.ambiente.sp.gov.br/fundacaoflorestal/ e http://www.iflorestal.sp.gov.br/Plano_de_manejo/index.asp
Há necessidade de tempo para quantificar o número de UCs e os respectivos Planos de Manejo.
</t>
  </si>
  <si>
    <t>Tempo e falta de outros técnicos da SMA participando desta primeira etapa do PAN MAMMAC</t>
  </si>
  <si>
    <t xml:space="preserve">Para MLCP esta em andamento na área continental de ocorrência. Não iniciado para MS. </t>
  </si>
  <si>
    <t>Houve divulgação do PAN em eventos científicos</t>
  </si>
  <si>
    <t>Sumarios executivos, livros, Boletins informativos, notas em ICMBio em foco, divulgação em Portal da Fiocruz (...)</t>
  </si>
  <si>
    <t>Monica Montenegro; Rita (Fiocruz), Leandro J.</t>
  </si>
  <si>
    <t xml:space="preserve">Existe um trabalho sendo feito pelo ICMBio para implementação do PAN para financiamento; Trabalhos com empresas privadas para financiamento. </t>
  </si>
  <si>
    <t>Leandro J.</t>
  </si>
  <si>
    <t>1.1.1- Identificar e mapear os  fragmentos de ocorrência das espécies alvo deste PAN.</t>
  </si>
  <si>
    <t>Relatórios e mapas para as respectivas áreas</t>
  </si>
  <si>
    <t>Maria Lúcia Lorini UNIRIO/UFRJ)</t>
  </si>
  <si>
    <t>1.1.2- Identificar as populações-chave para a conservação das espécies-alvo, inclusive com base nos resultados da ação 1.1.1, priorizando as áreas de relevante interesse para manutenção dessas populações  e subsidiar ou propor a criação de novas UCs.</t>
  </si>
  <si>
    <t>Populações-chave e áreas prioritárias para a conservação das espécies identificadas e áreas indicadas para a criação de novas Ucs.</t>
  </si>
  <si>
    <t xml:space="preserve"> Leonardo Neves (IESB) </t>
  </si>
  <si>
    <t>fundida com a 1.1.2</t>
  </si>
  <si>
    <t>1.1.4- Incentivar a criação e implementação de RPPN priorizando as áreas críticas de ocorrência das espécies alvo através da execução dos programas já existentes nos estados do BA, ES e MG</t>
  </si>
  <si>
    <t>RPPNs criadas</t>
  </si>
  <si>
    <r>
      <rPr>
        <sz val="11"/>
        <color rgb="FFFF0000"/>
        <rFont val="Calibri"/>
        <family val="2"/>
        <scheme val="minor"/>
      </rPr>
      <t>XXX</t>
    </r>
    <r>
      <rPr>
        <sz val="11"/>
        <color theme="1"/>
        <rFont val="Calibri"/>
        <family val="2"/>
        <scheme val="minor"/>
      </rPr>
      <t xml:space="preserve"> (Coordenação de Criação de UC/ICMBIO), 
Jorge Velloso (Água Boa), 
Kevin Flecher (Michelin), 
Aliança para a Mata Atlântica, 
Fundação O Boticário, 
Natura, 
TNC, Leonardo Neves (IESB), Sergio Mendes (UFES)</t>
    </r>
  </si>
  <si>
    <t>1.1.5 - Articular pela implementação das UCs existentes nas áreas de ocorrência das espécies alvo (regularização fundiária, ampliação do efetivo de pessoal, elaboração-revisão de Planos de Manejo, definição das Zonas de Amortecimento e melhoria da infraestrutura) para toda a área de abrangência do PAN Mamac.</t>
  </si>
  <si>
    <t>Pelo menos 25% das UCs implementadas</t>
  </si>
  <si>
    <t>???</t>
  </si>
  <si>
    <t>ICMBio/ DIPLAN, 
PARNA de Lontras (Gestores), 
Marcelo Barreto (PESC),
REBIO e RVS de UNA (Gestores), Nelson (FF/ SP), Coordenação de áreas protegidas (IEMA/ ES), SEMA/ BA, RJ????, PR???</t>
  </si>
  <si>
    <t>1.1.6- Mapear a situação das propriedades quanto ao cumprimento da regularização ambiental (licenciamento ambiental da propriedade, RL e APP) no entorno de UCs e fragmentos identificados como prioritários na ação 1.1.2</t>
  </si>
  <si>
    <t>Lista das propriedades regularizadas e não regularizadas</t>
  </si>
  <si>
    <t>1.2.1- Identificar as áreas prioritárias para restauração florestal visando incrementar a viabilidade populacional das espécies alvo</t>
  </si>
  <si>
    <t>Mapa das áreas para restauração florestal.</t>
  </si>
  <si>
    <t>Alessandro (Econanfi), 
Becky Raboy (Smithonian Institution/ Antwerp Zoo), 
Chris – IBIO, 
Deborah Faria (UESC)
Leonardo Neves (IESB), 
Gil (UESC), 
Kevin Flecher (Michelin), 
Leonardo Oliveira (UFRJ), 
Marcelo Mielke (UESC), 
Maurício Moreau (UESC), 
Floresta Viva, 
Sara Ziegler (UMD), 
Idéia, 
IESB, 
Instituto Água Boa, 
OCT, Pacto para Restauração da Mata Atlântica, Ministério Público da BA</t>
  </si>
  <si>
    <t>1.2.2- Incentivar a restauração florestal nas áreas prioritárias identificadas para formação de 
corredores entre as áreas de relevância para a manutenção das populações das espécies alvo incluindo a recuperação de APP e Reserva Legal, considerando as ações 1.1.1, 1.1.6 e 1.2.1.</t>
  </si>
  <si>
    <t>contemplada na ação anterior (1.1.6 e 1.2.1)</t>
  </si>
  <si>
    <t>1.2.4- Elaborar e executar projeto piloto para restauração e manutenção da cobertura florestal (agricultura sustentável, uso legal dos recursos florestais e do fogo) nas áreas prioritárias identificadas no sul da Bahia</t>
  </si>
  <si>
    <t>Oficinas de sensibilização realizadas e áreas restauradas</t>
  </si>
  <si>
    <t>Leonardo Neves (IESB)</t>
  </si>
  <si>
    <t>Cabruca,
Corredores Ecológicos, 
DIBIO, Floresta Viva, 
Idéia, 
Instituto Água Boa,
OCT, 
Rosa dos Ventos, BNDES</t>
  </si>
  <si>
    <t>O custo de 700 mil reais já inclui a restauração em andamento, além das oficinas</t>
  </si>
  <si>
    <t>Leonardo Neves (IESB),
Banco do Brasil,  
Banco do Nordeste, 
Cartórios,
MPE-BA, Reserva da Biosfera</t>
  </si>
  <si>
    <t>ação já acontece extra PAN</t>
  </si>
  <si>
    <t>1.3.1-  Mapear e realizar a caracterização estrutural (composição e densidade de especies de árvores de sombra, estrutura vegetal,
 recursos) das cabrucas/plantações de cacau sombreadas na região sul da Bahia.</t>
  </si>
  <si>
    <t>Mapa e relatório com caracterização das áreas</t>
  </si>
  <si>
    <t>Informações publicadas em artigos científicos</t>
  </si>
  <si>
    <t>Essa ação vai para o objetivo 5.</t>
  </si>
  <si>
    <t>1.3.3- Definir as condições mínimas (estrutura vegetal, densidade de recursos-chave) necessárias para que as espécies alvo usem as cabrucas e cacau sombreado como corredores e/ou área de uso com base na ação 1.3.1 e 1.3.2</t>
  </si>
  <si>
    <t>Essa ação vai pra o objetivo 5</t>
  </si>
  <si>
    <t>1.3.4- Criar uma camara técnica formada por atores interessados (MARS; Instituto Cabruca e outros) para promover a implementação de certificação do cacau “amigo de biodiversidade” com base nas ações 1.3.1, 1.3.2 e 1.3.3</t>
  </si>
  <si>
    <t>Essa ação vai pra o objetivo 6</t>
  </si>
  <si>
    <t>1.3.5- Articular para a criação de um processo de certificação para as plantações de cacau em cabrucas com base em parâmetros definidos nas ações 1.3.1 a 1.3.4.</t>
  </si>
  <si>
    <t xml:space="preserve">Processo de certificação iniciado </t>
  </si>
  <si>
    <t>Migrar para o objetivo 6</t>
  </si>
  <si>
    <t>Integrada a ação 1.1.1</t>
  </si>
  <si>
    <t>1.4.2- Articular ações integradas  de fiscalização focadas nas áreas priorizadas na ação 1.1.2, com o objetivo de reduzir o desmatamento, e nas áreas indicadas nas ações 2.2.1 para reduzir a pressão de caça.</t>
  </si>
  <si>
    <t>Ações realizadas</t>
  </si>
  <si>
    <t>Daniel Colen (SEMAD-Minas)</t>
  </si>
  <si>
    <t>Identificar os atores estratégicos regionais (Vale, RPPNs...), 
BPMA (MG, BA e ES), 
IBAMA,  
ICMBio, 
Ministério Público, 
Órgãos estaduais (IEMA, IEF, CRA, IDAF), 
Polícia Civil, 
Polícia Federal, 
Polícia Rodoviária,
Prefeituras</t>
  </si>
  <si>
    <t>esta ação tb atende ao obj espec. 2</t>
  </si>
  <si>
    <t>agrupada à anterior</t>
  </si>
  <si>
    <t>não tem se mostrado eficaz nos casos que ocorreram. Indefinição dos royalties do petróleo</t>
  </si>
  <si>
    <t>ação já contemplada pela ação 6.6.1</t>
  </si>
  <si>
    <t>1.4.6- Promover a divulgação do PAN (reuniões, apresentações, mídia, portais na internet de instituições parceiras etc)</t>
  </si>
  <si>
    <t>Eduardo (ICMBio/REBIO AUGUSTO RUSCHI), 
Glaucia Drummond (Biodiversitas),  
Carlos Alberto Mesquita (IBIO), 
FLORA BRASIL, 
IBAMA, 
IEMA, 
IESB,  
IPEMA,
Projeto Corredores/BA, 
Projeto Corredores/ES, 
TNC, PIBS/ Fiocruz</t>
  </si>
  <si>
    <r>
      <t xml:space="preserve">sugestão de incorporar a ação 6.10.2 </t>
    </r>
    <r>
      <rPr>
        <sz val="11"/>
        <color rgb="FFFF0000"/>
        <rFont val="Calibri"/>
        <family val="2"/>
        <scheme val="minor"/>
      </rPr>
      <t>(passar para o novo objetivo 7)</t>
    </r>
  </si>
  <si>
    <r>
      <t xml:space="preserve">1.5.1- Identificar novas áreas de ocorrência de populações de </t>
    </r>
    <r>
      <rPr>
        <i/>
        <sz val="11"/>
        <color theme="1"/>
        <rFont val="Calibri"/>
        <family val="2"/>
        <scheme val="minor"/>
      </rPr>
      <t>Alouatta guariba guariba</t>
    </r>
    <r>
      <rPr>
        <sz val="11"/>
        <color theme="1"/>
        <rFont val="Calibri"/>
        <family val="2"/>
        <scheme val="minor"/>
      </rPr>
      <t xml:space="preserve"> </t>
    </r>
  </si>
  <si>
    <t>Mapa de distribuição geográfica</t>
  </si>
  <si>
    <r>
      <t>Fabiano Melo (UFG), 
Leandro Jerusalinsky (CPB/ ICMBio), Instituto Uiraçu, CI (</t>
    </r>
    <r>
      <rPr>
        <i/>
        <sz val="11"/>
        <color theme="1"/>
        <rFont val="Calibri"/>
        <family val="2"/>
        <scheme val="minor"/>
      </rPr>
      <t>Conservation Internationa</t>
    </r>
    <r>
      <rPr>
        <sz val="11"/>
        <color theme="1"/>
        <rFont val="Calibri"/>
        <family val="2"/>
        <scheme val="minor"/>
      </rPr>
      <t>l), WLT (</t>
    </r>
    <r>
      <rPr>
        <i/>
        <sz val="11"/>
        <color theme="1"/>
        <rFont val="Calibri"/>
        <family val="2"/>
        <scheme val="minor"/>
      </rPr>
      <t>World Land Trust</t>
    </r>
    <r>
      <rPr>
        <sz val="11"/>
        <color theme="1"/>
        <rFont val="Calibri"/>
        <family val="2"/>
        <scheme val="minor"/>
      </rPr>
      <t>)</t>
    </r>
  </si>
  <si>
    <r>
      <t xml:space="preserve">Mantido apenas </t>
    </r>
    <r>
      <rPr>
        <i/>
        <sz val="11"/>
        <color theme="1"/>
        <rFont val="Calibri"/>
        <family val="2"/>
        <scheme val="minor"/>
      </rPr>
      <t>Alouatta guariba guariba</t>
    </r>
    <r>
      <rPr>
        <sz val="11"/>
        <color theme="1"/>
        <rFont val="Calibri"/>
        <family val="2"/>
        <scheme val="minor"/>
      </rPr>
      <t xml:space="preserve"> por ser  exequivel no prazo do PAN, é pouco conhecida e para outras espécies já vem sendo realizado (micos e muriquis). </t>
    </r>
    <r>
      <rPr>
        <b/>
        <sz val="11"/>
        <color rgb="FFFF0000"/>
        <rFont val="Calibri"/>
        <family val="2"/>
        <scheme val="minor"/>
      </rPr>
      <t>Passar para o objetivo 5. Verificar a possibilidade de inclusão de outras spp.</t>
    </r>
  </si>
  <si>
    <t>(vide observaçao)</t>
  </si>
  <si>
    <t>incorporada na ação 1.1.2</t>
  </si>
  <si>
    <t>Áreas prioritárias identificadas</t>
  </si>
  <si>
    <t>contemplada na ação 1.2.1</t>
  </si>
  <si>
    <t>já contemplada na ação 1.2.2</t>
  </si>
  <si>
    <t>incorporada as ações 1.1.1 e 1.1.2</t>
  </si>
  <si>
    <t>incorporada a açõe 1.1.4</t>
  </si>
  <si>
    <t>1.6.3- Estabelecer um corredor ecológico incluindo as áreas protegidas das Unidades de Conservação da região da bacia dos rios Jequitinhonha e Mucuri</t>
  </si>
  <si>
    <t>1.6.4- Definir as zonas de amortecimento e regulamentá-las por meio de Decreto nas UCs com a presença das espécies-alvo do PAN</t>
  </si>
  <si>
    <t>Decretos das zonas de amortecimento publicados</t>
  </si>
  <si>
    <t>contemplada pela ação 1.1.5.</t>
  </si>
  <si>
    <t>1.7.2- Articular a criação ou ampliação  de Unidades de Conservação nas áreas prioritárias  para conservação dos táxons identificadas na ação 1.1.2.</t>
  </si>
  <si>
    <t>Ucs criadas ou ampliadas</t>
  </si>
  <si>
    <t>Ernesto Viveiros</t>
  </si>
  <si>
    <t>André Ilha (INEA), 
Gustavo Luna Peixoto (Rebio Poço das Antas),
Juliana Gonçalves (ICMBio/PNSB),
Márcio Morais (UENF),
Roberto Zanin (ICMBio/CCUC), Itiberê (PR)</t>
  </si>
  <si>
    <t>Planilha encaminhada por Marcio Port de novas Ucs em SP. Passar para a ação 1.1.3.</t>
  </si>
  <si>
    <t xml:space="preserve">Edson Montilha (FF), 
Natália Henriques Poiani (FF-PEMD),
Márcio Port (IF), 
Paulo Roberto Machado (ESEC Mico-Preto), </t>
  </si>
  <si>
    <t>Já contemplada no PAN dos Muriquis e verificar se está no PAN Cervídeos</t>
  </si>
  <si>
    <t>1.8.3-Iniciar o programa de conectividade para o muriqui-do-sul (Brachyteles arachnoides)  e o veado-mateiro-pequeno (Mazama bororo) e ampliar a conectividade para o mico-leão-preto (Leontopithecus chrysopygus).</t>
  </si>
  <si>
    <t>Ação contemplada no objetivo 6. ICMBIO entrar em contato com Fundação Florestal para que esta informe demais atividades realizadas com recurso de compensação nas Ucs sob sua gestão.  Preencher informações relativas as UCs Federais que protejam remanescentes de Mata Atlântica em SP.</t>
  </si>
  <si>
    <t>Ucs criadas</t>
  </si>
  <si>
    <t>incorporada na 1.2.2</t>
  </si>
  <si>
    <t>já contemplada na ação 1.7.2</t>
  </si>
  <si>
    <t>já contemplada na ação 1.7.2 e 1.1.3</t>
  </si>
  <si>
    <t>1.8.8- Avaliar, elaborar e executar um projeto para conectividade das populações de micos-leão-da-cara-preta da Ilha do Superagui com as do continente.</t>
  </si>
  <si>
    <t>Conexão estabelecida</t>
  </si>
  <si>
    <t>Alexandre T.A. Nascimento (IPÊ), 
Fernando Passos (UFPR), 
Gabriela Ludwig (CPB)
Guadalupe Vivekananda (ICMBio/Parque Nacional do Superagui), 
Marinha, Leandro Jerusalinsky (ICMBio)</t>
  </si>
  <si>
    <t>1.9.1- Mapear e consolidar os agentes zoonóticos ocorrentes no ambiente das espécies: mico-leão-preto, mico-leão-da cara-preta, muriqui-do-sul e veado-bororó e integrar as informações ao Centro de Informações em Saúde Silvestre.</t>
  </si>
  <si>
    <t>Informações geradas</t>
  </si>
  <si>
    <t>Camila Nali (Ipe)</t>
  </si>
  <si>
    <t>Camila Nali (IPÊ), Maurício Talebi (UNIFESP), FPZSP, Alessandro Pecego (MS), José Catão (FMVZ/ USP), Marina Bueno (PRI-MATAS), Angela Branco (PMSP), Norma Labarthe, Marcia Chame, Rita Braune (PIBS/ Fiocruz), Mauricio Barbante (UNESP - Jaboticabal)</t>
  </si>
  <si>
    <t>Estudar a possibilidade de abranger toda área do PAN Mamac na possível renovação do mesmo. Incorporar ao objetivo 5, antes da ação 5.3.3</t>
  </si>
  <si>
    <t>1.9.2- Incentivar e articular com os municípios onde ocorrem as espécies alvo citadas na ação 1.9.1, a adoção de estratégias de combate a doenças e/ou patógenos infecto-contagiosos em animais domésticos, tal como campanhas de vacinação, vermifugação, posse responsável, priorizando o entorno das Unidades de Conservação</t>
  </si>
  <si>
    <t>Campanhas realizadas</t>
  </si>
  <si>
    <t>Guadalupe Vivekananda (ICMBio/Parque Nacional do Superagui), 
Márcio Port (IF), 
Secretarias de Saúde Estaduais e Municipais, PUC-PR, UFPR</t>
  </si>
  <si>
    <r>
      <rPr>
        <b/>
        <sz val="11"/>
        <color theme="1"/>
        <rFont val="Calibri"/>
        <family val="2"/>
        <scheme val="minor"/>
      </rPr>
      <t>Criar objetivo específico para as ações que envolvem ações com a população humana.</t>
    </r>
    <r>
      <rPr>
        <sz val="11"/>
        <color theme="1"/>
        <rFont val="Calibri"/>
        <family val="2"/>
        <scheme val="minor"/>
      </rPr>
      <t xml:space="preserve"> Convite ao Ministerio da Saude para participação direta na ação. </t>
    </r>
  </si>
  <si>
    <t xml:space="preserve">Incorporada à ação anterior </t>
  </si>
  <si>
    <t>1.9.4- Realizar capacitação para monitoramento de epizootias nas áreas de ocorrência das espécies alvo (mico-leão-preto, mico-leão-da cara-preta, muriqui-do-sul, veado-bororó)</t>
  </si>
  <si>
    <t>Oficinas de capacitação realizadas</t>
  </si>
  <si>
    <t xml:space="preserve">Tatiana Kugelmeier (PIBS/ Fiocruz) </t>
  </si>
  <si>
    <t>Julio César de Souza Júnior (FURB),
Walfrido Svoboda (UFPR), PIBS-Fiocruz, Danilo Simonini (MS)</t>
  </si>
  <si>
    <t xml:space="preserve">Criar objetivo específico para as ações que envolvem ações com a população humana. Convite ao Ministerio da Saude para participação direta na ação. </t>
  </si>
  <si>
    <t>já incorporada em ação do objetivo 2, que vai pro novo obj.</t>
  </si>
  <si>
    <t>Ação foge do foco do PAN.</t>
  </si>
  <si>
    <t>??? (IBAMA)</t>
  </si>
  <si>
    <t>DIPRO IBAMA
Divisão jurídica do IBAMA e ICMBio,
Polícia Ambiental</t>
  </si>
  <si>
    <t>ação já incorporada em ação de fiscalizaçao, q irá para o obj. 6</t>
  </si>
  <si>
    <t>1.10.2- Incentivar as iniciativas de exploração sustentável dos frutos da palmeira juçara (Euterpe edulis) para produção de polpa, sementes para comercialização e artesanato, nas áreas de ocorrência das espécies alvo do PAN</t>
  </si>
  <si>
    <t>Criar objetivo específico para as ações que envolvem ações com a população humana.
DIANTE DA PROPOSTA DE CRIAÇÃO DO PAN PALMEIRA JUÇARA, NÃO DEVERIA SER EXCLUIDA????</t>
  </si>
  <si>
    <t>Alguém da FF - Nelson vai procurar articulador</t>
  </si>
  <si>
    <t xml:space="preserve">Criar objetivo específico para as ações que envolvem ações com a população humana, na açõa de alternativas de renda
DIANTE DA PROPOSTA DE CRIAÇÃO DO PAN PALMEIRA JUÇARA, NÃO DEVERIA SER EXCLUIDA????
</t>
  </si>
  <si>
    <t>1.10.4- Articular com o Jardim Botânco do Rio de Janeiro para a criação de um PAN da palmeira juçara.</t>
  </si>
  <si>
    <t>PAN elaborado.</t>
  </si>
  <si>
    <t>Leandro jerusalinsky (CPB/ICMBio)</t>
  </si>
  <si>
    <t>Itiberê (UFPR), Camila Nali (IPÊ/ SP), Rede Juçara, IPEMA, Mauricio Talebi (UNIFESP)</t>
  </si>
  <si>
    <r>
      <t xml:space="preserve">Passa para o objetivo 5 ou 7???
</t>
    </r>
    <r>
      <rPr>
        <b/>
        <sz val="11"/>
        <color theme="1"/>
        <rFont val="Calibri"/>
        <family val="2"/>
        <scheme val="minor"/>
      </rPr>
      <t>DIANTE DA PROPOSTA DE CRIAÇÃO DO PAN PALMEIRA JUÇARA, NÃO DEVERIA SER EXCLUIDA</t>
    </r>
    <r>
      <rPr>
        <sz val="11"/>
        <color theme="1"/>
        <rFont val="Calibri"/>
        <family val="2"/>
        <scheme val="minor"/>
      </rPr>
      <t>????</t>
    </r>
  </si>
  <si>
    <t>depende da ação anterior
DIANTE DA PROPOSTA DE CRIAÇÃO DO PAN PALMEIRA JUÇARA, NÃO DEVERIA SER EXCLUIDA????</t>
  </si>
  <si>
    <t>2.1.1- Mapear e discriminar os hábitos de caça existentes (motivação, atores, métodos, locais e espécies alvo) com a indicação de padrões quantitativos que possibilite o monitoramento.</t>
  </si>
  <si>
    <t>Mapa com os hábitos de caça elaborados com os padrões quantitativos determinados. Estudos publicados.</t>
  </si>
  <si>
    <t>Kristel De Vleeschouwer</t>
  </si>
  <si>
    <t>200 mil reais/ano</t>
  </si>
  <si>
    <t xml:space="preserve">Finalização da compilação de dados prevista para Dez 2012. Dados mais detalhados com disponibilidade prevista a partir de 2013. </t>
  </si>
  <si>
    <t>incorporada na 2.1.1</t>
  </si>
  <si>
    <t>2.1.2 Desenvolver e implementar programas específicos de educação ambiental e difusão científica nas áreas de ocorrência das espécies onde a caça foi identificada como um problema.</t>
  </si>
  <si>
    <t>Número de programas de educação ambiental implementados e de pessoas capacitadas nas áreas de ocorrências da espécies alvo.</t>
  </si>
  <si>
    <t>100 mil a 350 mil</t>
  </si>
  <si>
    <t>Incorporar no objetivo 7</t>
  </si>
  <si>
    <t>2.1.4- Desenvolver programa de mitigação de caça, baseado nos resultados da ação 2.1.1.</t>
  </si>
  <si>
    <t>Programa desenvolvido</t>
  </si>
  <si>
    <t>Permanece o original.</t>
  </si>
  <si>
    <t>Quantidade de relatórios produzidos.</t>
  </si>
  <si>
    <t xml:space="preserve">Kristel de Vleeschouwer (Antwerp Zoo), 
Saturnino Firmo Neto,
Conselhos gestores de UCs,
Lideres comunitários locais; 
Renctas Ongs Locais; 
UFBA,
UESC. </t>
  </si>
  <si>
    <t>levar pra plenária</t>
  </si>
  <si>
    <t xml:space="preserve">Kristel de Vleeschouwer (Antwerp Zoo), </t>
  </si>
  <si>
    <t>ação já contemplada na 2.1.1</t>
  </si>
  <si>
    <r>
      <t xml:space="preserve">2.2.2- Desenvolver e implementar um programa de educação ambiental nas áreas de ocorrência das espécies onde a caça foi identificada como um problema para as espécies alvo. </t>
    </r>
    <r>
      <rPr>
        <sz val="11"/>
        <color rgb="FFFF0000"/>
        <rFont val="Calibri"/>
        <family val="2"/>
        <scheme val="minor"/>
      </rPr>
      <t>(plenária)</t>
    </r>
  </si>
  <si>
    <t>Saturnino Firmo Neto,</t>
  </si>
  <si>
    <t>ação já contemplada na ação 2.1.3, do obj 7</t>
  </si>
  <si>
    <t xml:space="preserve">Conselhos gestores de UCs, Ibama, 
ICMBio,
Ministério Público, 
Polícia Ambiental,
PRF, 
SEMMA,
Vale. </t>
  </si>
  <si>
    <t>Incorporada no obj espec. 1, ação 1.4.2.</t>
  </si>
  <si>
    <t>ação excluída</t>
  </si>
  <si>
    <t xml:space="preserve">Lideres comunitários locais; </t>
  </si>
  <si>
    <t>fora da governabilidade</t>
  </si>
  <si>
    <t xml:space="preserve">Renctas Ongs Locais; </t>
  </si>
  <si>
    <t>contempla em outra ação</t>
  </si>
  <si>
    <t>UFBA,</t>
  </si>
  <si>
    <t xml:space="preserve">UESC. </t>
  </si>
  <si>
    <t>permanece o original?</t>
  </si>
  <si>
    <t>Estudos concluídos.</t>
  </si>
  <si>
    <t>já contemplada na 2.1.1</t>
  </si>
  <si>
    <t>já contemplada na ação de fiscalização</t>
  </si>
  <si>
    <t>plenária (alguém da fiscal. Do Ibama)</t>
  </si>
  <si>
    <t>Fernando Passos? (UFPR),
Alexandre Bernardes Garcia (IBAMA), 
Ugo Vercillo (ICMBio/DIBIO/CGESP)., Leandro Jerusalinsky (ICMBio)</t>
  </si>
  <si>
    <t>Guadalupe Vivekananda (ICMBio/Parque Nacional do Superagüi), Nelson (Fundação Florestal), CATI</t>
  </si>
  <si>
    <t>incorporar no obj. 7</t>
  </si>
  <si>
    <t>2.3.5. Elaborar programas de educação ambiental para diversas faixas etárias, com inserção no ensino formal (ensino infantil, fundamental e médio) e foco nas espécies alvo, e iniciar sua implantação.</t>
  </si>
  <si>
    <t>Programa elaborados e iniciados.</t>
  </si>
  <si>
    <t>Escolas da região alvo, Secretaria Municipal de Educação de Cananéia.</t>
  </si>
  <si>
    <t>Inserir esta ação no objetivo novo</t>
  </si>
  <si>
    <t>2.3.6. Capacitar agentes ambientais locais para efetivação de ações de Educação Ambiental nas áreas de ocorrência das espécies alvo, priorizando o entorno das UC.</t>
  </si>
  <si>
    <t>Nelson (Fundação Florestal/SP)</t>
  </si>
  <si>
    <t>Márcio Port</t>
  </si>
  <si>
    <t>2.3.7. Articular as parcerias com as Polícias Ambientais, IBAMA e órgãos gestores das unidades de conservação nos Estados de São Paulo e Paraná, para efetivar as ações fiscalizatórias.</t>
  </si>
  <si>
    <t xml:space="preserve">DIPRO IBAMA, 
Divisão jurídica do IBAMA/ICMBio, 
IAP,
FF, 
Polícia Ambiental. </t>
  </si>
  <si>
    <t>levar ação pro obj. de políticas públicas (6)</t>
  </si>
  <si>
    <t>Desenvolver e implementar um método para avaliar a necessidade de criação de Programa de Cativeiro para espécies do PAN.</t>
  </si>
  <si>
    <t>Método desenvolvido e implementado. Para as espécies identificadas, os objetivos do Programa de Cativeiro sugeridos.</t>
  </si>
  <si>
    <t>já contemplado pela IN 22/2012</t>
  </si>
  <si>
    <t>Elaborar e implementar os Programas de Cativeiro identificados como necessários para as espécies alvo do PAN</t>
  </si>
  <si>
    <t>Programas de Cativeiro elaborados e em implementação.</t>
  </si>
  <si>
    <t>Mauricio (CPB)</t>
  </si>
  <si>
    <t>200 mil</t>
  </si>
  <si>
    <t>Incluída na ação 5.3.5</t>
  </si>
  <si>
    <t>contemplada pela IN 22/2012</t>
  </si>
  <si>
    <t>Pedir maiores informações AMLD</t>
  </si>
  <si>
    <t xml:space="preserve">3.4.2- Atualizar o programa de manejo metapopulacional do mico-leão-preto.
</t>
  </si>
  <si>
    <t>Programa de manejo metapopulacional do MLP atualizado.</t>
  </si>
  <si>
    <t>Christoph (IPÊ)</t>
  </si>
  <si>
    <t>Já existe ação especifica para MLP e MLCP (3.4.2 e 3.4.4) relacionada ao manejo in situ. Para MS esta incluso no Pan muriquis e não há conhecimento de programa de manejo in situ para veado bororó</t>
  </si>
  <si>
    <t>Está incluida na ação 3.1.1.</t>
  </si>
  <si>
    <t>3.4.6- Elaborar protocolos para situações emergenciais para destinação de espécimes (in situ e/ou ex situ) para as espécies alvo do PAN que não apresentam Programas de Cativeiro.</t>
  </si>
  <si>
    <t>Protocolos para situações emergenciais para destinação de espécimes elaborados.</t>
  </si>
  <si>
    <t>Alexandre T.A. Nascimento (IPÊ),
Camila Nali (IPÊ),  
Cleyde Chieregatto (Sociedade de Zoológicos do Brasil),  
Fernando Passos (UFPR),
Gabriela Ludwig (ICMBio/CPB), 
Guadalupe Vivekananda (ICMBio/Parque Nacional do Superagui), 
Marcelo Lima Reis (ICMBio/DIBIO/COPAN).</t>
  </si>
  <si>
    <t>Aproximar da ação 3.1.</t>
  </si>
  <si>
    <t>Incluída na 3.1.3</t>
  </si>
  <si>
    <t>Identificar o status de viabilidade de populações selvagens de muriqui-do-sul.</t>
  </si>
  <si>
    <t>Incluída na ação 3.1.1</t>
  </si>
  <si>
    <t>Incluída na ação 4.2.2</t>
  </si>
  <si>
    <t>Identificar populações alóctones de primatas com potencial invasor que ameacem as espécies deste PAN e detectar as áreas críticas onde essas populações ocorrem</t>
  </si>
  <si>
    <t>Leo Oliveira, UFRJ</t>
  </si>
  <si>
    <r>
      <t xml:space="preserve">4.1.3- Realizar seminário para definir a metodologia de remoção das populações invasoras de </t>
    </r>
    <r>
      <rPr>
        <i/>
        <sz val="10"/>
        <rFont val="Calibri"/>
        <family val="2"/>
        <scheme val="minor"/>
      </rPr>
      <t xml:space="preserve">L. chrysomelas </t>
    </r>
    <r>
      <rPr>
        <sz val="10"/>
        <rFont val="Calibri"/>
        <family val="2"/>
        <scheme val="minor"/>
      </rPr>
      <t>e sua destinação</t>
    </r>
  </si>
  <si>
    <t>ação repetida</t>
  </si>
  <si>
    <t xml:space="preserve">Para L. chrysomelas já esta incluida na ação 4.2.2. para outras espécies não é factível para o prazo do PAN. </t>
  </si>
  <si>
    <t>Contactar o Prof. Rogério Lange (UFPR) - Ver contato com Fernando Passos</t>
  </si>
  <si>
    <r>
      <t xml:space="preserve">4.2.2- Implementar o “Plano de </t>
    </r>
    <r>
      <rPr>
        <sz val="10"/>
        <color rgb="FFFF0000"/>
        <rFont val="Calibri"/>
        <family val="2"/>
        <scheme val="minor"/>
      </rPr>
      <t xml:space="preserve">Erradicação </t>
    </r>
    <r>
      <rPr>
        <sz val="10"/>
        <rFont val="Calibri"/>
        <family val="2"/>
        <scheme val="minor"/>
      </rPr>
      <t>de</t>
    </r>
    <r>
      <rPr>
        <i/>
        <sz val="10"/>
        <rFont val="Calibri"/>
        <family val="2"/>
        <scheme val="minor"/>
      </rPr>
      <t xml:space="preserve"> L.chrysomelas</t>
    </r>
    <r>
      <rPr>
        <sz val="10"/>
        <rFont val="Calibri"/>
        <family val="2"/>
        <scheme val="minor"/>
      </rPr>
      <t>”</t>
    </r>
    <r>
      <rPr>
        <i/>
        <sz val="10"/>
        <rFont val="Calibri"/>
        <family val="2"/>
        <scheme val="minor"/>
      </rPr>
      <t xml:space="preserve"> </t>
    </r>
    <r>
      <rPr>
        <sz val="10"/>
        <rFont val="Calibri"/>
        <family val="2"/>
        <scheme val="minor"/>
      </rPr>
      <t xml:space="preserve">no estado do Rio de Janeiro incluindo monitoramento e campanhas educativas. </t>
    </r>
  </si>
  <si>
    <t>Maria Cecília Martins Kierulff (Pri-matas)</t>
  </si>
  <si>
    <r>
      <t>4.2.3- Elaborar um plano de</t>
    </r>
    <r>
      <rPr>
        <sz val="10"/>
        <color rgb="FFFF0000"/>
        <rFont val="Calibri"/>
        <family val="2"/>
        <scheme val="minor"/>
      </rPr>
      <t xml:space="preserve"> controle</t>
    </r>
    <r>
      <rPr>
        <sz val="10"/>
        <rFont val="Calibri"/>
        <family val="2"/>
        <scheme val="minor"/>
      </rPr>
      <t xml:space="preserve"> de </t>
    </r>
    <r>
      <rPr>
        <i/>
        <sz val="10"/>
        <rFont val="Calibri"/>
        <family val="2"/>
        <scheme val="minor"/>
      </rPr>
      <t>Callithrix jacchus</t>
    </r>
    <r>
      <rPr>
        <sz val="10"/>
        <rFont val="Calibri"/>
        <family val="2"/>
        <scheme val="minor"/>
      </rPr>
      <t xml:space="preserve">, </t>
    </r>
    <r>
      <rPr>
        <i/>
        <sz val="10"/>
        <rFont val="Calibri"/>
        <family val="2"/>
        <scheme val="minor"/>
      </rPr>
      <t>C. penicillata</t>
    </r>
    <r>
      <rPr>
        <sz val="10"/>
        <rFont val="Calibri"/>
        <family val="2"/>
        <scheme val="minor"/>
      </rPr>
      <t xml:space="preserve"> e híbridos nas Unidades de Conservação do estado do RJ, incluindo monitoramento e campanhas educativas.</t>
    </r>
  </si>
  <si>
    <t>Leo oliveira UFRJ</t>
  </si>
  <si>
    <t>Verificar com Luiz Paulo e Ruiz Miranda o andamento no RJ</t>
  </si>
  <si>
    <t>Incluída na ação 4.2.3</t>
  </si>
  <si>
    <t>4.3.1- Oficializar o programa de controle de espécies da fauna e flora alóctones e invasoras em unidades de conservação e que estejam impactando negativamente espécies nativas ameaçadas de extinção.</t>
  </si>
  <si>
    <t>Kátia Ribeiro (DIBIO/ICMBio)</t>
  </si>
  <si>
    <t xml:space="preserve">4.3.2- Viabilizar juridicamente todas as etapas para destinação das espécies de fauna alóctones e invasoras, retiradas do ambiente natural incluindo o envio para coleções científicas. </t>
  </si>
  <si>
    <t xml:space="preserve">Definir </t>
  </si>
  <si>
    <t>fora da governança</t>
  </si>
  <si>
    <t>inexequível no prazo do PAN</t>
  </si>
  <si>
    <t xml:space="preserve">5.1.1- Identificar as lacunas de conhecimento relevantes para a conservação das espécies alvo do PAN e divulgá-las (no  meio acadêmico e orgãos finaciadores e gestores por exemplo). </t>
  </si>
  <si>
    <t>5.1.2- Iniciar estudos sobre distribuíção geográfica, ecologia, conservação, e genética e estimativas populacionais das espécies alvos dentro do escopo deste PAN, prioritariamente sobre os temas identificadas na ação 5.1.1</t>
  </si>
  <si>
    <t>substituída por 2 novas ações</t>
  </si>
  <si>
    <t>Inexequível no prazo do PAN</t>
  </si>
  <si>
    <r>
      <t xml:space="preserve">TROCAR </t>
    </r>
    <r>
      <rPr>
        <sz val="10"/>
        <color rgb="FFFF0000"/>
        <rFont val="Calibri"/>
        <family val="2"/>
        <scheme val="minor"/>
      </rPr>
      <t>Carlos Grelle</t>
    </r>
    <r>
      <rPr>
        <sz val="10"/>
        <rFont val="Calibri"/>
        <family val="2"/>
        <scheme val="minor"/>
      </rPr>
      <t xml:space="preserve"> (UFRJ)</t>
    </r>
  </si>
  <si>
    <t>contemplada nas 2 novas ações</t>
  </si>
  <si>
    <t>Incluída na ação 3.3.2</t>
  </si>
  <si>
    <r>
      <t xml:space="preserve">5.2.4- Desenvolver inventário e estudos de distribuição geográfica visando atualizar o conhecimento das áreas de ocorrência das populações </t>
    </r>
    <r>
      <rPr>
        <i/>
        <sz val="10"/>
        <rFont val="Calibri"/>
        <family val="2"/>
        <scheme val="minor"/>
      </rPr>
      <t>P. ferrugineous</t>
    </r>
    <r>
      <rPr>
        <sz val="10"/>
        <rFont val="Calibri"/>
        <family val="2"/>
        <scheme val="minor"/>
      </rPr>
      <t xml:space="preserve">, </t>
    </r>
    <r>
      <rPr>
        <i/>
        <sz val="10"/>
        <rFont val="Calibri"/>
        <family val="2"/>
        <scheme val="minor"/>
      </rPr>
      <t>R. rufescens</t>
    </r>
    <r>
      <rPr>
        <sz val="10"/>
        <rFont val="Calibri"/>
        <family val="2"/>
        <scheme val="minor"/>
      </rPr>
      <t xml:space="preserve">, </t>
    </r>
    <r>
      <rPr>
        <i/>
        <sz val="10"/>
        <rFont val="Calibri"/>
        <family val="2"/>
        <scheme val="minor"/>
      </rPr>
      <t xml:space="preserve">L. bokermanni </t>
    </r>
    <r>
      <rPr>
        <sz val="10"/>
        <rFont val="Calibri"/>
        <family val="2"/>
        <scheme val="minor"/>
      </rPr>
      <t>e</t>
    </r>
    <r>
      <rPr>
        <i/>
        <sz val="10"/>
        <rFont val="Calibri"/>
        <family val="2"/>
        <scheme val="minor"/>
      </rPr>
      <t xml:space="preserve"> M. bororo, P. unicolor, P. brasiliensis, P. thomasi, T. moojeni, T. eliasi, C. pictus, L. ebenus, T. paratus.  </t>
    </r>
  </si>
  <si>
    <t>Fernando C. Passos</t>
  </si>
  <si>
    <t xml:space="preserve">Itiberê; Maria Lucia Lorini; William Tavares; Ricardo Cerboncini (UFPR); </t>
  </si>
  <si>
    <t>Fernando Passos iniciará estudos na região do PE Lauráceas - PR e em outras 7 áreas do PR. Inserida nas novas ações</t>
  </si>
  <si>
    <t xml:space="preserve">Alexandre T.A. Nascimento (IPÊ),
Camila Nali (IPÊ), 
Christoph Knogge (IPÊ),
Fernando Passos (UFPR),
Gabriela Ludwig (UFPR),  
José Mauricio Barbanti Duarte (NUPECCE/UNESP-Jaboticabal), 
Márcio Port (IF), 
Maurício Talebi Gomes (UNIFESP). </t>
  </si>
  <si>
    <t>Alexandre T.A. Nascimento (IPÊ),
Camila Nali (IPÊ), 
Christoph Knogge (IPÊ) 
Fernando Passos (UFPR),
José Mauricio Barbanti Duarte (NUPECCE/UNESP-Jaboticabal), 
Maurício Talebi Gomes (UNIFESP), 
Milene Moura Martins (UFSCar), 
Sandro Bonato (PUC-RS).</t>
  </si>
  <si>
    <t>contemplada na ação nova</t>
  </si>
  <si>
    <t>Incluída na ação nova</t>
  </si>
  <si>
    <t>5.3.5- Elencar as ameaças e os fatores de pressão sobre as populaçoes das espécies alvo do PAN para subsidiar ações diretas de manejo e conservação</t>
  </si>
  <si>
    <t>Leonardo Neves</t>
  </si>
  <si>
    <t>CONFIRMAR EXCLUSÃO</t>
  </si>
  <si>
    <t>Incluída na ação 5.2.4</t>
  </si>
  <si>
    <t>ação redundante</t>
  </si>
  <si>
    <t xml:space="preserve">5.3.9- Capacitar recursos humanos para geração e disponibilização de conhecimento acerca das espécies alvo do PAN. </t>
  </si>
  <si>
    <t xml:space="preserve">Pessoal capacitado para desenvolver pesquisa e ações de conservação. Publicação dos resultados. Listagem de publicações, dissertações, monografias e teses a respeito das espécies alvo do PAN. </t>
  </si>
  <si>
    <t>Maria Lúcia Lorini</t>
  </si>
  <si>
    <t>Incluída na ação 5.1.2</t>
  </si>
  <si>
    <t>6.1.1 . Articular com o INCRA para que a definição da  alocação dos diferentes tipos de assentamentos e sua regularização ambiental considere a conservação das populações das espécies alvo e seus habitats naturais.</t>
  </si>
  <si>
    <t>INCRA considerar os mapas do PAN na definição dos assentamentos</t>
  </si>
  <si>
    <t>Paulo Cruz (Rebio UNA)</t>
  </si>
  <si>
    <t>CPB/ICMBio, EBDA, CR7/ICMBio, MP, CGESP</t>
  </si>
  <si>
    <t>6.1.2- Elaborar protocolos padronizados de levantamento e monitoramento das espécies alvo deste PAN em toda sua área de abrangência, para incorporação nos processos de licenciamento de empreendimentos inseridos nas suas áreas de distribuição geográfica (Termo de Referência e Projetos Básico Ambiental).</t>
  </si>
  <si>
    <t>1. Protocolo elaborado. 2. Quantitativo de órgãos licenciadores que incorporaram os protocolos.</t>
  </si>
  <si>
    <t>considerou-se que já é uma obrigação legal</t>
  </si>
  <si>
    <t>Articular o alinhamento das ações de mitigação de impactos dos empreendimentos sobre as espécies alvo às ações do PAN.</t>
  </si>
  <si>
    <t>Ações do PAN beneficiadas pelas ações de mitigação de impactos dos empreendimentos.</t>
  </si>
  <si>
    <t>CGESP/ICMBio</t>
  </si>
  <si>
    <t>Alexandre/Ibama, tainan e savana/IEMA,</t>
  </si>
  <si>
    <t>Contemplada na açào 6.3.4.</t>
  </si>
  <si>
    <t>6.2.1- Identificar os empreendimentos de médio e grande porte planejados para a área de ocorrência das espécies alvo deste PAN para subsidiar os órgão licenciadores nos processos de licenciamento.</t>
  </si>
  <si>
    <t>Levantamento dos empreendimentos e sua localização repassados aos orgãos licenciadores.</t>
  </si>
  <si>
    <t>Tainan (IEMA/ES)</t>
  </si>
  <si>
    <t>Daniel (SEMAD/MG), Alexandre (Ibama), CPB/ICMBio</t>
  </si>
  <si>
    <t>ação redundante com a 6.1.4. essa identificaçào pode ser utilizada para a articulaçào com os órgãos licenciadores</t>
  </si>
  <si>
    <t>6.2.2- Articular para que sejam aplicadas as condicionantes ambientais e indicação de alternativas locacionais que diminuam as taxas de atropelamentos, principalmente na região da duplicação das rodovias BR 101 (trecho do ES), prioritariamente no trecho que corta a Reserva Biológica de Sooretama, e BR 381 (Governador Valadares/Belo Horizonte).</t>
  </si>
  <si>
    <t>Número de licenciamentos considerando essas diretrizes.</t>
  </si>
  <si>
    <t>Estados e Municípios,
IBAMA, 
MPE,
MPF, CR7/ICMBio (Apoena Calixto), Rebio Sooretama (Éliton), CPB/ICMBio, Daniel (SEMAD/MG)</t>
  </si>
  <si>
    <t>6.2.3- Articular para que o processo de licenciamento de obras de infraestrutura esteja alinhado com a estratégia de conservação das espécies ameaçadas alvo deste PAN, com atenção especial para as PCH existentes e as planejadas para implantação no alto e médio Rio Doce, e alto do Rio Jequitinhonha.</t>
  </si>
  <si>
    <t>Alexandre (IBAMA)</t>
  </si>
  <si>
    <t>Estados e Municípios,
IBAMA, 
MPE,
MPF. Daniel (SEMAD/MG)</t>
  </si>
  <si>
    <t>Adilson Gil (INEA)</t>
  </si>
  <si>
    <t xml:space="preserve">
Cristiana Mendes (INEA)
Denise Rambaldi (INEA)
Ernesto Viveiros de Castro (ICMBio),
Rogério Souza (APA Bacia do Rio São João),
Willian Tavares (UFRJ), Marcio Port (IF/SP), Nelson (FF/SP), COAPRO e CPB/ICMBio</t>
  </si>
  <si>
    <t>ação idêntica a 1.1.2</t>
  </si>
  <si>
    <t xml:space="preserve">Identificar e mapear os empreendimentos de significativo impacto (senso CONAMA 237) e sobrepor ao mapa de áreas prioritárias para a conservação dos táxons identificadas na ação 1.1.2.  </t>
  </si>
  <si>
    <t>Mapa gerado</t>
  </si>
  <si>
    <t>Cristiana Mendes (INEA)
Denise Rambaldi (INEA)
Ernesto Viveiros de Castro (ICMBio),
Rogério Souza (APA Bacia do Rio São João),
Willian Tavares (UFRJ), Marcio Port (IF/SP), Nelson (FF/SP), COAPRO e CPB/ICMBio</t>
  </si>
  <si>
    <t>ação inviável no prazo</t>
  </si>
  <si>
    <t>6.3.4- Articular para que o processo de licenciamento de obras de infraestrutura esteja alinhado com a estratégia de conservação das espécies ameaçadas alvo deste PAN,
destacando-se os dispositivos que  permitam a conservação, monitoramento, restauração ambiental e as conexões funcionais entre os fragmentos.</t>
  </si>
  <si>
    <t>Cristiana Mendes (INEA)
Denise Rambaldi (INEA)
Ernesto Viveiros de Castro (ICMBio),
Rogério Souza (APA Bacia do Rio São João),
Marcio Port (IF/SP), Nelson (FF/SP), Alexandre (IBAMA).</t>
  </si>
  <si>
    <t>Elaborar e implementar programas estratégicos de informação e sensibilização, com linhas de ação específicas para os diferentes públicos, inclusive por meios de comunicação de massa.</t>
  </si>
  <si>
    <t>incluir: Gabriela (IPE), William (UFRJ), Pablo Goncalves (NUPEM/UFRJ), Rita Braune (FIOCRUZ)</t>
  </si>
  <si>
    <t>Articular com Patricia Mie (PEN) para assumir a articulacao</t>
  </si>
  <si>
    <t xml:space="preserve">6.4.2- Incentivar acoes de capacitação de agentes públicos (federais, estaduais e municipais) em temas afetos a este PAN, notadamente sobre legislação ambiental, licenciamento, planejamento/gestão territorial e biologia da conservação. </t>
  </si>
  <si>
    <t>excluída- contemplada na 6.3.1</t>
  </si>
  <si>
    <t>Sugiro mudar de articulador</t>
  </si>
  <si>
    <t>excluída -já contemplada na 6.3.4</t>
  </si>
  <si>
    <t>Divulgar o PAN MAMAC nas Secretarias de Meio Ambiente municipais, programas de pós-graduação afins e agências de fomento da área de abrangência.</t>
  </si>
  <si>
    <t xml:space="preserve"> Articular com as iniciativas em curso do MMA, ibama e OEMAS para a regularização ambiental das propriedades rurais priorizando as áreas identificadas nas ações 1.1.2 para a recuperação e manutenção dos habitats.</t>
  </si>
  <si>
    <t>Propriedades nas áreas prioritárias regularizadas.</t>
  </si>
  <si>
    <t>Alexandre (indicativo DBFLO/Ibama</t>
  </si>
  <si>
    <t>~c</t>
  </si>
  <si>
    <t>já contemplada em outra açào</t>
  </si>
  <si>
    <t>6.8.2- Articular junto às agências licenciadoras para que a mitigação dos impactos de empreendimentos sobre as espécies sejam alinhadas às diretrizes deste PAN.</t>
  </si>
  <si>
    <t>Todos os órgãos licenciadores aderindo a ação.</t>
  </si>
  <si>
    <t>Para o caso específico do Estado de SP, convidar representante da Cetesb para participar da próxima reunião PAN. Já contemplada</t>
  </si>
  <si>
    <t>6.8.3- Articular junto às Câmaras Técnicas de Compensação Ambiental de todos os estados de abrangência deste PAN para aplicação de recursos financeiros nos projetos de criação e implantação de unidades de conservação de proteção integral nas áreas de ocorrência das espécies alvo.</t>
  </si>
  <si>
    <t>Criação e implantação de Ucs de proteção integral na área de ocorrência das espécies alvos a partir de recursos de Compensação Ambiental.</t>
  </si>
  <si>
    <t>CGESP/DIBIO</t>
  </si>
  <si>
    <t>ICMBio, Savana (IEMA), Daniel (SEMAD/MG), Adilson (INEA/RJ)</t>
  </si>
  <si>
    <t>Excluída - validar na plenária:</t>
  </si>
  <si>
    <t xml:space="preserve">Excluída pq não foi considerada um impacto determinante. ICMBIO deve convidar representantes da Fundação Florestal que é o órgão Gestor das Unidades de Conservação Estaduais de Proteção Intergral que protegem o bioma da Mata Atlântica no Estado de São Paulo; Existe projeto de lei tramitando na Assembleia Legislativa de SP sobre concessão para iniciativa privada de uso de  3 UCs de proteção integral; Estudo elaborado sobre impacto de rafting no núcleo Santa Virgínea do PE da Serra do Mar. </t>
  </si>
  <si>
    <t>excluída</t>
  </si>
  <si>
    <t>6.10.1. Elaborar estratégia de divulgação do PAN em toda sua área de abrangência para instituições governamentais e não-governamentais</t>
  </si>
  <si>
    <t>Estratégia elaborada e material de divulgação produzido.</t>
  </si>
  <si>
    <t>CPB/ICMBio</t>
  </si>
  <si>
    <t>Alexandre T.A. Nascimento (IPÊ),
Camila Nali (IPÊ), 
Christoph Knogge (IPÊ),  
Guadalupe Vivekananda (ICMBio/Parque Nacional do Superagui), 
Márcio Port (IF), Nelson Gallo (FF/SP)
Maurício Talebi Gomes (UNIFESP),
Alexandre (Ibama/DILIC), Daniel (SEMAD/MG), Tainan (IEMA/ES), CR7 e CR8.</t>
  </si>
  <si>
    <t>excluída, absorvida pela 6.10.1</t>
  </si>
  <si>
    <t>Ações financiadas com recursos das agências de fomento.</t>
  </si>
  <si>
    <t>COPAN/CGESP/ICMBio</t>
  </si>
  <si>
    <t>CPB</t>
  </si>
  <si>
    <t xml:space="preserve">Definir metas para a metapopulação de L. chrysomelas como base para elaboração de um plano de manejo metapopulacional para a espécie </t>
  </si>
  <si>
    <t>Metas definidas</t>
  </si>
  <si>
    <t>Kristel</t>
  </si>
  <si>
    <t>Kristin, Leonardo Oliveira, Becky Raboy, Leonardo Neves</t>
  </si>
  <si>
    <t xml:space="preserve">Articular a criação de certificações de produtos-chave para a manutenção de habitats das espécies alvo do PAN </t>
  </si>
  <si>
    <t>Criar programa de difusão científica sobre a  problemática da caça</t>
  </si>
  <si>
    <t>Programa criado</t>
  </si>
  <si>
    <t>Mauricio Talebi</t>
  </si>
  <si>
    <t>kristel, Leo Neves, Itiberê, Fernando, Márcio Port, Márcia.</t>
  </si>
  <si>
    <t>Iniciar pesquisa básica (distribuição geográfica, ecologia, entre outros) aplicada a conservação de das espécies: A guariba guariba, C, xanthosternos, C aurita, c melanochir, B torquatus. C. subspinosus, C pictus, phylomis spp, trinomis spp, Ragomys spp, Phaenomis, laciurus e lonchophyla, c personatus, mazama bororo, C robustus, c flaviceps.</t>
  </si>
  <si>
    <t>Pesquisas em andamento</t>
  </si>
  <si>
    <t>5 milhões</t>
  </si>
  <si>
    <t>Gaston Giné</t>
  </si>
  <si>
    <t>Todos os pesquisadores envolvidos neste PAN</t>
  </si>
  <si>
    <t xml:space="preserve">Ampliar o conhecimento populacional (abundância populacional, dispersão, estrutura genética das populações, parâmetros demográficos, comportamento, fatores de ameaça, estrutura social, entre outros) sobre as espécies: Brachiteles aracnoides, B. hypoxanthus, Cebus xanthosternos,  Leontopithecus spp., </t>
  </si>
  <si>
    <t>Conhecimento populacional ampliado para as espécies listadas</t>
  </si>
  <si>
    <t>todos os pesquisadores envolvidos neste PAN</t>
  </si>
  <si>
    <r>
      <t xml:space="preserve">TOTAL DE AÇÕES DO PAN - </t>
    </r>
    <r>
      <rPr>
        <b/>
        <sz val="11"/>
        <color rgb="FFFF0000"/>
        <rFont val="Calibri"/>
        <family val="2"/>
        <scheme val="minor"/>
      </rPr>
      <t>monitoradas</t>
    </r>
  </si>
  <si>
    <t>PLANO DE AÇÃO NACIONAL PARA CONSERVAÇÃO DOS MAMÍFEROS DA MATA ATLÂNTICA CENTRAL - PAN MAMAC</t>
  </si>
  <si>
    <t>Objetivo Geral do PAN:  INCREMENTAR A VIABILIDADE DAS ESPÉCIES-ALVO, COM REVERSÃO DO DECLÍNIO POPULACIONAL E AMPLIAÇÃO DA EXTENSÃO, CONECTIVIDADE E QUALIDADE DE SEUS HÁBITATS EM ÁREAS ESTRATÉGICAS DENTRO DE CINCO ANOS.</t>
  </si>
  <si>
    <t>MONITORIA ANUAL 1</t>
  </si>
  <si>
    <t>MONITORIA ANUAL 2</t>
  </si>
  <si>
    <t>CHRISTOPH ( IPE)</t>
  </si>
  <si>
    <t>Mauricio Santos (ICPB)</t>
  </si>
  <si>
    <t>Leandro Jerusalinsky (CPB)</t>
  </si>
  <si>
    <t>Carolina Ferreira (ICMBio/CR7)</t>
  </si>
  <si>
    <t>Bruno Marchena (ReBio de Una)
 IMA,  Johan Silva Pereira (ICMBio)</t>
  </si>
  <si>
    <t>Becky Raboy (Universidade de Toronto), 
Deborah Faria (UESC), 
Leonardo Neves (IESB), 
Gastón Giné (UESC),
Gil (UESC), 
Gilson Ximenes (Vitória da Conquista), 
Leonardo Oliveira (UFRJ), 
Mauricio Moreau (UESC), 
Sara Ziegler (UMD), Sergio Lucena (UFES), Yuri Leite (UFES), Savana Nunes (IEMA/ ES), Bruno marchena, Waldney Pereira Martins (UNIMONTES)</t>
  </si>
  <si>
    <t xml:space="preserve">Gabriel Rodrigues dos Santos (IESB), Leonardo Neves (IESB), Kristel De Vleeschouwer (Antwerp Zoo, Bruno Marchena (ICMBio), Apoena Calixto (ICMBio), Sergio Lucena (UFES), Yuri Leite (UFES), Savana Nunes (IEMA/ ES), Adriano Chiarello (PUC-MG), 
Adriano Paglia (UFMG), 
Fabiano Melo (UFG), 
Gláucia Drummond (Biodiversitas), 
Jean François-Timmers (WWF), 
Maria Cecília Martins Kierulff (Instituto Pri-Matas), Waldney Pereira Martins (UNIMONTES)
Mônica Fonseca (CI-Brasil), </t>
  </si>
  <si>
    <r>
      <t>Fabiano Melo (UFG), 
Leandro Jerusalinsky (CPB/ ICMBio), Instituto Uiraçu, CI (</t>
    </r>
    <r>
      <rPr>
        <i/>
        <sz val="11"/>
        <color theme="1"/>
        <rFont val="Calibri"/>
        <family val="2"/>
        <scheme val="minor"/>
      </rPr>
      <t>Conservation Internationa</t>
    </r>
    <r>
      <rPr>
        <sz val="11"/>
        <color theme="1"/>
        <rFont val="Calibri"/>
        <family val="2"/>
        <scheme val="minor"/>
      </rPr>
      <t>l), WLT (</t>
    </r>
    <r>
      <rPr>
        <i/>
        <sz val="11"/>
        <color theme="1"/>
        <rFont val="Calibri"/>
        <family val="2"/>
        <scheme val="minor"/>
      </rPr>
      <t>World Land Trust</t>
    </r>
    <r>
      <rPr>
        <sz val="11"/>
        <color theme="1"/>
        <rFont val="Calibri"/>
        <family val="2"/>
        <scheme val="minor"/>
      </rPr>
      <t>), Waldney Pereira Martins (UNIMONTES)</t>
    </r>
  </si>
  <si>
    <t>1.1- Identificar e mapear os  fragmentos de ocorrência das espécies alvo deste PAN.</t>
  </si>
  <si>
    <t>Maria Lucia Lorini (UNIRIO/UFRJ)</t>
  </si>
  <si>
    <r>
      <t xml:space="preserve">Becky Raboy (Universidade de Toronto), 
Bruno Marchena (Rebio Una),
Carlos Eduardo de Viveiros Grelle (UFRJ),
Deborah Faria (UESC), 
Gastón Giné (UESC),
</t>
    </r>
    <r>
      <rPr>
        <sz val="11"/>
        <rFont val="Calibri"/>
        <family val="2"/>
        <scheme val="minor"/>
      </rPr>
      <t xml:space="preserve">Gil Strenzel (UESC), </t>
    </r>
    <r>
      <rPr>
        <sz val="11"/>
        <color rgb="FF000000"/>
        <rFont val="Calibri"/>
        <family val="2"/>
        <scheme val="minor"/>
      </rPr>
      <t xml:space="preserve">
Guilherme Soares Dantas (UFRJ),
Gilson Ximenes (Vitória da Conquista), 
Kristel De Vleeschouwer (Antwerp ZOO)
Leonardo Neves (IESB), 
Leonardo Oliveira (UFRJ), 
Mauricio Moreau (UESC), 
Maurício Talebi (UNIFESP-Diadema) 
Sara Ziegler (UMD), 
Savana Nunes (IEMA/ ES), 
Sergio Lucena (UFES),   
Waldney Pereira Martins (UNIMONTES)
Yuri Leite (UFES),</t>
    </r>
  </si>
  <si>
    <t>1.2- Identificar as populações-chave para a conservação das espécies-alvo, inclusive com base nos resultados da ação 1.1, priorizando as áreas de relevante interesse para manutenção dessas populações, e subsidiar ou propor a criação de novas UCs.</t>
  </si>
  <si>
    <t>Populações-chave e áreas prioritárias para a conservação das espécies identificadas e áreas indicadas para a criação de novas UCs.</t>
  </si>
  <si>
    <t xml:space="preserve">Leonardo Neves (IESB)
</t>
  </si>
  <si>
    <t xml:space="preserve">Adriano Chiarello (PUC-MG), 
Adriano Paglia (UFMG), 
Apoena Calixto (ICMBio),
Bruno Marchena (ICMBio),
Fabiano Melo (UFG), 
Gabriel Rodrigues dos Santos (IESB), 
Gaston Guiné (UESC),
Gláucia Drummond (Biodiversitas),
Itiberê P. Bernardi  (IAP - PR),
Jean François-Timmers (WWF), 
Kristel De Vleeschouwer (Antwerp Zoo),
Leonardo Neves (IESB),
Márcio Port Carvalho (IF),
Maria Cecília M.Kierulff (Inst. Pri-Matas), 
Maria Lúcia Lorini (UNIRIO), 
Maurício Talebi (UNIFESP DIADEMA) 
Mônica Fonseca (CI-Brasil), 
Nelson Gallo Antônio Gallo (FF), 
Savana de Freitas Nunes (IEMA), 
Sergio Lucena (UFES),
Waldney Pereira Martins (UNIMONTES)
Yuri Leite (UFES). </t>
  </si>
  <si>
    <t>1.3- Incentivar a criação e implementação de RPPNs, priorizando as áreas críticas de ocorrência das espécies alvo através da execução dos programas já existentes nos estados da BA, ES e MG</t>
  </si>
  <si>
    <r>
      <rPr>
        <sz val="11"/>
        <rFont val="Calibri"/>
        <family val="2"/>
        <scheme val="minor"/>
      </rPr>
      <t>Jorge Velloso (Água Boa), 
Kevin Flecher (Michelin), 
Leonardo Neves (IESB),
Sergio Mendes (UFES),</t>
    </r>
    <r>
      <rPr>
        <sz val="11"/>
        <color rgb="FFFF0000"/>
        <rFont val="Calibri"/>
        <family val="2"/>
        <scheme val="minor"/>
      </rPr>
      <t xml:space="preserve">
</t>
    </r>
    <r>
      <rPr>
        <sz val="11"/>
        <color rgb="FF000000"/>
        <rFont val="Calibri"/>
        <family val="2"/>
        <scheme val="minor"/>
      </rPr>
      <t>Coordenação de Criação de UC/ICMBIO, 
Aliança para a Mata Atlântica, 
Fundação O Boticário, 
Natura, 
TNC.</t>
    </r>
  </si>
  <si>
    <t>1.4- Articular pela implementação das UCs existentes nas áreas de ocorrência das espécies alvo (regularização fundiária, ampliação do efetivo de pessoal, elaboração-revisão de Planos de Manejo, definição das Zonas de Amortecimento e melhoria da infraestrutura) para toda a área de abrangência do PAN Mamac.</t>
  </si>
  <si>
    <t xml:space="preserve"> Itiberê P. Bernardi  (IAP - PR),
Marcelo Barreto (PESC),
Nelson Gallo (FF/ SP), 
ICMBio/ DIPLAN, 
PARNA de Lontras (Gestores), 
REBIO e RVS de UNA (Gestores), 
Coordenação de áreas protegidas (IEMA/ ES),
IMA/ BA, INEA/RJ, SEMA/PR</t>
  </si>
  <si>
    <t>1.5- Mapear a situação das propriedades quanto ao cumprimento da regularização ambiental (licenciamento ambiental da propriedade, RL e APP) no entorno de UC e fragmentos identificados como prioritários na ação 1.2</t>
  </si>
  <si>
    <t>Carolina Ferreira
 (CR7/ ICMBio)</t>
  </si>
  <si>
    <r>
      <t xml:space="preserve">Bruno Marchena (ReBio de Una)
 IMA/BA, Johan Silva Pereira (ICMBio)
</t>
    </r>
    <r>
      <rPr>
        <sz val="8"/>
        <color rgb="FFFF0000"/>
        <rFont val="Calibri"/>
        <family val="2"/>
      </rPr>
      <t/>
    </r>
  </si>
  <si>
    <t>1.6- Identificar as áreas prioritárias para restauração florestal visando incrementar a viabilidade populacional das espécies alvo</t>
  </si>
  <si>
    <t xml:space="preserve">Kristel De Vleeschouwer (Antwerp Zoo)
</t>
  </si>
  <si>
    <t>Alessandro (Econanfi), 
Becky Raboy (Smithonian Institution/ Antwerp Zoo), 
Carlos Eduardo de Viveiros Grelle (UFRJ),
Chris – IBIO, 
Deborah Faria (UESC),
Gabriela Rezende (IPÊ),
Gaston Guiné (UESC),
Gil Strenzel (UESC),
Guilherme Soares Dantas (UFRJ),
Kevin Flecher (Michelin), 
Leonardo Neves (IESB), 
Leonardo Oliveira (UFRJ), 
Marcelo Mielke (UESC), 
Márcio Port (IF),
Maria Lucia Lorini (UNIRIO),
Maurício Moreau (UESC), 
Nelson Gallo Gallo (FF), 
Renato Crouzeilles Pereira Rocha (UFRJ),
Floresta Viva, 
Sara Ziegler (UMD), 
IDEIA, IESB, Instituto Água Boa, OCT, 
Pacto para Restauração da Mata Atlântica, 
Ministério Público da BA</t>
  </si>
  <si>
    <t>1.7- Incentivar a restauração florestal nas áreas prioritárias identificadas para formação de corredores entre as áreas de relevância para a manutenção das populações das espécies alvo, incluindo a recuperação de APP e Reserva Legal, considerando as ações 1.1, 1.5 e 1.6.</t>
  </si>
  <si>
    <t>Áreas restauradas</t>
  </si>
  <si>
    <t>dez/15</t>
  </si>
  <si>
    <t xml:space="preserve">Leonardo Gomes Neves (IESB)
</t>
  </si>
  <si>
    <t xml:space="preserve">Chris (IBIO),
Daniel Colen (SEMAD/MG)
Gabriela Rezende (IPÊ),
Kristel de Vleeschouwer (Antwerp Zoo), 
Marcelo Araújo (IESB), 
Savana de Freitas Nunes (IEMA),
AMLD,
Corredores Ecológicos, 
Floresta Viva, 
Idéia,
Instituto Água Boa,
OCT,
Projeto Florestar (ES). </t>
  </si>
  <si>
    <t>1.8- Elaborar e executar projeto piloto para restauração e manutenção da cobertura florestal (agricultura sustentável, uso legal dos recursos florestais e do fogo) nas áreas prioritárias identificadas no sul da Bahia.</t>
  </si>
  <si>
    <t>BNDES,
Cabruca,
Corredores Ecológicos, 
DIBIO, 
Floresta Viva, 
Idéia, 
Instituto Água Boa,
OCT, 
Rosa dos Ventos</t>
  </si>
  <si>
    <t>1.9-  Mapear e realizar a caracterização estrutural (composição e densidade de espécies de árvores de sombra, estrutura vegetal,
recursos) das cabrucas/plantações de cacau sombreadas na região sul da Bahia.</t>
  </si>
  <si>
    <t>Adriana C. Reis Ferreira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</si>
  <si>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1.10- Estabelecer um corredor ecológico incluindo as áreas protegidas das UCs da região da bacia dos rios Jequitinhonha e Mucuri</t>
  </si>
  <si>
    <t>Corredor estabelecido</t>
  </si>
  <si>
    <t>Alice Lorentz (MPRTSM), 
Erotides Esteves Filho (IEF-MG, regional Teófilo Otoni), 
Gláucia Drummond (Fundação Biodiversitas), 
Humberto Mesquita (IBIO), 
Luiz Paulo Pinto (CI-Brasil), 
Rômulo Ribon (UFV), 
Tiago Castro (ICMBio), 
representantes das RPPN.</t>
  </si>
  <si>
    <r>
      <t xml:space="preserve">1.11- Inserir as áreas de ocorrência de </t>
    </r>
    <r>
      <rPr>
        <i/>
        <sz val="11"/>
        <color rgb="FF000000"/>
        <rFont val="Calibri"/>
        <family val="2"/>
        <scheme val="minor"/>
      </rPr>
      <t xml:space="preserve">T. eliasi </t>
    </r>
    <r>
      <rPr>
        <sz val="11"/>
        <color theme="1"/>
        <rFont val="Calibri"/>
        <family val="2"/>
        <scheme val="minor"/>
      </rPr>
      <t>na restinga de Maricá em UC de Proteção Integral</t>
    </r>
  </si>
  <si>
    <t>áreas inseridas em UC de proteção integral</t>
  </si>
  <si>
    <t>1.12- Articular a criação ou ampliação  de UC nas áreas prioritárias  para conservação dos táxons identificadas na ação 1.2.</t>
  </si>
  <si>
    <t>UCs criadas ou ampliadas</t>
  </si>
  <si>
    <t xml:space="preserve">André Ilha (INEA), 
Gustavo Luna Peixoto (Rebio Poço das Antas),
Itiberê Bernardi (IAP-PR)
Juliana Gonçalves (ICMBio/PNSB),
Márcio Morais (UENF),
Roberto Zanin (ICMBio/CCUC), </t>
  </si>
  <si>
    <t>1.13- Compilar dados já existentes sobre a paisagem e ocorrência do mico-leão-preto no baixo, médio e alto Paranapanema, para elaboração de um programa de conectividade.</t>
  </si>
  <si>
    <t>Relatório com dados compilados</t>
  </si>
  <si>
    <t>Márcio Port (IF/SP),  
Natália Henriques Poiani (FF-PEMD),
Paulo Roberto Machado (ESEC Mico-Preto).</t>
  </si>
  <si>
    <r>
      <t>1.14-Iniciar o programa de conectividade para o muriqui-do-sul (</t>
    </r>
    <r>
      <rPr>
        <i/>
        <sz val="11"/>
        <color rgb="FF000000"/>
        <rFont val="Calibri"/>
        <family val="2"/>
        <scheme val="minor"/>
      </rPr>
      <t>Brachyteles arachnoides</t>
    </r>
    <r>
      <rPr>
        <sz val="11"/>
        <color theme="1"/>
        <rFont val="Calibri"/>
        <family val="2"/>
        <scheme val="minor"/>
      </rPr>
      <t>)  e o veado-mateiro-pequeno (</t>
    </r>
    <r>
      <rPr>
        <i/>
        <sz val="11"/>
        <color rgb="FF000000"/>
        <rFont val="Calibri"/>
        <family val="2"/>
        <scheme val="minor"/>
      </rPr>
      <t>Mazama bororo</t>
    </r>
    <r>
      <rPr>
        <sz val="11"/>
        <color theme="1"/>
        <rFont val="Calibri"/>
        <family val="2"/>
        <scheme val="minor"/>
      </rPr>
      <t>) e ampliar a conectividade para o mico-leão-preto (</t>
    </r>
    <r>
      <rPr>
        <i/>
        <sz val="11"/>
        <color rgb="FF000000"/>
        <rFont val="Calibri"/>
        <family val="2"/>
        <scheme val="minor"/>
      </rPr>
      <t>Leontopithecus chrysopygus</t>
    </r>
    <r>
      <rPr>
        <sz val="11"/>
        <color theme="1"/>
        <rFont val="Calibri"/>
        <family val="2"/>
        <scheme val="minor"/>
      </rPr>
      <t>).</t>
    </r>
  </si>
  <si>
    <t>Programa iniciado e conectividade ampliada</t>
  </si>
  <si>
    <t xml:space="preserve">
Maurício Talebi Gomes (UNIFESP), 
Natalia Henriques Poiani (FF-PEMD), 
MPF e Estadual.</t>
  </si>
  <si>
    <r>
      <t xml:space="preserve">MLP - </t>
    </r>
    <r>
      <rPr>
        <sz val="11"/>
        <color theme="1"/>
        <rFont val="Calibri"/>
        <family val="2"/>
        <scheme val="minor"/>
      </rPr>
      <t>R$ 11.000,00 /ha plantado + estimar custos para mosaicos</t>
    </r>
  </si>
  <si>
    <t>1.15- Avaliar, elaborar e executar um projeto para conectividade das populações de micos-leão-da-cara-preta da Ilha do Superagui com as do continente.</t>
  </si>
  <si>
    <t>Alexandre T.A. Nascimento (IPÊ), 
Fernando Passos (UFPR), 
Gabriela Ludwig (CPB)
Guadalupe Vivekananda (ICMBio/PN do Superagui), 
 Leandro Jerusalinsky (ICMBio)
Marinha.</t>
  </si>
  <si>
    <t>1. HABITATS MANTIDOS OU AMPLIADOS COM CONECTIVIDADE INCREMENTADA</t>
  </si>
  <si>
    <t>2.1- Mapear e discriminar os hábitos de caça existentes (motivação, atores, métodos, locais e espécies alvo) com a indicação de padrões quantitativos que possibilite o monitoramento.</t>
  </si>
  <si>
    <t xml:space="preserve">Kristel De Vleeschouwer
(Antwerp Zoo)
</t>
  </si>
  <si>
    <t xml:space="preserve">
Alexandre Schiaveti (UESC), 
Gabriel Rodrigues dos Santos (IESB),
Gaston Guiné (UESC),
Luciana de Castilho (UESC)
Márcia Valéria (UESC), 
Maurício Talebi (UNIFESP),
Paulo e Saturnino (Órgãos ambientais),
Antwerp Zoo,
Nikki Nama,
Polícia ambiental, 
UFBA.</t>
  </si>
  <si>
    <t>2.2- Desenvolver programa de mitigação de caça, baseado nos resultados da ação 2.1.</t>
  </si>
  <si>
    <t>Itiberê Bernardi (IAP-PR),
Maurício Talebi (UNIFESP),
Mariana Bueno Landis (Inst. Manacá)</t>
  </si>
  <si>
    <t>2.3- Monitorar continuamente a pressão de caça nas áreas de relevância indicadas.</t>
  </si>
  <si>
    <t>Relatórios anuais</t>
  </si>
  <si>
    <t xml:space="preserve">Kristel de Vleeschouwer (Antwerp Zoo), 
Saturnino Firmo Neto (ICMBio),
Mariana Bueno Landis (Inst. Manacá)
Conselhos gestores de UC,
Lideres comunitários locais; 
Michelin,
Renctas, Ongs Locais, 
UFBA,
UESC. </t>
  </si>
  <si>
    <t>2.4- Criar programa de difusão científica sobre a  problemática da caça.</t>
  </si>
  <si>
    <t>Mauricio Talebi 
(UNIFESP)</t>
  </si>
  <si>
    <t xml:space="preserve"> Fernando Passos (UFPR),
 Itiberê Bernardi (IAP-PR),
Kristel de Vleeschouwer (Antwerp Zoo),  
Leonardo Neves (IESB), 
Márcio Port (IF/SP), 
Mariana Bueno Landis (Inst. Manacá)
PIBS- FIOCRUZ.</t>
  </si>
  <si>
    <t>2. PRESSÃO DE CAÇA SOBRE OS TÁXONS-ALVO REDUZIDA</t>
  </si>
  <si>
    <t>3.1- Desenvolver e implementar um método para avaliar a necessidade de criação de Programa de Cativeiro para espécies do PAN.</t>
  </si>
  <si>
    <t>Método desenvolvido e implementado. Para as espécies identificadas,  objetivos do Programa de Cativeiro sugeridos.</t>
  </si>
  <si>
    <t>Kristin Leus (CBSG Europe/Copenhagen Zoo)</t>
  </si>
  <si>
    <t>Mara Cristina Marques (Zoológico de São Paulo) 
CBSG (Bengt Holst; Kathy Traylor-Holzer), 
IBAMA  
ICMBio 
Sociedade Brasileira de zoológicos
Pelo menos um especialista por espécie</t>
  </si>
  <si>
    <t xml:space="preserve">3.2- Elaborar e implementar os Programas de Cativeiro identificados como necessários para as espécies alvo do PAN. </t>
  </si>
  <si>
    <t>Maurício Santos (CPB/ICMBio)</t>
  </si>
  <si>
    <t>Adriano Chiarello (PUC-Minas), 
Camila Cassano (IESB-USP), 
Cecília Pessutti (Zoo Sorocaba)
Deborah Faria (UESC), 
Dominic Wormell (Durrell Wildlife Conservation Trust),
Fabiano Melo  (UFG),
Gastón Giné (UESC),  
Gustavo Canale (UFMT), 
James M. Dietz (UMD),
Jennifer Mickelber (Zoo Atlanta)  
Kristel De Vleeschouwer (Antwerp Zoo), 
Leonardo Oliveira (UFRJ), 
Mara Cristina Marques (Zoologico de São Paulo),
Mauricio Talebi Gomes (UNIFESP) 
Priscila Suscke (USP), 
Raquel Moura (PRI MATAS), 
Sérgio Mendes (UFES)
Tereza Cristina (Zoo de Curitiba)
CBSG (Bengt Holst; Kathy Traylor-Holzer; Bob Lacy), 
IBAMA  
ICMBio, 
Sociedade Brasileira de zoológicos, 
e outros especialistas das espécies.</t>
  </si>
  <si>
    <r>
      <t>3.3- Elaborar protocolos para situações emergenciais para destinação de espécimes (</t>
    </r>
    <r>
      <rPr>
        <i/>
        <sz val="11"/>
        <rFont val="Calibri"/>
        <family val="2"/>
        <scheme val="minor"/>
      </rPr>
      <t xml:space="preserve">in situ </t>
    </r>
    <r>
      <rPr>
        <sz val="11"/>
        <rFont val="Calibri"/>
        <family val="2"/>
        <scheme val="minor"/>
      </rPr>
      <t xml:space="preserve">e </t>
    </r>
    <r>
      <rPr>
        <i/>
        <sz val="11"/>
        <rFont val="Calibri"/>
        <family val="2"/>
        <scheme val="minor"/>
      </rPr>
      <t>ex situ</t>
    </r>
    <r>
      <rPr>
        <sz val="11"/>
        <rFont val="Calibri"/>
        <family val="2"/>
        <scheme val="minor"/>
      </rPr>
      <t>) para as espécies alvo do PAN que não apresentam Programas de Cativeiro.</t>
    </r>
  </si>
  <si>
    <t>Alexandre T.A. Nascimento (IPÊ),
Camila Nali (IPÊ),  
Cleyde Chieregatto (Soc. de Zoológicos do Brasil),  
Fernando Passos (UFPR),
Gabriela Ludwig (ICMBio/CPB), 
Guadalupe Vivekananda (ICMBio/PN do Superagui), 
Marcelo Lima Reis</t>
  </si>
  <si>
    <r>
      <t>3.4- Implementar e monitorar o programa de manejo da metapopulação (</t>
    </r>
    <r>
      <rPr>
        <i/>
        <sz val="11"/>
        <rFont val="Calibri"/>
        <family val="2"/>
        <scheme val="minor"/>
      </rPr>
      <t>in situ</t>
    </r>
    <r>
      <rPr>
        <sz val="11"/>
        <rFont val="Calibri"/>
        <family val="2"/>
        <scheme val="minor"/>
      </rPr>
      <t xml:space="preserve"> e população </t>
    </r>
    <r>
      <rPr>
        <i/>
        <sz val="11"/>
        <rFont val="Calibri"/>
        <family val="2"/>
        <scheme val="minor"/>
      </rPr>
      <t>ex situ</t>
    </r>
    <r>
      <rPr>
        <sz val="11"/>
        <rFont val="Calibri"/>
        <family val="2"/>
        <scheme val="minor"/>
      </rPr>
      <t xml:space="preserve"> já existente) de </t>
    </r>
    <r>
      <rPr>
        <i/>
        <sz val="11"/>
        <rFont val="Calibri"/>
        <family val="2"/>
        <scheme val="minor"/>
      </rPr>
      <t>L. rosalia</t>
    </r>
    <r>
      <rPr>
        <sz val="11"/>
        <rFont val="Calibri"/>
        <family val="2"/>
        <scheme val="minor"/>
      </rPr>
      <t xml:space="preserve">. </t>
    </r>
  </si>
  <si>
    <t>Programa em implementação</t>
  </si>
  <si>
    <t>dez/10 (Ação contínua)</t>
  </si>
  <si>
    <t>Adriana Grativol (UENF), 
Carlos Ruiz (UENF),
Gustavo Luna Peixoto (Rebio Poço das Antas),
James Dietz (Univ. Maryland)
Jennifer Mickelberg (Smithsonian Institution), 
Lou Ann Dietz (Univ. Maryland)
 Márcio Morais (UENF), 
Rogério Souza (ICMBio/APA Bacia do Rio São João),
Whitson Costa (ICMBio),
AMLD.</t>
  </si>
  <si>
    <r>
      <t xml:space="preserve">3.5- Definir metas para a metapopulação de </t>
    </r>
    <r>
      <rPr>
        <i/>
        <sz val="11"/>
        <color rgb="FF000000"/>
        <rFont val="Calibri"/>
        <family val="2"/>
        <scheme val="minor"/>
      </rPr>
      <t>L. chrysomelas</t>
    </r>
    <r>
      <rPr>
        <sz val="11"/>
        <color theme="1"/>
        <rFont val="Calibri"/>
        <family val="2"/>
        <scheme val="minor"/>
      </rPr>
      <t xml:space="preserve"> como base para elaboração de um plano de manejo metapopulacional para a espécie. </t>
    </r>
  </si>
  <si>
    <t>Becky Raboy (Antwerp Zoo e Smithsonian Institution), 
Kristin Leus (CBSG Europe/Copenhagen Zoo), 
 Leonardo Neves (IESB),
Leonardo Oliveira (UFRJ)</t>
  </si>
  <si>
    <r>
      <t>3.6- Atualizar os dados sobre as subpopulações de mico-leão-preto (</t>
    </r>
    <r>
      <rPr>
        <i/>
        <sz val="11"/>
        <color rgb="FF000000"/>
        <rFont val="Calibri"/>
        <family val="2"/>
        <scheme val="minor"/>
      </rPr>
      <t xml:space="preserve">in situ </t>
    </r>
    <r>
      <rPr>
        <sz val="11"/>
        <color rgb="FF000000"/>
        <rFont val="Calibri"/>
        <family val="2"/>
        <scheme val="minor"/>
      </rPr>
      <t>e</t>
    </r>
    <r>
      <rPr>
        <i/>
        <sz val="11"/>
        <color rgb="FF000000"/>
        <rFont val="Calibri"/>
        <family val="2"/>
        <scheme val="minor"/>
      </rPr>
      <t xml:space="preserve"> ex situ</t>
    </r>
    <r>
      <rPr>
        <sz val="11"/>
        <color rgb="FF000000"/>
        <rFont val="Calibri"/>
        <family val="2"/>
        <scheme val="minor"/>
      </rPr>
      <t>), como base para detalhar o programa de manejo da espécie.</t>
    </r>
  </si>
  <si>
    <t>Relatório com dados atualizados</t>
  </si>
  <si>
    <t xml:space="preserve">Cleyde Chieregatto (Soc. de Zoológicos do Brasil), 
Dominic Wormell (Durrell),
Gabriela Rezende (IPÊ)
Marcelo Lima Reis,
Márcio Port (IF). </t>
  </si>
  <si>
    <t xml:space="preserve">3.7- Atualizar o programa de manejo metapopulacional do mico-leão-preto.
</t>
  </si>
  <si>
    <t>Gabriela Rezende (IPÊ)</t>
  </si>
  <si>
    <t>3.8- Avaliar a necessidade de manejo de subpopulações do mico-leão-da-cara-preta.</t>
  </si>
  <si>
    <t>Relatório ou publicação com resultados</t>
  </si>
  <si>
    <t xml:space="preserve">Alexandre T.A. Nascimento (IPÊ),
Camila Nali (IPÊ), 
Fernando Passos (UFPR), 
Gabriela Ludwig (ICMBio/CPB), 
Guadalupe Vivekananda (ICMBio/PN do Superagui), 
Milene Moura Martins (UFSCar). </t>
  </si>
  <si>
    <t>3.9- Identificar o status de viabilidade de populações selvagens de muriqui-do-sul.</t>
  </si>
  <si>
    <t>Relatório com status identificado</t>
  </si>
  <si>
    <t xml:space="preserve">
Fabiano Melo (UFG),
Leandro Jerusalinsky (ICMBio/CPB).</t>
  </si>
  <si>
    <t>3. POPULAÇÕES IN-SITU E EX-SITU DOS TÁXONS ALVO MANEJADAS ADEQUADAMENTE PARA INCREMENTO DE SUA VIABILIDADE</t>
  </si>
  <si>
    <t>4.1- Identificar populações alóctones de primatas com potencial invasor que ameacem as espécies deste PAN e detectar as áreas críticas onde essas populações ocorrem.</t>
  </si>
  <si>
    <t xml:space="preserve">Populações de primatas alóctones identificadas e estabelecidas as áreas críticas </t>
  </si>
  <si>
    <t>Leonardo Oliveira (UFRJ)</t>
  </si>
  <si>
    <t>Carlos Ruiz Miranda (UENF)
Daniel Pereira (UERJ), 
Helena Bergallo (UERJ); 
Márcio Port (IF/SP),
Maria Lucia Lorini (UNIRIO/UFRJ)
Waldney Pereira Martins (UNIMONTES)</t>
  </si>
  <si>
    <t>4.2- Realizar seminário para definir metodologias para a erradicação e destinação das espécies de primatas invasoras no estado do Rio de Janeiro e nordeste de São Paulo.</t>
  </si>
  <si>
    <t>Seminário realizado e resultados compilados</t>
  </si>
  <si>
    <t>jul/11</t>
  </si>
  <si>
    <t>Christoph Knogge (IPÊ),
Cristiana Mendes (INEA),
Denise Rambaldi (INEA),
Ernesto Viveiros (ICMBio/DIREP-coord.geral uso público e negócios), 
Gustavo Luna Peixoto (Rebio Poço das Antas),
Leandro Jerusalinsky (ICMBio/CPB), 
Marcelo Pessanha (CR8), 
Márcio Morais (UENF), 
Rogério Souza (ICMBio/APA Bacia do Rio São João),
Ugo Eichler Vercillo (ICMBio/CGESP).</t>
  </si>
  <si>
    <r>
      <t>4.3- Implementar o “Plano de Erradicação de</t>
    </r>
    <r>
      <rPr>
        <i/>
        <sz val="11"/>
        <rFont val="Calibri"/>
        <family val="2"/>
        <scheme val="minor"/>
      </rPr>
      <t xml:space="preserve"> L. chrysomelas</t>
    </r>
    <r>
      <rPr>
        <sz val="11"/>
        <rFont val="Calibri"/>
        <family val="2"/>
        <scheme val="minor"/>
      </rPr>
      <t>”</t>
    </r>
    <r>
      <rPr>
        <i/>
        <sz val="11"/>
        <rFont val="Calibri"/>
        <family val="2"/>
        <scheme val="minor"/>
      </rPr>
      <t xml:space="preserve"> </t>
    </r>
    <r>
      <rPr>
        <sz val="11"/>
        <rFont val="Calibri"/>
        <family val="2"/>
        <scheme val="minor"/>
      </rPr>
      <t xml:space="preserve">no estado do Rio de Janeiro, incluindo monitoramento e campanhas educativas. </t>
    </r>
  </si>
  <si>
    <t>Plano implementado</t>
  </si>
  <si>
    <t xml:space="preserve">Alcides Pissinatti (CPRJ),
Bengt Holst (Copenhagen Zoo), 
Cristiana Mendes (INEA),
Denise Rambaldi (INEA),
Jon Ballou (Royal Zoological), 
Kristin Leus (CBSG Europe/Copenhagen Zoo)
Washington de Oliveira Silva (INEA),
PESET. </t>
  </si>
  <si>
    <r>
      <t xml:space="preserve">4.4- Elaborar um plano de controle de </t>
    </r>
    <r>
      <rPr>
        <i/>
        <sz val="11"/>
        <rFont val="Calibri"/>
        <family val="2"/>
        <scheme val="minor"/>
      </rPr>
      <t>Callithrix jacchus</t>
    </r>
    <r>
      <rPr>
        <sz val="11"/>
        <rFont val="Calibri"/>
        <family val="2"/>
        <scheme val="minor"/>
      </rPr>
      <t xml:space="preserve">, </t>
    </r>
    <r>
      <rPr>
        <i/>
        <sz val="11"/>
        <rFont val="Calibri"/>
        <family val="2"/>
        <scheme val="minor"/>
      </rPr>
      <t>C. penicillata</t>
    </r>
    <r>
      <rPr>
        <sz val="11"/>
        <rFont val="Calibri"/>
        <family val="2"/>
        <scheme val="minor"/>
      </rPr>
      <t xml:space="preserve"> e híbridos nas UCs do estado do RJ, incluindo monitoramento e campanhas educativas.</t>
    </r>
  </si>
  <si>
    <t>Plano elaborado</t>
  </si>
  <si>
    <t>Alcides Pissinatti (CPRJ),
Carlos Ruiz Miranda (UENF),
Daniel Pereira (UERJ), 
Ernesto Viveiros (ICMBio/DIREP-coord.geral uso público e negócios), 
Helena Bergallo (UERJ), 
Juliana Gonçalves (PNSB), 
Leandro Jerusalinsky (ICMBio/CPB), 
Márcio Morais (UENF),
Marcio Port (IF/SP),
Márcio Urselino (IBAMA RJ), 
Maria Lucia Lorini (UNIRIO/UFRJ)
Otacílio (INEA - Parque Estadual Três Picos),
Plautino Laroque (ICMBio/CPB), 
Ricardo Ganen (INEA - Rebio de Araras/RJ).</t>
  </si>
  <si>
    <t>4.5- Oficializar no ICMBio o programa de controle de espécies da fauna e flora alóctones e invasoras em UC federal e que estejam impactando negativamente espécies nativas ameaçadas de extinção.</t>
  </si>
  <si>
    <t>Programa oficializado</t>
  </si>
  <si>
    <t>Kátia Ribeiro (Coape/ICMBio)</t>
  </si>
  <si>
    <t xml:space="preserve">5.1- Identificar as lacunas de conhecimento relevantes para a conservação das espécies alvo do PAN e divulgá-las (no  meio acadêmico, órgãos finaciadores e gestores, por exemplo). </t>
  </si>
  <si>
    <t>Lacunas identificadas e divulgadas</t>
  </si>
  <si>
    <t xml:space="preserve">Gastón Giné (UESC) 
</t>
  </si>
  <si>
    <t>Adriano Chiarello (PUC-Minas), 
Becky Raboy (Antwerp Zoo e Smithsonian Institution), 
Camila Cassano (IESB-USP), 
Deborah Faria (UESC),
Gabriela Rezende (IPÊ),
Gastón Giné  (UESC), 
Gustavo Canale (Universidade de Cambridge), 
James M. Dietz (UMD), 
Kristel De Vleeschouwer (Antwerp Zoo),   
Leonardo Oliveira (UFRJ/IESB), 
Maria Lucia Lorini (UNIRIO/UFRJ)
Priscila Suscke (IESB-USP), 
Raquel Moura (PRI MATAS), 
Samantha Rocha (IESB), 
William Tavares (UFRJ), 
PIBS/Fiocruz
todos os pesquisadores que trabalham com as spp. ou nas áreas das spp.</t>
  </si>
  <si>
    <r>
      <t xml:space="preserve">5.2- Iniciar pesquisa básica (distribuição geográfica, ecologia, entre outros) aplicada a conservação das espécies: </t>
    </r>
    <r>
      <rPr>
        <i/>
        <sz val="11"/>
        <color rgb="FF000000"/>
        <rFont val="Calibri"/>
        <family val="2"/>
        <scheme val="minor"/>
      </rPr>
      <t xml:space="preserve">A. guariba guariba, C. aurita, C. melanochir, B. torquatus, C. subspinosus, C. pictus, Phylomis </t>
    </r>
    <r>
      <rPr>
        <sz val="11"/>
        <color theme="1"/>
        <rFont val="Calibri"/>
        <family val="2"/>
        <scheme val="minor"/>
      </rPr>
      <t xml:space="preserve">spp., </t>
    </r>
    <r>
      <rPr>
        <i/>
        <sz val="11"/>
        <color rgb="FF000000"/>
        <rFont val="Calibri"/>
        <family val="2"/>
        <scheme val="minor"/>
      </rPr>
      <t>Trinomys</t>
    </r>
    <r>
      <rPr>
        <sz val="11"/>
        <color theme="1"/>
        <rFont val="Calibri"/>
        <family val="2"/>
        <scheme val="minor"/>
      </rPr>
      <t xml:space="preserve"> spp.</t>
    </r>
    <r>
      <rPr>
        <i/>
        <sz val="11"/>
        <color rgb="FF000000"/>
        <rFont val="Calibri"/>
        <family val="2"/>
        <scheme val="minor"/>
      </rPr>
      <t>, Ragomys rufescens</t>
    </r>
    <r>
      <rPr>
        <sz val="11"/>
        <color theme="1"/>
        <rFont val="Calibri"/>
        <family val="2"/>
        <scheme val="minor"/>
      </rPr>
      <t>,</t>
    </r>
    <r>
      <rPr>
        <i/>
        <sz val="11"/>
        <color rgb="FF000000"/>
        <rFont val="Calibri"/>
        <family val="2"/>
        <scheme val="minor"/>
      </rPr>
      <t xml:space="preserve"> Phaenomys ferrugineus, Lasiurus ebenus, Lonchophylla bokermanni, C. personatus, Mazama bororo, C. robustus </t>
    </r>
    <r>
      <rPr>
        <sz val="11"/>
        <color theme="1"/>
        <rFont val="Calibri"/>
        <family val="2"/>
        <scheme val="minor"/>
      </rPr>
      <t>e</t>
    </r>
    <r>
      <rPr>
        <i/>
        <sz val="11"/>
        <color rgb="FF000000"/>
        <rFont val="Calibri"/>
        <family val="2"/>
        <scheme val="minor"/>
      </rPr>
      <t xml:space="preserve"> C. flaviceps.</t>
    </r>
  </si>
  <si>
    <r>
      <t xml:space="preserve">5.3- Ampliar o conhecimento populacional (abundância populacional, dispersão, estrutura genética das populações, parâmetros demográficos, comportamento, fatores de ameaça, estrutura social, entre outros) sobre as espécies: </t>
    </r>
    <r>
      <rPr>
        <i/>
        <sz val="11"/>
        <rFont val="Calibri"/>
        <family val="2"/>
        <scheme val="minor"/>
      </rPr>
      <t>Brachyteles</t>
    </r>
    <r>
      <rPr>
        <sz val="11"/>
        <rFont val="Calibri"/>
        <family val="2"/>
        <scheme val="minor"/>
      </rPr>
      <t xml:space="preserve"> spp.,</t>
    </r>
    <r>
      <rPr>
        <i/>
        <sz val="11"/>
        <rFont val="Calibri"/>
        <family val="2"/>
        <scheme val="minor"/>
      </rPr>
      <t xml:space="preserve"> C. xanthosternos </t>
    </r>
    <r>
      <rPr>
        <sz val="11"/>
        <rFont val="Calibri"/>
        <family val="2"/>
        <scheme val="minor"/>
      </rPr>
      <t>e</t>
    </r>
    <r>
      <rPr>
        <i/>
        <sz val="11"/>
        <rFont val="Calibri"/>
        <family val="2"/>
        <scheme val="minor"/>
      </rPr>
      <t xml:space="preserve">  Leontopithecus</t>
    </r>
    <r>
      <rPr>
        <sz val="11"/>
        <rFont val="Calibri"/>
        <family val="2"/>
        <scheme val="minor"/>
      </rPr>
      <t xml:space="preserve"> spp.</t>
    </r>
  </si>
  <si>
    <r>
      <t>5.4- Identificar quais e como as espécies alvo que ocorrem na região cacaueira (</t>
    </r>
    <r>
      <rPr>
        <i/>
        <sz val="11"/>
        <rFont val="Calibri"/>
        <family val="2"/>
        <scheme val="minor"/>
      </rPr>
      <t>L. chrysomelas; C. melanochir; C. xanthosternos; C. subspinosus; C. pictus; B. torquatus</t>
    </r>
    <r>
      <rPr>
        <sz val="11"/>
        <rFont val="Calibri"/>
        <family val="2"/>
        <scheme val="minor"/>
      </rPr>
      <t>)  utilizam os diferentes tipos de cabruca e cacau sombreado na região.</t>
    </r>
  </si>
  <si>
    <t>Adriana C. Reis Ferreira (Instituto Cabruca), 
Becky Raboy (Antwerp Zoo e Smithsonian Institution) 
Camila Cassano (IESB), 
Daniela Talora (UESC),  
Deborah Faria (UESC),
Gastón Giné  (UESC), 
Gustavo Canale (Cambridge), 
José Lima (UESC/CEPLAC),
Priscila Suscke (USP),
Raquel Moura (PRI MATAS),
Samantha Rocha (IESB).</t>
  </si>
  <si>
    <t>5.5- Definir as condições mínimas (estrutura vegetal, densidade de recursos-chave) necessárias para que as espécies alvo usem as cabrucas e cacau sombreado como corredores e/ou área de uso.</t>
  </si>
  <si>
    <t>Relatório com condições definidas</t>
  </si>
  <si>
    <t>dez/13</t>
  </si>
  <si>
    <r>
      <t xml:space="preserve">5.6- Implementar o projeto já existente: “Estudo da Distribuição Geográfica e Variabilidade Genética para </t>
    </r>
    <r>
      <rPr>
        <i/>
        <sz val="11"/>
        <rFont val="Calibri"/>
        <family val="2"/>
        <scheme val="minor"/>
      </rPr>
      <t>T. eliasi</t>
    </r>
    <r>
      <rPr>
        <sz val="11"/>
        <rFont val="Calibri"/>
        <family val="2"/>
        <scheme val="minor"/>
      </rPr>
      <t xml:space="preserve"> em Restingas e Matas de Baixada do Rio de Janeiro”.</t>
    </r>
  </si>
  <si>
    <t>Projeto implementado</t>
  </si>
  <si>
    <t xml:space="preserve">Fabiano Fernandes (Fiocruz- RJ), 
Leila Pessoa (UFRJ), 
Márcio Morais (UENF),
Maria Lucia Lorini (UNIRIO/UFRJ)
Pablo Gonçalves (UFRJ). </t>
  </si>
  <si>
    <t>5.7- Compilar os dados sobre ocorrência e demografia do mico-leão-preto, mico-leão-da-cara-preta, muriqui-do-sul, veado-mateiro-pequeno e o rato-cururuá.</t>
  </si>
  <si>
    <t>Dados compilados</t>
  </si>
  <si>
    <t xml:space="preserve">Alexandre T.A. Nascimento (IPÊ),
Camila Nali (IPÊ), 
Christoph Knogge (IPÊ),
Fernando Passos (UFPR),
Gabriela Ludwig (CPB),  
Gabriela Rezende (IPÊ)
José Mauricio Barbanti Duarte (NUPECCE/UNESP-Jaboticabal), 
Márcio Port (IF), 
Maurício Talebi Gomes (UNIFESP). </t>
  </si>
  <si>
    <r>
      <t xml:space="preserve">5.8- Identificar novas áreas de ocorrência de populações de </t>
    </r>
    <r>
      <rPr>
        <i/>
        <sz val="11"/>
        <color rgb="FF000000"/>
        <rFont val="Calibri"/>
        <family val="2"/>
        <scheme val="minor"/>
      </rPr>
      <t>Alouatta guariba guariba.</t>
    </r>
    <r>
      <rPr>
        <sz val="11"/>
        <color theme="1"/>
        <rFont val="Calibri"/>
        <family val="2"/>
        <scheme val="minor"/>
      </rPr>
      <t xml:space="preserve"> </t>
    </r>
  </si>
  <si>
    <r>
      <t>Fabiano Melo (UFG), 
Leandro Jerusalinsky (CPB/ ICMBio),
Waldney Pereira Martins (UNIMONTES)
 Instituto Uiraçu,
 CI (</t>
    </r>
    <r>
      <rPr>
        <i/>
        <sz val="11"/>
        <color rgb="FF000000"/>
        <rFont val="Calibri"/>
        <family val="2"/>
        <scheme val="minor"/>
      </rPr>
      <t>Conservation Internationl)</t>
    </r>
    <r>
      <rPr>
        <sz val="11"/>
        <color rgb="FF000000"/>
        <rFont val="Calibri"/>
        <family val="2"/>
        <scheme val="minor"/>
      </rPr>
      <t>, 
WLT (</t>
    </r>
    <r>
      <rPr>
        <i/>
        <sz val="11"/>
        <color rgb="FF000000"/>
        <rFont val="Calibri"/>
        <family val="2"/>
        <scheme val="minor"/>
      </rPr>
      <t>World Land Trust</t>
    </r>
    <r>
      <rPr>
        <sz val="11"/>
        <color rgb="FF000000"/>
        <rFont val="Calibri"/>
        <family val="2"/>
        <scheme val="minor"/>
      </rPr>
      <t>)</t>
    </r>
  </si>
  <si>
    <t>5.9- Elaborar e iniciar a implementação de programas de medicina da conservação para as populações de mico-leão-preto, mico-leão-da-cara-preta e muriqui-do-sul.</t>
  </si>
  <si>
    <t>Programas elaborados e iniciados</t>
  </si>
  <si>
    <t>Alexandre T.A. Nascimento (IPÊ),
Christoph Knogge (IPÊ),
Fernando Passos (UFPR),  
Guadalupe Vivekananda (ICMBio/PN do Superagui),  
Marina Galvão Bueno (PRI-MATAS)
Maurício Talebi Gomes (UNIFESP), 
Paula Breves (Eco-Atlântica), 
Faculdade de Medicina Veterinária e Zootecnia - USP, 
Instituto de Medicina Tropical - USP, 
Secretarias de saúde dos municípios de ocorrência das espécies alvo</t>
  </si>
  <si>
    <t>5.10- Mapear e consolidar os agentes zoonóticos ocorrentes no ambiente das espécies: mico-leão-preto, mico-leão-da cara-preta, muriqui-do-sul e veado-mateiro-pequeno; e integrar as informações ao Centro de Informações em Saúde Silvestre.</t>
  </si>
  <si>
    <t>Tatiana Kugelmeier (PIBS/ Fiocruz) 
CONFIRMAR</t>
  </si>
  <si>
    <t>Alessandro Pecego (MS), 
Angela Branco (PMSP),
Camila Nali (IPÊ)
Christoph Knogge (IPÊ),  
José Catão (FMVZ/ USP),
Marcia Chame (PIBS/ Fiocruz), 
Marina Bueno (PRI-MATAS), 
Mauricio Barbante (UNESP - Jaboticabal); 
 Norma Labarthe,  
Rita Braune (PIBS/ Fiocruz), 
FPZSP</t>
  </si>
  <si>
    <t xml:space="preserve">5.11- Capacitar recursos humanos para geração e disponibilização de conhecimento acerca das espécies alvo do PAN. </t>
  </si>
  <si>
    <t>Cleyde Chieregatto (SZB), 
Deborah Faria (UESC),
Gastón Giné  (UESC), 
Guadalupe Vivekananda (ICMBio/PARNA Superagui),  
Guilherme Soares Dantas (UFRJ),
Fernando Passos (UFPR),
Carlos Eduardo de Viveiros Grelle (UFRJ),
Leandro Jerusalinsky (CPB/ICMBio),
Leonardo Carvalho de Oliveira (UFRJ),
Maurício Talebi (UNIFESP)
IPÊ.</t>
  </si>
  <si>
    <t>5.000,00 por espécie</t>
  </si>
  <si>
    <t>5.12- Articular com o Jardim Botânco do Rio de Janeiro para a criação de um PAN da palmeira juçara.</t>
  </si>
  <si>
    <t>PAN elaborado</t>
  </si>
  <si>
    <t xml:space="preserve"> Camila Nali (IPÊ),
Itiberê Bernardi (IAP-PR), 
Mauricio Talebi (UNIFESP)
Rede Juçara, 
IPEMA. </t>
  </si>
  <si>
    <t>5. CONHECIMENTO CHAVE PARA A CONSERVAÇÃO DOS TÁXONS GERADO E DISPONIBILIZADO PARA SUBSIDIAR A TOMADA DE DECISÕES RELACIONADAS A ESTRATÉGIAS DE CONSERVAÇÃO</t>
  </si>
  <si>
    <t>6.1- Articular com o INCRA para que a definição da  alocação dos diferentes tipos de assentamentos e sua regularização ambiental considere a conservação das populações das espécies alvo e seus habitats naturais.</t>
  </si>
  <si>
    <t>Paulo Cruz 
(REBIO de UNA)</t>
  </si>
  <si>
    <t>CPB/ICMBio,
CGESP/ICMBio
CR7/ICMBio, 
 EBDA, 
MP.</t>
  </si>
  <si>
    <t>6.2- Elaborar protocolos padronizados de levantamento e monitoramento das espécies alvo deste PAN em toda sua área de abrangência, para incorporação nos processos de licenciamento de empreendimentos inseridos nas suas áreas de distribuição geográfica (Termo de Referência e Projetos Básico Ambiental).</t>
  </si>
  <si>
    <t>Aline (MPE-BA) 
Becky Raboy (Antwerp Zoo e Smithsonian Institution), 
Camila Cassano (IESB),
Daniela Talora (UESC),
Deborah Faria (UESC), 
Eduardo (MPF-BA), 
Gastón Giné (UESC),
Gustavo Canale (Cambridge),
José Lima (UESC/CEPLAC),
Kristel de Vleeschouwer (Antwerp Zoo),  
Marcelo Senhorinho (IMA), 
Priscila Suscke (USP),
Raquel Moura (PRI MATAS),
Samantha Rocha (IESB),
ICMBio/CR7.</t>
  </si>
  <si>
    <t>6.3- Articular para que sejam aplicadas as condicionantes ambientais e indicação de alternativas locacionais que diminuam as taxas de atropelamentos, principalmente na região da duplicação das rodovias BR 101 (prioritariamente no trecho que corta a ReBio de Sooretama no ES) e BR 381 (Governador Valadares/Belo Horizonte).</t>
  </si>
  <si>
    <t xml:space="preserve">Daniel  Colen (SEMAD/MG)
Estados e Municípios,
IBAMA, 
MPE,
MPF, CR7/ICMBio (Apoena Calixto), 
Rebio Sooretama (Éliton), 
CPB/ICMBio, </t>
  </si>
  <si>
    <t>6.4- Articular para que o processo de licenciamento de obras de infraestrutura esteja alinhado com a estratégia de conservação das espécies ameaçadas alvo deste PAN, com atenção especial para as PCH existentes e as planejadas para implantação no alto e médio Rio Doce, e alto do Rio Jequitinhonha.</t>
  </si>
  <si>
    <t>Alexandre B. Garcia (IBAMA)</t>
  </si>
  <si>
    <t xml:space="preserve"> Daniel Colen (SEMAD/MG)
Estados e Municípios,
IBAMA, 
MPE,
MPF.</t>
  </si>
  <si>
    <t xml:space="preserve">6.5- Identificar e mapear os empreendimentos de significativo impacto (senso CONAMA 237) e sobrepor ao mapa de áreas prioritárias para a conservação dos táxons identificadas na ação 1.2.  </t>
  </si>
  <si>
    <t>Cristiana Mendes (INEA)
Denise Rambaldi (INEA)
Ernesto Viveiros de Castro (ICMBio),
Marcio Port (IF/SP), 
Nelson Gallo (FF/SP), 
Rogério Souza (APA Bacia do Rio São João),
Willian Tavares (UFRJ), 
COAPRO e CPB/ICMBio</t>
  </si>
  <si>
    <t>6.6- Articular para que o processo de licenciamento de obras de infraestrutura esteja alinhado com a estratégia de conservação das espécies ameaçadas alvo deste PAN,
destacando-se os dispositivos que  permitam a conservação, monitoramento, restauração ambiental e as conexões funcionais entre os fragmentos.</t>
  </si>
  <si>
    <t xml:space="preserve">Alexandre B. Garcia (IBAMA).
Cristiana Mendes (INEA)
Denise Rambaldi (INEA)
Ernesto Viveiros de Castro (ICMBio),
Marcio Port (IF/SP), 
Nelson Gallo (FF/SP), 
Rogério Souza (APA Bacia do Rio São João),
</t>
  </si>
  <si>
    <t>6.7- Elaborar e implementar programas estratégicos de informação e sensibilização, com linhas de ação específicas para os diferentes públicos, inclusive por meios de comunicação de massa.</t>
  </si>
  <si>
    <t>Programas elaborados e implementados</t>
  </si>
  <si>
    <t>Andrée de Ridder Vieira
(Inst. Supereco)</t>
  </si>
  <si>
    <t>Ana Claudia Fandi (IESB)
Denise Spiller (Consórcio), 
Gabriela Rezende (IPÊ)
Márcio Urselino (IBAMA RJ), 
Marcos (Parque Nacional da Serra dos Órgãos),  
Pablo Goncalves (NUPEM/UFRJ), 
Patrícia Mie Matsuto (AMLD), 
Rita Braune (FIOCRUZ)
Rogério Souza (ICMBio/APA Bacia do Rio São João),
Willian Tavares (UFRJ), 
AMLD, 
ICMBio/ASCOM, 
INEA/ASCOM,
Instituto Bioatlântica</t>
  </si>
  <si>
    <t xml:space="preserve">6.8- Incentivar ações de capacitação de agentes públicos (federais, estaduais e municipais) em temas afetos a este PAN, notadamente sobre legislação ambiental, licenciamento, planejamento/gestão territorial e biologia da conservação. </t>
  </si>
  <si>
    <t>Número de agentes públicos capacitados</t>
  </si>
  <si>
    <t xml:space="preserve">
Cristiana Mendes (INEA),
Gustavo L. Peixoto (ICMBio/Rebio Poço das Antas), 
Márcio Urselino (IBAMA – RJ), 
Patrícia Mie Matsuto (AMLD). 
CGGP/ICMBio, </t>
  </si>
  <si>
    <t>6.9- Divulgar o PAN MAMAC nas Secretarias de Meio Ambiente municipais, programas de pós-graduação afins e agências de fomento da área de abrangência.</t>
  </si>
  <si>
    <t>PAN MAMAC divulgado</t>
  </si>
  <si>
    <t xml:space="preserve">Denise Rambaldi (AMLD),
Maria Lucia Lorini (UNIRIO/UFRJ),
Chefes de UCs da área abrangência do PAN, 
IBIO, 
INEA, 
Secretarias Municipais de Meio Ambiente e correlatas. </t>
  </si>
  <si>
    <t xml:space="preserve"> 6.10- Articular com as iniciativas em curso do MMA, IBAMA e OEMAS para a regularização ambiental das propriedades rurais priorizando as áreas identificadas nas ações 1.2 para a recuperação e manutenção dos habitats.</t>
  </si>
  <si>
    <t>Alexandre B. Garcia (indicativo DBFLO/IBAMA)</t>
  </si>
  <si>
    <t xml:space="preserve">
Denise Rambaldi (AMLD),
Rogério Souza (ICMBio/APA Bacia do Rio São João), 
EMATER,
INCRA, 
Ministério Público, 
Secretaria de Abastecimento do Rio de Janeiro.
OEMAs</t>
  </si>
  <si>
    <t>6.11- Articular junto às Câmaras Técnicas de Compensação Ambiental, de todos os estados de abrangência deste PAN, para aplicação de recursos financeiros nos projetos de criação e implantação de UC de proteção integral nas áreas de ocorrência das espécies alvo.</t>
  </si>
  <si>
    <t>Criação e implantação de UCs de proteção integral na área de ocorrência das espécies alvos a partir de recursos de Compensação Ambiental.</t>
  </si>
  <si>
    <t>Adilson Gil (INEA/RJ)
 Daniel Colen (SEMAD/MG), 
Savana Nunes (IEMA/ES),
ICMBio</t>
  </si>
  <si>
    <t>6.12- Elaborar estratégia de divulgação do PAN em toda sua área de abrangência para instituições governamentais e não-governamentais.</t>
  </si>
  <si>
    <t>Alexandre B. Garcia (Ibama/DILIC),
Alexandre T.A. Nascimento (IPÊ),
Camila Nali (IPÊ), 
Christoph Knogge (IPÊ),
 Daniel Colen (SEMAD/MG),   
Guadalupe Vivekananda (ICMBio/PN do Superagui), 
Márcio Port (IF/SP), 
Maria Lucia Lorini (UNIRIO/UFRJ), 
Maurício Talebi Gomes (UNIFESP),
Nelson Gallo Gallo (FF/SP)
Tainan B. Oliveira (IEMA/ES), 
CR7 e CR8.</t>
  </si>
  <si>
    <t>6.13- Fazer gestão sobre as agências de fomento públicas e privadas para o financiamento das ações contidas neste Plano.</t>
  </si>
  <si>
    <t>6.14- Articular a criação de certificações de produtos-chave para a manutenção de habitats das espécies alvo do PAN.</t>
  </si>
  <si>
    <t>Certificações criadas</t>
  </si>
  <si>
    <r>
      <t>Camila Nali (IPÊ), 
Rogério Fernando Lourençã</t>
    </r>
    <r>
      <rPr>
        <sz val="11"/>
        <rFont val="Calibri"/>
        <family val="2"/>
        <scheme val="minor"/>
      </rPr>
      <t>o (IPÊ),</t>
    </r>
    <r>
      <rPr>
        <sz val="11"/>
        <color rgb="FF000000"/>
        <rFont val="Calibri"/>
        <family val="2"/>
        <scheme val="minor"/>
      </rPr>
      <t xml:space="preserve">
Dialogo florestal (SP)- indicado por Talebi, 
</t>
    </r>
  </si>
  <si>
    <t>6.15- Criar uma camara técnica formada por atores interessados (MARS; Instituto Cabruca e outros) para promover a implementação de certificação do cacau “amigo de biodiversidade”.</t>
  </si>
  <si>
    <t>Camara técnica criada</t>
  </si>
  <si>
    <t>dez/14</t>
  </si>
  <si>
    <t>Adriana C. Reis Ferreira (Instituto Cabruca), 
Becky Raboy (Antwerp Zoo e Smithsonian Institution), Camila Cassano (IESB-USP), 
Daniela Talora (UESC),
Deborah Faria (UESC), 
Goetz Schroth (MARS Coorporation), 
José Lima (UESC/CEPLAC)
Kristel De Vleeschouwer (Antwerp Zoo),  
Lúcio Cadaval (CI Brasil), 
Miroslav Honzak  (Senior Advisor, Global Change and Ecosystem Services, CI Washington DC).</t>
  </si>
  <si>
    <t>6.16- Articular para a criação de um processo de certificação para as plantações de cacau em cabrucas com base em parâmetros definidos nas ações 1.9, 5.4, 5.5 e 6.15.</t>
  </si>
  <si>
    <t>Adriana C. Reis Ferreira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</si>
  <si>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6.17- Articular as parcerias com as Polícias Ambientais, IBAMA e órgãos gestores das UCs nos Estados de SP e PR, para efetivar as ações fiscalizatórias.</t>
  </si>
  <si>
    <t>Ações fiscalizatórias efetivadas em parceria</t>
  </si>
  <si>
    <t xml:space="preserve">DIPRO IBAMA, 
Divisão jurídica do IBAMA/ICMBio, 
FF, 
IAP,
Polícia Ambiental. </t>
  </si>
  <si>
    <r>
      <t xml:space="preserve">6.18- Articular ações integradas  de fiscalização focadas nas áreas priorizadas na ação 1.2, com o objetivo de reduzir o desmatamento, e nas áreas indicadas na ação </t>
    </r>
    <r>
      <rPr>
        <sz val="11"/>
        <rFont val="Calibri"/>
        <family val="2"/>
        <scheme val="minor"/>
      </rPr>
      <t>2.1</t>
    </r>
    <r>
      <rPr>
        <sz val="11"/>
        <color theme="1"/>
        <rFont val="Calibri"/>
        <family val="2"/>
        <scheme val="minor"/>
      </rPr>
      <t xml:space="preserve"> para reduzir a pressão de caça.</t>
    </r>
  </si>
  <si>
    <t xml:space="preserve">Daniel Colen (SEMAD-Minas)
</t>
  </si>
  <si>
    <t>Adilson P. Gil (INEA),
Itiberê Bernardi (IAP - PR)
Kristel de Vleeschouwer (Antwerp Zoo), 
Márcio Port (IF/SP),
Maurício Talebi (UNIFESP) 
Nelson Gallo Gallo (FF/SP),
Paulo Cruz (Rebio UNA), 
Tainan B. Oliveira (IEMA),
Identificar os atores estratégicos regionais (Vale, RPPNs...), 
BPMA (MG, BA e ES), 
IBAMA,  
ICMBio, 
Ministério Público,
Órgãos estaduais (IEMA, IEF, CRA, IDAF), 
Polícia Civil, 
Polícia Federal, 
Polícia Rodoviária,
Prefeituras</t>
  </si>
  <si>
    <t>6. DIRETRIZES DO PAN CONSIDERADAS NA ELABORAÇÃO E APLICAÇÃO DE POLÍTICAS PÚBLICAS, EM ESPECIAL O LICENCIAMENTO AMBIENTAL E TAMBÉM PARA SENSIBILIZAÇÃO DA SOCIEDADE CIVIL</t>
  </si>
  <si>
    <t>7.1- Promover a divulgação do PAN (reuniões, apresentações, mídia, portais na internet de instituições parceiras, etc...).</t>
  </si>
  <si>
    <t>PAN divulgado</t>
  </si>
  <si>
    <t xml:space="preserve">Marcello Silva Nery (RPPN Feliciano Miguel / Soc. Preserve Muriqui) </t>
  </si>
  <si>
    <t xml:space="preserve">Eduardo Alves  (ICMBio/REBIO AUGUSTO RUSCHI) 
Glaucia Drummond (Biodiversitas),  
Humberto Mesquita (IBIO), 
FLORA BRASIL, 
IBAMA, 
IEMA, 
IESB,  
IPEMA,
PIBS-Fiocruz
Projeto Corredores/BA, 
Projeto Corredores/ES, 
TNC. </t>
  </si>
  <si>
    <t>7.2- Incentivar e articular com os municípios onde ocorrem as espécies alvo citadas na ação 5.10, a adoção de estratégias de combate a doenças e/ou patógenos infecto-contagiosos em animais domésticos, tais como campanhas de vacinação, vermifugação e posse responsável, priorizando o entorno das UCs.</t>
  </si>
  <si>
    <t xml:space="preserve">Guadalupe Vivekananda (ICMBio/PN do Superagui), 
Márcio Port (IF/SP), 
Secretaria de Saúde de Cananéia. </t>
  </si>
  <si>
    <t>7.3- Treinamento para uso do Sistema de Informações em Saúde Silvestre para monitoramento de ocorrências relacionadas à saúde das espécies do PAN.</t>
  </si>
  <si>
    <t>Treinamento realizado</t>
  </si>
  <si>
    <t xml:space="preserve">Tatiana Kugelmeier (PIBS/ Fiocruz) 
</t>
  </si>
  <si>
    <t xml:space="preserve">Danilo Simonini (MS)
Julio César de Souza Júnior (FURB),
Walfrido Svoboda (UFPR), 
PIBS-Fiocruz, </t>
  </si>
  <si>
    <t>7.4- Desenvolver e implementar programas específicos de educação ambiental e difusão científica nas áreas de ocorrência das espécies onde a caça foi identificada como um problema.</t>
  </si>
  <si>
    <t xml:space="preserve">Diretores e professores de escolas nos locais alvo,
Ongs Locais (IESB), 
UESC, 
UFBA.
</t>
  </si>
  <si>
    <t>7.5- Criar programa de geração de renda para populações humanas que vivem nas áreas de ocorrência das espécies alvo e iniciar sua implantação.</t>
  </si>
  <si>
    <t>Camila Nali 
(IPÊ)</t>
  </si>
  <si>
    <t>Guadalupe Vivekananda (ICMBio/PN do Superagui), Nelson Gallo (Fundação Florestal), 
CATI</t>
  </si>
  <si>
    <t>7.6- Elaborar programas de educação ambiental para diversas faixas etárias, com inserção no ensino formal (ensino infantil, fundamental e médio) e foco nas espécies alvo, e iniciar sua implantação.</t>
  </si>
  <si>
    <t>Ana Claudia Fandi
(IESB)</t>
  </si>
  <si>
    <t>Escolas da região alvo, 
Secretaria Municipal de Educação de Cananéia.</t>
  </si>
  <si>
    <r>
      <t xml:space="preserve">De todas as propostas de Programa de Cativeiro deste PAN, elaboradas e enviadas em meados de 2013 para a CGESP, somente a de </t>
    </r>
    <r>
      <rPr>
        <i/>
        <sz val="11"/>
        <color theme="1"/>
        <rFont val="Calibri"/>
        <family val="2"/>
        <scheme val="minor"/>
      </rPr>
      <t>Leotonpithecus rosalia</t>
    </r>
    <r>
      <rPr>
        <sz val="11"/>
        <color theme="1"/>
        <rFont val="Calibri"/>
        <family val="2"/>
        <scheme val="minor"/>
      </rPr>
      <t xml:space="preserve"> foi aceita. Após esse evento, vários problemas foram identificados, tanto nos critérios para a aprovação dos programas, quanto nos procedimentos que instruíam a sua elaboração e operacionalização. Isso culminou numa discussão sobre a necessidade imediata de se rever a IN 22/2012. As propostas de programas de cativeiro estão estagnadas e até o presente momento espera-se pela edição de nova IN.</t>
    </r>
  </si>
  <si>
    <r>
      <t xml:space="preserve">Propostas para os programas de cativeiro para </t>
    </r>
    <r>
      <rPr>
        <i/>
        <sz val="11"/>
        <color theme="1"/>
        <rFont val="Calibri"/>
        <family val="2"/>
        <scheme val="minor"/>
      </rPr>
      <t>Leotonpithecus rosalia</t>
    </r>
    <r>
      <rPr>
        <sz val="11"/>
        <color theme="1"/>
        <rFont val="Calibri"/>
        <family val="2"/>
        <scheme val="minor"/>
      </rPr>
      <t xml:space="preserve">, </t>
    </r>
    <r>
      <rPr>
        <i/>
        <sz val="11"/>
        <color theme="1"/>
        <rFont val="Calibri"/>
        <family val="2"/>
        <scheme val="minor"/>
      </rPr>
      <t>L. chrysomelas</t>
    </r>
    <r>
      <rPr>
        <sz val="11"/>
        <color theme="1"/>
        <rFont val="Calibri"/>
        <family val="2"/>
        <scheme val="minor"/>
      </rPr>
      <t xml:space="preserve"> e </t>
    </r>
    <r>
      <rPr>
        <i/>
        <sz val="11"/>
        <color theme="1"/>
        <rFont val="Calibri"/>
        <family val="2"/>
        <scheme val="minor"/>
      </rPr>
      <t>L. chrysopygus</t>
    </r>
    <r>
      <rPr>
        <sz val="11"/>
        <color theme="1"/>
        <rFont val="Calibri"/>
        <family val="2"/>
        <scheme val="minor"/>
      </rPr>
      <t>.</t>
    </r>
  </si>
  <si>
    <t>A falta de operacionalidade e definições de ritos da IN 22/2012 e a grande demora na edição da nova IN.</t>
  </si>
  <si>
    <t>Mauricio C. Santos</t>
  </si>
  <si>
    <t>Proposta de Protocolo Geral de Recepção Emergencial para espécies sem indicação de programa de cativeiro elaborada, baseada principalmente na experiência com primatas.</t>
  </si>
  <si>
    <t>Protocolo Geral de Recepção Emergencial para espécies sem indicação de programa de cativeiro</t>
  </si>
  <si>
    <t>A ação foi executada, porém a participação dos colaboradores foi muito pequena, já que somente dois deles  enviaram contribuições, mesmo o prazo dado tendo sido estendido por duas vezes (cerca de dois a três meses no total).
A falta de operacionalidade e definições de ritos da IN 22/2012 e a grande demora na edição da nova IN.</t>
  </si>
  <si>
    <t>Falta de resposta dos colaboradores contatados.</t>
  </si>
  <si>
    <t xml:space="preserve">Luciana de Castilho terminou a coleta de dados para o Doutorado dela, o qual trata o assunto. Os dados estão sendo preparado para publicação. O estudo dela contempla a área da REBIO-Una/REFUGIO-Una/PARNA-Lontras e a área de amortecimento entre essas. 
Não houve resposta referente a trabalhos em outras áreas.
</t>
  </si>
  <si>
    <t>Tese de doutorado (defesa prevista 17/03/2016) e publicação em revista.</t>
  </si>
  <si>
    <t>Sem avanços, pois esta ação depende dos resultados obtidos na ação 2.1. A execução, portanto deve ser contemplada após a finalização da ação 2.1, num novo planejamento</t>
  </si>
  <si>
    <t>Não execução da ação 2.1</t>
  </si>
  <si>
    <t>Houve várias conversas entre Kristel DV, Leonardo Oliveira e Kristin Leus sobre o assunto. Não houve o workshop para definir as metas por falta de tempo e recursos mas planeja-se a continuação deste ação ao longo de 2016</t>
  </si>
  <si>
    <t>falta de tempo e recursos dos colaboradores</t>
  </si>
  <si>
    <t>Oficinas e visitas de campo</t>
  </si>
  <si>
    <t xml:space="preserve">Projeto BioBrasil iniciou o Programa ‘ Construindo Pontes’ na área de Colonia de Una. Visa treinar um grupo de edu-comunicadores (composto por estudantes da escola Candido Romero e agentes de saúde), com intuito de funcionar como um canal de comunicação entre o projeto de pesquisa e a comunidade. Foram feitas várias oficinas ao longo de 2015 e uma visita à sede de pesquisa. A partir de 2016, o projeto fara parte integral do Planejamente Pedagogico da escola. 
</t>
  </si>
  <si>
    <t>Nada se sabe sobre outras áreas de abrangência do PAN po falta de resposta dos colaboradores contatados.</t>
  </si>
  <si>
    <t>Dados estão sendo coletados como parte de uma tese de doutorado em áreas de cabruca com e sem (provável ausência) micos-leões dourados).</t>
  </si>
  <si>
    <t>uma tese de em andamento</t>
  </si>
  <si>
    <t>Falta de recursos financeiros e humanos para desenvolver o trabalho de campo.</t>
  </si>
  <si>
    <t>Falta de recursos financeiros e humanos para desenvolver o trabalho de campo</t>
  </si>
  <si>
    <r>
      <t xml:space="preserve">Aplicação de questionários sobre a ocorrência de </t>
    </r>
    <r>
      <rPr>
        <i/>
        <sz val="11"/>
        <color theme="1"/>
        <rFont val="Calibri"/>
        <family val="2"/>
        <scheme val="minor"/>
      </rPr>
      <t>Callithrix</t>
    </r>
    <r>
      <rPr>
        <sz val="11"/>
        <color theme="1"/>
        <rFont val="Calibri"/>
        <family val="2"/>
        <scheme val="minor"/>
      </rPr>
      <t xml:space="preserve"> spp nas Ucs do Estado de SP</t>
    </r>
  </si>
  <si>
    <r>
      <t xml:space="preserve">Diagnóstico da ocorrência de saguis invasores nas Ucs com ocorrência de </t>
    </r>
    <r>
      <rPr>
        <i/>
        <sz val="11"/>
        <color theme="1"/>
        <rFont val="Calibri"/>
        <family val="2"/>
        <scheme val="minor"/>
      </rPr>
      <t>Callithrix aurita</t>
    </r>
  </si>
  <si>
    <t>Necessidade de mapeamento através de SIG, Implementar ações de manejo e destinação de saguis invasores nas Ucs com ocorrência de C. aurita, Implementar programas de informação e educação sobre a problemática</t>
  </si>
  <si>
    <t>Marcio Port Carvalho</t>
  </si>
  <si>
    <t>Em andamento está sendo feito um levantamento de saguis (presença / ausência) no Parque Estadual dos Três Picos (RJ).</t>
  </si>
  <si>
    <t xml:space="preserve">1 uma dissertação de mestrado, 1 tese de doutorado e 1 trabalho de pós-doutorado
Banco de dados criado e sendo alimentado
</t>
  </si>
  <si>
    <t xml:space="preserve">Falta de recursos humanos e financeiros
</t>
  </si>
  <si>
    <t>Rodrigo Salles de Carvalho</t>
  </si>
  <si>
    <t>Adicionar Rodrigo Salles de Carvalho</t>
  </si>
  <si>
    <t>Falta de recursos financeiros e humanos para desenvolver o trabalho de campo com cada uma das espécies. Dados de C. pictus e C. melanochir não disponíveis por isso</t>
  </si>
  <si>
    <t>Retirar Lúcio Cadaval, Raquel Moura e Samantha Rocha</t>
  </si>
  <si>
    <t>Primeira reunião feita na UESC com os pesquisadores interessados em apoiar a ação.</t>
  </si>
  <si>
    <t>Alguns critérios para certificação discutidos e criados</t>
  </si>
  <si>
    <t>Falta de recursos financeiros e humanos para desenvolver a ação.</t>
  </si>
  <si>
    <t>Não andou</t>
  </si>
  <si>
    <t>Alguns critérios para certificação discutidos e criados em duas escalas, local e regional.</t>
  </si>
  <si>
    <t>Falta de informações para a criação da certificação e recursos financeiros e humanos para desenvolver a ação.</t>
  </si>
  <si>
    <t xml:space="preserve">Informações (em diferentes níveis) disponíveis para algumas espécies: L. chrysomelas; Sapajus xanthosternos; C. subspinosus e B. torquatus.
Análise de uso do hábitat (floresta madura, secundária e cabruca pouco manejada) por C. xanthosternos na Reserva Biológica de Una.
</t>
  </si>
  <si>
    <t>Artigos publicados em periódicos. Mapa de adequabilidade ambiental (vegetacional) produzido para L. chrysomelas e C. kuhlii que não se restringe a cabrucas. Artigo submetido.
Relatório SISBio entregue ao final da pesquisa e Tese de doutorado.</t>
  </si>
  <si>
    <t>Leonardo C. Oliveira e Priscila Suscke</t>
  </si>
  <si>
    <t>Em andamento. 
Para S. xanthosternos presença de recursos-chave e de árvores ou palmeiras utilizadas como locais de dormida. Risco de predação, incluindo pressão de caça, afeta uso do hábitat por C. xanthosternos.</t>
  </si>
  <si>
    <t>Dados para o mico-leão-de-cara-dourada em análise como parte de uma tese de doutorado
Relatório SISBio entregue ao final da pesquisa e Tese de doutorado.</t>
  </si>
  <si>
    <t>Mônica Montenegro</t>
  </si>
  <si>
    <t>Para os primatas, as fichas usadas no processo de avaliação e já publicadas na página do ICMBio estão bem completas; para M. bororo, há as informações no livro do PAN Cervídeos e no do PAN Mamac que está em vias de publicação; para o rato cururuá, há o capítulo do livro do PAN Mamac.</t>
  </si>
  <si>
    <t>Fichas das espécies de primatas e livros dos PAN Cervídeos e Mamac</t>
  </si>
  <si>
    <t>Não houve a elaboração de uma estratégia específica, mas em todas as oportunidades (palestras, cursos, treinamentos, reuniões, aulas) o PAN foi mencionado, ao menos pela equipe do CPB</t>
  </si>
  <si>
    <t>Nada foi feito</t>
  </si>
  <si>
    <t>Foram criados critérios e as populações viáveis foram definidas 
Também foi elaborada uma árvore decisória para o manejo a ser adotado com as populaçoes</t>
  </si>
  <si>
    <t>Relação de populações viáveis 
Árvore decisória para manejo</t>
  </si>
  <si>
    <t>RPPNs criadas em MG, fruto da parceria do CECO com a Fundação SOS Mata Atlântica.</t>
  </si>
  <si>
    <t>Duas novas RPPNs sendo criadas em Faria Lemos, MG.</t>
  </si>
  <si>
    <t>Não houve mais contato entre os colaboradores. De modo geral, estamos fazendo, cada um, o trabalho original e particular de cada projeto já iniciado, mas sem articulação.</t>
  </si>
  <si>
    <t>Fabiano R. de Melo</t>
  </si>
  <si>
    <t>Não há nada em andamento</t>
  </si>
  <si>
    <t>Leonardo Neves lidera um projeto de pesquisa sobre levantamento das populações de guaribas vermelhos no sul da Bahia, mas ainda não há nenhum link com projetos de restauração florestal. De qualquer forma, há que se verificar com os demais parceiros e colaboradores se há projetos dessa natureza em andamento.</t>
  </si>
  <si>
    <t>Não há novas informações</t>
  </si>
  <si>
    <t>MONITORIA ANUAL 3</t>
  </si>
  <si>
    <t>Atividade não iniciada</t>
  </si>
  <si>
    <t xml:space="preserve">1 - A atividade não foi iniciada, devido a Unidade a qual estou lotado não possui estrutura mínima para acompanhamento e realização da ação (não possuímos sequer um veiculo em boas condições de uso para deslocamento, ou espaço próprio para trabalho).
2  - Posso utilizar do google drive para levantamento da informação junto aos gestores da UC objeto de estudo (favor direcionar quais informações necessitam).
3 - É necessário fazer uma formação com os colaboradores, bem como acompanhamento constante da atividade e tentar encontra meios para andamento da ação.
4 - Situação mais critica é indicar quais são as áreas prioritárias conforme ação 1.2 (informação não chegou).
</t>
  </si>
  <si>
    <t>Carolina Ferreira - Johan Pereira – (2014)</t>
  </si>
  <si>
    <t>Mapa de ocorrência do mico-leão-preto elaborado</t>
  </si>
  <si>
    <t>Gabriela Rezende (2014)</t>
  </si>
  <si>
    <t xml:space="preserve">Ações de fiscalização de caça realizadas no entorno da APA Alto Mucuri (região nordeste de MG).  Operação especial executada  no nordeste do Estado de Minas Gerais (Vales do Mucuri, Jequitinhonha e Rio Doce) com o fim de coibir a caça, o tráfico de animais silvestres e combater o desmatamento. Esclareço que tais ações foram realizadas apenas no estado de Minas Gerais. </t>
  </si>
  <si>
    <t xml:space="preserve">Ações de fiscalização realizadas pela SEMAD:
Operação Macaco Muriqui (desmatamento);
Operação Amazona/Bicho do Mato (caça, tráfico de animais).
</t>
  </si>
  <si>
    <t>Os colaboradores não responderam meu e-mail, portanto, não conseguir articular ações nos outros Estados. Assumo que entrei em contato recentemente, mas não obtive resposta de nenhum colaborador.</t>
  </si>
  <si>
    <t>Daniel Colen</t>
  </si>
  <si>
    <t>Duplicação da BR 101, na região
da UC de Sooretama e RPPN's do local:
o Termo de Referência definitivo está fechado, e levou em consideração duas manifestações do ICMBio,
sendo uma delas diretamente da UC de Sooretama e a outra de Brasília. Cabe ressaltar que foram solicitados estudos relativos ao impacto do traçado atual e também referente ao desvio da mesma.
- Não houve manifestação de nenhuma outra Instituição;
- A empresa responsável já apresentou Plano de Trabalho relativo aos estudos de fauna, porém ainda não foi
analisado pelo IBAMA
Sem informações para Minas Gerais
Em 2015 foi elaborado o PAN Estradas que contempla esta ação em todo o território nacional</t>
  </si>
  <si>
    <t>Tainan (2014)
Mônica Montenegro (2015)</t>
  </si>
  <si>
    <t>MLP
Foi elaborado um mapa de ocorrência do mico-leão-preto  indicando as áreas atuais em que a espécie é encontrada no estado de São Paulo. Constatou-se que, atualmente, a espécie se restringe à bacia do Rio Paranapanema (alto, médio e baixo), ocorrendo em aproximadamente 20 fragmentos de floresta ao longo dessa área.</t>
  </si>
  <si>
    <t>MLP
Só existe uma população viável de MLP, no Pontal do Paranapanema. O mapeamento identificou fragmentos prioritários para reconexão, no sentido de se estabelecer uma segunda população viável no Alto Paranapanema. Estão sendo desenvolvidos estudos genéticos para identificação de populações-chave para o manejo.</t>
  </si>
  <si>
    <t>Dificuldade de captura de grupos para coleta de material (análises genéticas) em outras áreas onde não há muitos trabalhos sendo desenvolvidos.</t>
  </si>
  <si>
    <t xml:space="preserve">Para o Baixo Paranapanema (Pontal), o “Mapa dos Sonhos” elaborado pelo IPÊ para restauração de APPs e RLs e reconexão dos fragmentos está em execução. O corredor a oeste do PEMD foi finalizado e estamos iniciando o plantio do corredor norte.
- 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t>
  </si>
  <si>
    <t xml:space="preserve"> GT  Projeto Mosaico do Oeste Paulista Q16 coordenação IPÊ, instituições governamentais e não-gov. articuladas (IPÊ, APOENA, IA-RBMA, CESP, CETESB, FF/SP, INCRA, ITESP, SMA/SP)
 GT  Projeto Corredor Ecológico Mico-Leão-Preto no Alto Paranapanema formado, instituições gov. e não-gov. articuladas (IPÊ, ICMBio, ACEVP, FIBRIA, FF, Pacto RMA). Termo de Reciprocidade (IPÊ-ICMBio) pronto para ser assinado.
 Criação das ASPEs Pontal do Paranapanema e Mico-leão-preto.
</t>
  </si>
  <si>
    <t>Falta de recursos para dar andamento às ações previstas pelos projetos.
Falta de resposta dos colaboradores contatados.</t>
  </si>
  <si>
    <t>Gabriela Rezende (2014)
Kristel De Vleeschouwer (2015)</t>
  </si>
  <si>
    <t>Nos últimos 12 meses o IPÊ restaurou 50 hectares de floresta, totalizando 850 hectares de corredores florestais e stepping stones (SAFs) plantados no Pontal do Paranapanema, a partir de áreas indicadas pelo Mapa dos Sonhos.</t>
  </si>
  <si>
    <t>Aproximadamente 1.150 hectares de corredores formados, considerando as áreas plantadas e conservadas (APP e RL), conectando as principais Unidades de Conservação com ocorrência de mico-leão-preto na região do Pontal do Paranapanema (PE Morro do Diabo e ESEC Mico-leão-preto).</t>
  </si>
  <si>
    <t>O alto custo de projetos de restauração impede o aumento de escala (total do passivo ambiental no Pontal: ~70.000ha).</t>
  </si>
  <si>
    <t xml:space="preserve">Como resultado das ações 1.1 e 1.2, a Secretaria de Estado de Meio Ambiente de São Paulo criou as ASPEs* do Pontal do Paranapanema e do Mico-leão-preto, que são áreas protegidas onde deverão ser feitos estudos para criação de novas UCs. Essas ASPEs incluem os fragmentos de ocorrência de MLP apontados pelo IPÊ à SMA.
*Área Sob Atenção Especial do Estado em Estudo para a Expansão da Conservação da Biodiversidade
Está em fase de aprovação junto à SMA/SP e FF/SP um projeto para definição de uma estratégia para conservação do extremo oeste paulista (proteção e restauração de áreas) a ser desenvolvido pelo IPÊ e financiado pelo Fundo de Compensação Ambiental.
</t>
  </si>
  <si>
    <t>Definição da ASPE do Mico-Leão-Preto (Resolução SMA nº60, de 27-06-2014) e ASPE do Pontal do Paranapanema (Resolução SMA nº 10, de 07-02-2014).</t>
  </si>
  <si>
    <t>Morosidade dos processos administrativos governamentais para liberação dos recursos.</t>
  </si>
  <si>
    <t xml:space="preserve">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 No Médio e Alto Paranapanema, a ONG Itapoty está desenvolvendo um projeto para confirmação de ocorrência de mico-leão-preto em alguns fragmentos (em Angatuba, Itatinga, Borebi e região), indicados a partir de entrevistas com a população local.
- Os dados de paisagem do Alto Paranapanema serão levantados a partir de 2015 para elaboração do mapa de áreas prioritárias para restauração do “Corredor Ecológico Mico-leão-preto”.
</t>
  </si>
  <si>
    <t xml:space="preserve">Financiamento recém aprovado para execução de algumas atividades.
Número limitado de pessoas executando as atividades por falta de recursos.
</t>
  </si>
  <si>
    <t xml:space="preserve">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 No Pontal do Paranapanema, o IPÊ está iniciando o plantio do corredor ao norte do PEMD, conectando-o aos fragmentos privados com ocorrência de mico-leão-preto na região. Também está em fase inicial o monitoramento de uso dos corredores já plantados pelos micos-leões, através do acompanhamento de grupos que vivem próximos às áreas restauradas.
</t>
  </si>
  <si>
    <t>O alto custo de projetos de restauração impede o aumento de escala.</t>
  </si>
  <si>
    <t xml:space="preserve">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Também está sendo feita atualização do censo nos fragmentos com ocorrência confirmada.
- No Médio e Alto Paranapanema, a ONG Itapoty está desenvolvendo um projeto de confirmação de ocorrência de mico-leão-preto em alguns fragmentos (em Angatuba, Itatinga, Borebi e região), indicados a partir de entrevistas com a população local. Na ESEC Angatuba, estão realizando censo.
- A FPZSP (Zoológico de São Paulo) e UFSCar finalizaram o trabalho de “Avaliação da variabilidade genética em um grupo de MLP na FLONA Capão Bonito”. Durante o trabalho também foi feito o censo de MLP na FLONA e fragmentos adjacentes.
- Situação da população de MLP ex situ atualizada com studbook keepers (Dominic Wormell e Mara Marques), necessidade de manejo e renovação da pop. ex situ constatada pelas instituições e zoológicos internacionais e brasileiros. 
</t>
  </si>
  <si>
    <t xml:space="preserve">International Studbook para MLP atualizado e disponibilizado pelo Dominic Wormell </t>
  </si>
  <si>
    <t xml:space="preserve">Número limitado de pessoas executando as atividades por falta de recursos (censos demandam tempo e muito esforço de campo).
Desenvolver e implementar acordo e plano geral para o manejo ex situ. 
Falta de acordos para mandar MLP para o exterior.
</t>
  </si>
  <si>
    <t>Está previsto para o fim de 2015 uma oficina para atualização do programa de manejo metapopulacional do MLP, quando os dados populacionais estiverem atualizados.</t>
  </si>
  <si>
    <t>Não realizada</t>
  </si>
  <si>
    <t>Em 2014 foram realizadas diversas reuniões entre os grupos que realizam pesquisa com o MLP. Durante essas reuniões foram levantadas as lacunas de conhecimento e, a partir disso, elaborado um planejamento e divisão de tarefas, de modo a otimizar a coleta de dados e resultados. Essas informações passaram a integrar o Programa Estadual para a Conservação do Mico-leão-preto.</t>
  </si>
  <si>
    <t>Programa Estadual para a Conservação do Mico-leão-preto elaborado, indicando projetos de pesquisa a serem desenvolvidos, os responsáveis por cada projeto e seus respectivos locais de atuação, e as parcerias para otimização da pesquisa.</t>
  </si>
  <si>
    <t>A questão de espécies invasoras sempre é tema recorrente no ICMBio porém, nada específico foi criado. Há iniciativas sendo realizadas pontualmente, como, por exemplo, os saguis incasores no PARNASO</t>
  </si>
  <si>
    <t xml:space="preserve">MLP: Algumas pesquisas estão em andamento, enquanto outras aguardam recurso.
O Programa de Conservação do Mico-leão-preto do IPÊ está desenvolvendo, no momento, estudos de área de vida e uso do espaço, parâmetros demográficos e estrutura genética das populações, principalmente no Pontal do Paranapanema.
</t>
  </si>
  <si>
    <t>Financiamento para o desenvolvimento das pesquisas foi recém aprovado.</t>
  </si>
  <si>
    <t>MLP: Está aprovada uma proposta para a fase inicial do programa de medicina da conservação para populações de MLP, que consiste no mapeamento de patógenos em diferentes áreas de ocorrência da espécie. O primeiro campo para coleta de amostras biológicas está previsto para dezembro/2014.</t>
  </si>
  <si>
    <t xml:space="preserve">Ausência de um veterinário na equipe. </t>
  </si>
  <si>
    <t>ESCAS/IPÊ procura capacitar e envolver os alunos a partir de estudos de caso da conservação do Mico-leão-preto e participação nas atividades. Em 2014 foi lançado o livro “Mico-leão-preto: A história de sucesso na conservação de uma espécie ameaçada” que é fruto da dissertação de mestrado de Gabriela Rezende, que hoje coordena o projeto. 
Uma parceria entre o IPÊ e a UNESP Rio Claro está possibilitando uma maior participação de alunos de graduação e pós-graduação nas atividades de campo do Programa de Conservação do Mico-leão-preto, para a realização de pesquisas e geração de conhecimento.
O IPÊ também apoia as atividades de campo desenvolvidas pela FPZSP (Zoo de SP) em parceria com a UFSCar, no âmbito do Programa de Mestrado Profissional em Conservação de Fauna.</t>
  </si>
  <si>
    <t>Livro “Mico-leão-preto: A história de sucesso na conservação de uma espécie ameaçada” de Gabriela C. Rezende
Dissertação de mestrado de Lucas Tadeu P. Caldano: “Avaliação da variabilidade genética em um grupo familiar de Leontopithecus chrysopygus Mikan, 1823, na Floresta Nacional de Capão Bonito‐SP”</t>
  </si>
  <si>
    <t>Recursos para incorporar mais pessoas capacitadas à equipe</t>
  </si>
  <si>
    <t>O Programa de Conservação do Mico-leão-preto do IPÊ elaborou um plano de comunicação, que identifica diferentes estratégias para cada público-alvo do projeto. O plano inclui inserções na mídia e redes sociais, palestras em diversos locais, boletins informativos periódicos, produção de material informativo e de produtos temáticos, entre outros</t>
  </si>
  <si>
    <t>Plano de Comunicação do Programa de Conservação do Mico-leão-preto do IPÊ elaborado e sendo implementado.
Atividades comemorativas dos 30 anos do PCMLP desenvolvidas em 2014:
- Aparições na mídia: Programa Terra da Gente na TV, Revista Terra da Gente, site do Terra da Gente, tirinha do Armandinho, jornal O Imparcial de Presidente Prudente
- Lançamento do livro do Mico-leão-preto: divulgação em diversos jornais e sites (AMDA, Eco Rede Social, Plurale, Época-blog do Planeta, o Eco, SOS Mata Atlantica, etc.), rádios (Eldorado e Estadão), TV (Repórter ECO da TV Cultura), revistas (Terra da Gente, Horizonte Geográfico, Plurale), eventos de lançamento...
- Lançamento de pingente de prata comemorativo e outros produtos relacionados ao MLP (camisetas, buchas...), a venda na Loja do IPÊ.
- Palestras em escolas, universidades e centros</t>
  </si>
  <si>
    <t xml:space="preserve">IPÊ:
Palestras sobre o Programa de Conservação do Mico-leão-preto (PCMLP) desenvolvido pelo IPÊ em escolas, universidades e centros comunitários, com destaque para o PAN MAMAC durante a apresentação.
- Reuniões para formação de parcerias, com o planejamento de ações tendo como base o PAN MAMAC.
- Divulgação de notícias no site do IPÊ sobre as ações do PCMLP, mencionando e relacionando com o PAN MAMAC.
- Elaboração de propostas para mobilização de recursos tendo o PAN MAMAC como base e respaldo.
CPB:
Divulgação do PAN em todas as oportunidades de reuniões, aulas, palestras, treinamentos, cursos, mídias, etc.
</t>
  </si>
  <si>
    <t>Gabriela Rezende (2014)
Mônica Montenegro</t>
  </si>
  <si>
    <t>Por conta da sólida trajetória do Programa de Educação Ambiental do IPÊ, inicialmente voltado exclusivamente ao MLP mas agora focado na biodiversidade local, a diretoria de ensino da região do Pontal do Paranapanema incorporou nossas atividades como parte do conteúdo programático, incluindo-as no calendário escolar anual. Em 2014, com a aprovação de novas propostas, o mico-leão-preto volta a ser destaque em algumas atividades.</t>
  </si>
  <si>
    <t xml:space="preserve">Cursos de capacitação de professores
- Atividades periódicas voltadas às crianças e jovens
- Visitas guiadas ao Parque Estadual Morro do Diabo
- Exposições fotográficas e mostras comunitárias de trabalhos escolares com temática ambiental
- Espaços educativos itinerantes
</t>
  </si>
  <si>
    <t>Recursos para a continuidade das atividades.</t>
  </si>
  <si>
    <t>SEM INFORMAÇÃO</t>
  </si>
  <si>
    <t>Não iniciada</t>
  </si>
  <si>
    <t>Não monitorada por falta de informação</t>
  </si>
</sst>
</file>

<file path=xl/styles.xml><?xml version="1.0" encoding="utf-8"?>
<styleSheet xmlns="http://schemas.openxmlformats.org/spreadsheetml/2006/main">
  <numFmts count="2">
    <numFmt numFmtId="164" formatCode="mm/yy"/>
    <numFmt numFmtId="165" formatCode="#,##0.00_ ;[Red]\-#,##0.00\ "/>
  </numFmts>
  <fonts count="5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i/>
      <sz val="10"/>
      <name val="Calibri"/>
      <family val="2"/>
      <scheme val="minor"/>
    </font>
    <font>
      <sz val="10"/>
      <color indexed="8"/>
      <name val="Calibri"/>
      <family val="2"/>
      <scheme val="minor"/>
    </font>
    <font>
      <i/>
      <sz val="10"/>
      <color indexed="8"/>
      <name val="Calibri"/>
      <family val="2"/>
      <scheme val="minor"/>
    </font>
    <font>
      <sz val="8"/>
      <name val="Calibri"/>
      <family val="2"/>
      <scheme val="minor"/>
    </font>
    <font>
      <i/>
      <sz val="8"/>
      <name val="Calibri"/>
      <family val="2"/>
      <scheme val="minor"/>
    </font>
    <font>
      <sz val="10"/>
      <color indexed="8"/>
      <name val="Arial"/>
      <family val="2"/>
    </font>
    <font>
      <sz val="10"/>
      <name val="Arial"/>
      <family val="2"/>
    </font>
    <font>
      <b/>
      <sz val="10"/>
      <name val="Tahoma"/>
      <family val="2"/>
    </font>
    <font>
      <b/>
      <sz val="12"/>
      <name val="Arial"/>
      <family val="2"/>
    </font>
    <font>
      <sz val="10"/>
      <color indexed="10"/>
      <name val="Calibri"/>
      <family val="2"/>
      <scheme val="minor"/>
    </font>
    <font>
      <sz val="10"/>
      <color indexed="10"/>
      <name val="Arial"/>
      <family val="2"/>
    </font>
    <font>
      <sz val="10"/>
      <color indexed="8"/>
      <name val="Calibri"/>
      <family val="2"/>
    </font>
    <font>
      <b/>
      <sz val="10"/>
      <color indexed="8"/>
      <name val="Calibri"/>
      <family val="2"/>
    </font>
    <font>
      <sz val="11"/>
      <color indexed="8"/>
      <name val="Calibri"/>
      <family val="2"/>
    </font>
    <font>
      <sz val="10"/>
      <color indexed="12"/>
      <name val="Arial"/>
      <family val="2"/>
    </font>
    <font>
      <sz val="10"/>
      <color indexed="48"/>
      <name val="Arial"/>
      <family val="2"/>
    </font>
    <font>
      <sz val="9"/>
      <color indexed="8"/>
      <name val="Calibri"/>
      <family val="2"/>
    </font>
    <font>
      <sz val="11"/>
      <color indexed="10"/>
      <name val="Calibri"/>
      <family val="2"/>
    </font>
    <font>
      <sz val="10"/>
      <color rgb="FFFF0000"/>
      <name val="Calibri"/>
      <family val="2"/>
      <scheme val="minor"/>
    </font>
    <font>
      <sz val="10"/>
      <color rgb="FFFF0000"/>
      <name val="Arial"/>
      <family val="2"/>
    </font>
    <font>
      <sz val="28"/>
      <color theme="1"/>
      <name val="Calibri"/>
      <family val="2"/>
      <scheme val="minor"/>
    </font>
    <font>
      <sz val="11"/>
      <name val="Calibri"/>
      <family val="2"/>
      <scheme val="minor"/>
    </font>
    <font>
      <b/>
      <sz val="11"/>
      <name val="Tahoma"/>
      <family val="2"/>
    </font>
    <font>
      <sz val="11"/>
      <name val="Tahoma"/>
      <family val="2"/>
    </font>
    <font>
      <sz val="6.5"/>
      <name val="Tahoma"/>
      <family val="2"/>
    </font>
    <font>
      <i/>
      <sz val="11"/>
      <name val="Calibri"/>
      <family val="2"/>
      <scheme val="minor"/>
    </font>
    <font>
      <b/>
      <sz val="11"/>
      <name val="Calibri"/>
      <family val="2"/>
      <scheme val="minor"/>
    </font>
    <font>
      <sz val="10"/>
      <name val="Calibri"/>
      <family val="2"/>
    </font>
    <font>
      <sz val="11"/>
      <name val="Calibri"/>
      <family val="2"/>
    </font>
    <font>
      <i/>
      <sz val="10"/>
      <name val="Arial"/>
      <family val="2"/>
    </font>
    <font>
      <sz val="8"/>
      <color rgb="FFFF0000"/>
      <name val="Calibri"/>
      <family val="2"/>
    </font>
    <font>
      <i/>
      <sz val="11"/>
      <color rgb="FF000000"/>
      <name val="Calibri"/>
      <family val="2"/>
      <scheme val="minor"/>
    </font>
    <font>
      <sz val="11"/>
      <color rgb="FF000000"/>
      <name val="Calibri"/>
      <family val="2"/>
      <scheme val="minor"/>
    </font>
    <font>
      <sz val="11"/>
      <color theme="1"/>
      <name val="Times New Roman"/>
      <family val="1"/>
    </font>
    <font>
      <sz val="12"/>
      <color theme="1"/>
      <name val="Calibri"/>
      <family val="2"/>
    </font>
    <font>
      <b/>
      <sz val="10"/>
      <name val="Arial"/>
      <family val="2"/>
    </font>
  </fonts>
  <fills count="2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indexed="9"/>
        <bgColor indexed="64"/>
      </patternFill>
    </fill>
    <fill>
      <patternFill patternType="solid">
        <fgColor indexed="9"/>
        <bgColor indexed="26"/>
      </patternFill>
    </fill>
    <fill>
      <patternFill patternType="solid">
        <fgColor rgb="FFFFFF00"/>
        <bgColor indexed="64"/>
      </patternFill>
    </fill>
    <fill>
      <patternFill patternType="solid">
        <fgColor theme="6" tint="0.79998168889431442"/>
        <bgColor rgb="FF000000"/>
      </patternFill>
    </fill>
    <fill>
      <patternFill patternType="solid">
        <fgColor theme="4" tint="0.59999389629810485"/>
        <bgColor indexed="64"/>
      </patternFill>
    </fill>
  </fills>
  <borders count="55">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double">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double">
        <color indexed="64"/>
      </left>
      <right style="double">
        <color indexed="64"/>
      </right>
      <top/>
      <bottom/>
      <diagonal/>
    </border>
    <border>
      <left style="hair">
        <color indexed="64"/>
      </left>
      <right/>
      <top style="double">
        <color indexed="64"/>
      </top>
      <bottom style="double">
        <color indexed="64"/>
      </bottom>
      <diagonal/>
    </border>
    <border>
      <left style="double">
        <color indexed="64"/>
      </left>
      <right/>
      <top/>
      <bottom style="hair">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cellStyleXfs>
  <cellXfs count="545">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6" xfId="0" applyFont="1" applyFill="1" applyBorder="1" applyAlignment="1">
      <alignment vertical="center" wrapText="1"/>
    </xf>
    <xf numFmtId="0" fontId="2" fillId="21" borderId="16"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2" xfId="0" applyFill="1" applyBorder="1"/>
    <xf numFmtId="0" fontId="0" fillId="5" borderId="23" xfId="0" applyFill="1" applyBorder="1"/>
    <xf numFmtId="0" fontId="0" fillId="11" borderId="23" xfId="0" applyFill="1" applyBorder="1"/>
    <xf numFmtId="0" fontId="0" fillId="12" borderId="23" xfId="0" applyFill="1" applyBorder="1"/>
    <xf numFmtId="0" fontId="0" fillId="13" borderId="23" xfId="0" applyFill="1" applyBorder="1"/>
    <xf numFmtId="0" fontId="0" fillId="14" borderId="24" xfId="0" applyFill="1" applyBorder="1"/>
    <xf numFmtId="0" fontId="11" fillId="2" borderId="26" xfId="0" applyFont="1" applyFill="1" applyBorder="1"/>
    <xf numFmtId="0" fontId="11" fillId="2" borderId="27"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0" fillId="6" borderId="3" xfId="0" applyFill="1" applyBorder="1"/>
    <xf numFmtId="0" fontId="13" fillId="6" borderId="28"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19" fillId="0" borderId="0" xfId="0" applyFont="1"/>
    <xf numFmtId="0" fontId="0" fillId="6" borderId="19"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9" fillId="8" borderId="2" xfId="0" applyFont="1" applyFill="1" applyBorder="1" applyAlignment="1">
      <alignment horizontal="center"/>
    </xf>
    <xf numFmtId="0" fontId="2" fillId="21" borderId="16" xfId="0" applyFont="1" applyFill="1" applyBorder="1" applyAlignment="1">
      <alignment horizontal="center" vertical="center" wrapText="1"/>
    </xf>
    <xf numFmtId="0" fontId="5" fillId="3" borderId="1" xfId="0" applyFont="1" applyFill="1" applyBorder="1" applyAlignment="1">
      <alignment horizontal="left"/>
    </xf>
    <xf numFmtId="0" fontId="2" fillId="21" borderId="16" xfId="0" applyFont="1" applyFill="1" applyBorder="1" applyAlignment="1">
      <alignment horizontal="center" vertical="center" wrapText="1"/>
    </xf>
    <xf numFmtId="0" fontId="0" fillId="22" borderId="13" xfId="0" applyFill="1" applyBorder="1"/>
    <xf numFmtId="0" fontId="8" fillId="22" borderId="8" xfId="0" applyFont="1" applyFill="1" applyBorder="1" applyAlignment="1">
      <alignment horizontal="center" vertical="center"/>
    </xf>
    <xf numFmtId="0" fontId="8" fillId="22" borderId="19"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1" xfId="0" applyFont="1" applyBorder="1" applyAlignment="1">
      <alignment horizontal="center"/>
    </xf>
    <xf numFmtId="9" fontId="6" fillId="0" borderId="21"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29" xfId="0" applyFont="1" applyFill="1" applyBorder="1" applyAlignment="1">
      <alignment vertical="center" wrapText="1"/>
    </xf>
    <xf numFmtId="0" fontId="0" fillId="0" borderId="30" xfId="0" applyBorder="1" applyAlignment="1">
      <alignment horizontal="center"/>
    </xf>
    <xf numFmtId="9" fontId="0" fillId="0" borderId="30" xfId="0" applyNumberFormat="1" applyBorder="1" applyAlignment="1">
      <alignment horizontal="center"/>
    </xf>
    <xf numFmtId="0" fontId="0" fillId="0" borderId="29" xfId="0" applyBorder="1"/>
    <xf numFmtId="0" fontId="0" fillId="0" borderId="12" xfId="0" applyBorder="1"/>
    <xf numFmtId="0" fontId="4" fillId="18" borderId="11" xfId="0" applyFont="1" applyFill="1" applyBorder="1" applyAlignment="1">
      <alignment horizontal="center"/>
    </xf>
    <xf numFmtId="0" fontId="2" fillId="7" borderId="31" xfId="0" applyFont="1" applyFill="1" applyBorder="1" applyAlignment="1">
      <alignment horizontal="center" vertical="center" wrapText="1"/>
    </xf>
    <xf numFmtId="0" fontId="2" fillId="7" borderId="31" xfId="0" applyFont="1" applyFill="1" applyBorder="1" applyAlignment="1">
      <alignment horizontal="center" vertical="center"/>
    </xf>
    <xf numFmtId="49" fontId="16" fillId="23" borderId="3" xfId="0" applyNumberFormat="1" applyFont="1" applyFill="1" applyBorder="1" applyAlignment="1">
      <alignment horizontal="left" vertical="center" wrapText="1"/>
    </xf>
    <xf numFmtId="49" fontId="16" fillId="0" borderId="9" xfId="0" applyNumberFormat="1" applyFont="1" applyFill="1" applyBorder="1" applyAlignment="1">
      <alignment horizontal="left" vertical="center" wrapText="1"/>
    </xf>
    <xf numFmtId="0" fontId="16" fillId="0" borderId="3" xfId="0" applyFont="1" applyBorder="1" applyAlignment="1">
      <alignment vertical="center" wrapText="1"/>
    </xf>
    <xf numFmtId="0" fontId="16" fillId="23" borderId="3" xfId="0" applyFont="1" applyFill="1" applyBorder="1" applyAlignment="1">
      <alignment vertical="center" wrapText="1"/>
    </xf>
    <xf numFmtId="0" fontId="16" fillId="0" borderId="3" xfId="0" applyNumberFormat="1" applyFont="1" applyFill="1" applyBorder="1" applyAlignment="1">
      <alignment horizontal="left" vertical="center" wrapText="1"/>
    </xf>
    <xf numFmtId="0" fontId="16" fillId="23" borderId="9" xfId="0" applyFont="1" applyFill="1" applyBorder="1" applyAlignment="1">
      <alignment vertical="center" wrapText="1"/>
    </xf>
    <xf numFmtId="0" fontId="16" fillId="0" borderId="3" xfId="0" applyFont="1" applyFill="1" applyBorder="1" applyAlignment="1">
      <alignment vertical="center" wrapText="1"/>
    </xf>
    <xf numFmtId="0" fontId="16" fillId="0" borderId="20" xfId="0" applyFont="1" applyFill="1" applyBorder="1" applyAlignment="1">
      <alignment vertical="center" wrapText="1"/>
    </xf>
    <xf numFmtId="49" fontId="16" fillId="0" borderId="3"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shrinkToFit="1"/>
    </xf>
    <xf numFmtId="0" fontId="16" fillId="0" borderId="3" xfId="0" applyFont="1" applyFill="1" applyBorder="1" applyAlignment="1">
      <alignment horizontal="left" vertical="center" wrapText="1"/>
    </xf>
    <xf numFmtId="0" fontId="24" fillId="23" borderId="9" xfId="0" applyFont="1" applyFill="1" applyBorder="1" applyAlignment="1">
      <alignment horizontal="left" vertical="center" wrapText="1"/>
    </xf>
    <xf numFmtId="0" fontId="24" fillId="23" borderId="3" xfId="0" applyFont="1" applyFill="1" applyBorder="1" applyAlignment="1">
      <alignment horizontal="left" vertical="center" wrapText="1"/>
    </xf>
    <xf numFmtId="0" fontId="16" fillId="23" borderId="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6" fillId="23" borderId="35" xfId="0" applyFont="1" applyFill="1" applyBorder="1" applyAlignment="1">
      <alignment vertical="center" wrapText="1"/>
    </xf>
    <xf numFmtId="0" fontId="16" fillId="0" borderId="9" xfId="0" applyNumberFormat="1" applyFont="1" applyFill="1" applyBorder="1" applyAlignment="1">
      <alignment horizontal="left" vertical="center" wrapText="1"/>
    </xf>
    <xf numFmtId="0" fontId="16" fillId="0" borderId="3" xfId="0" applyFont="1" applyBorder="1" applyAlignment="1">
      <alignment horizontal="left" vertical="center" wrapText="1"/>
    </xf>
    <xf numFmtId="0" fontId="26" fillId="0" borderId="3" xfId="0" applyFont="1" applyBorder="1" applyAlignment="1">
      <alignment vertical="center" wrapText="1"/>
    </xf>
    <xf numFmtId="0" fontId="28" fillId="23" borderId="3" xfId="0" applyFont="1" applyFill="1" applyBorder="1" applyAlignment="1">
      <alignment horizontal="left" vertical="center" wrapText="1"/>
    </xf>
    <xf numFmtId="49" fontId="0" fillId="0" borderId="3" xfId="0" applyNumberForma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9" xfId="0" applyFont="1" applyBorder="1" applyAlignment="1">
      <alignment horizontal="left" vertical="center" wrapText="1"/>
    </xf>
    <xf numFmtId="0" fontId="0" fillId="0" borderId="9" xfId="0" applyFill="1" applyBorder="1" applyAlignment="1">
      <alignment horizontal="left" vertical="center" wrapText="1"/>
    </xf>
    <xf numFmtId="0" fontId="0" fillId="0" borderId="3" xfId="0" applyFill="1" applyBorder="1" applyAlignment="1">
      <alignment horizontal="left" vertical="center" wrapText="1"/>
    </xf>
    <xf numFmtId="0" fontId="28" fillId="0" borderId="3" xfId="0" applyFont="1" applyBorder="1" applyAlignment="1">
      <alignment horizontal="left" vertical="center" wrapText="1"/>
    </xf>
    <xf numFmtId="0" fontId="0" fillId="0" borderId="3" xfId="0" applyBorder="1" applyAlignment="1">
      <alignment horizontal="left" vertical="center" wrapText="1"/>
    </xf>
    <xf numFmtId="0" fontId="28" fillId="0" borderId="9" xfId="0" applyFont="1" applyFill="1" applyBorder="1" applyAlignment="1">
      <alignment horizontal="left" vertical="center" wrapText="1"/>
    </xf>
    <xf numFmtId="0" fontId="6" fillId="10" borderId="19" xfId="0" applyFont="1" applyFill="1" applyBorder="1" applyAlignment="1">
      <alignment horizontal="center" vertical="center"/>
    </xf>
    <xf numFmtId="0" fontId="0" fillId="3" borderId="3" xfId="0" applyFill="1" applyBorder="1" applyAlignment="1">
      <alignment horizontal="center" vertical="center" wrapText="1"/>
    </xf>
    <xf numFmtId="0" fontId="16" fillId="23" borderId="3" xfId="0" applyFont="1" applyFill="1" applyBorder="1" applyAlignment="1">
      <alignment horizontal="center" vertical="center" wrapText="1"/>
    </xf>
    <xf numFmtId="164" fontId="29" fillId="0" borderId="36" xfId="0" applyNumberFormat="1" applyFont="1" applyBorder="1" applyAlignment="1">
      <alignment horizontal="center" vertical="center" wrapText="1"/>
    </xf>
    <xf numFmtId="9" fontId="30" fillId="0" borderId="3" xfId="0" applyNumberFormat="1" applyFont="1" applyFill="1" applyBorder="1" applyAlignment="1">
      <alignment horizontal="center" vertical="center" wrapText="1"/>
    </xf>
    <xf numFmtId="17" fontId="0" fillId="6" borderId="3" xfId="0" applyNumberFormat="1" applyFill="1" applyBorder="1" applyAlignment="1">
      <alignment horizontal="center"/>
    </xf>
    <xf numFmtId="4" fontId="16" fillId="0" borderId="3" xfId="0" applyNumberFormat="1" applyFont="1" applyBorder="1" applyAlignment="1">
      <alignment horizontal="center" vertical="center" wrapText="1"/>
    </xf>
    <xf numFmtId="17" fontId="29" fillId="0" borderId="3" xfId="0" applyNumberFormat="1" applyFont="1" applyBorder="1" applyAlignment="1">
      <alignment horizontal="center" vertical="center" wrapText="1"/>
    </xf>
    <xf numFmtId="4" fontId="29" fillId="0" borderId="3" xfId="0" applyNumberFormat="1" applyFont="1" applyFill="1" applyBorder="1" applyAlignment="1">
      <alignment horizontal="center" vertical="center" wrapText="1"/>
    </xf>
    <xf numFmtId="4" fontId="16" fillId="23" borderId="3" xfId="0" applyNumberFormat="1" applyFont="1" applyFill="1" applyBorder="1" applyAlignment="1">
      <alignment horizontal="center" vertical="center" wrapText="1"/>
    </xf>
    <xf numFmtId="17" fontId="29" fillId="23" borderId="3" xfId="0" applyNumberFormat="1" applyFont="1" applyFill="1" applyBorder="1" applyAlignment="1">
      <alignment horizontal="center" vertical="center" wrapText="1"/>
    </xf>
    <xf numFmtId="17" fontId="29" fillId="0" borderId="3" xfId="0" applyNumberFormat="1" applyFont="1" applyFill="1" applyBorder="1" applyAlignment="1">
      <alignment horizontal="center" vertical="center" wrapText="1"/>
    </xf>
    <xf numFmtId="0" fontId="31" fillId="0" borderId="3" xfId="0" applyFont="1" applyFill="1" applyBorder="1" applyAlignment="1">
      <alignment vertical="center" wrapText="1"/>
    </xf>
    <xf numFmtId="49" fontId="29" fillId="23" borderId="9"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17" fontId="29" fillId="0" borderId="20" xfId="0" applyNumberFormat="1"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0" fillId="6" borderId="3" xfId="0" applyNumberFormat="1" applyFill="1" applyBorder="1" applyAlignment="1">
      <alignment horizontal="center" vertical="center" wrapText="1"/>
    </xf>
    <xf numFmtId="49" fontId="29" fillId="6" borderId="3" xfId="0" applyNumberFormat="1" applyFont="1" applyFill="1" applyBorder="1" applyAlignment="1">
      <alignment horizontal="center" vertical="center" wrapText="1"/>
    </xf>
    <xf numFmtId="49" fontId="29" fillId="6" borderId="20" xfId="0" applyNumberFormat="1" applyFont="1" applyFill="1" applyBorder="1" applyAlignment="1">
      <alignment horizontal="center" vertical="center" wrapText="1"/>
    </xf>
    <xf numFmtId="17" fontId="24" fillId="23"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17" fontId="24" fillId="0" borderId="3" xfId="0" applyNumberFormat="1" applyFont="1" applyFill="1" applyBorder="1" applyAlignment="1">
      <alignment horizontal="center" vertical="center" wrapText="1"/>
    </xf>
    <xf numFmtId="17" fontId="28" fillId="23" borderId="3" xfId="0" applyNumberFormat="1" applyFont="1" applyFill="1" applyBorder="1" applyAlignment="1">
      <alignment horizontal="center" vertical="center" wrapText="1"/>
    </xf>
    <xf numFmtId="17" fontId="28" fillId="0" borderId="3"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28" fillId="23"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17" fontId="28" fillId="6" borderId="3" xfId="0" applyNumberFormat="1" applyFont="1" applyFill="1" applyBorder="1" applyAlignment="1">
      <alignment horizontal="center" vertical="center" wrapText="1"/>
    </xf>
    <xf numFmtId="49" fontId="16" fillId="6" borderId="3" xfId="0" applyNumberFormat="1" applyFont="1" applyFill="1" applyBorder="1" applyAlignment="1">
      <alignment horizontal="center" vertical="center" wrapText="1"/>
    </xf>
    <xf numFmtId="17" fontId="28" fillId="23" borderId="9" xfId="0" applyNumberFormat="1" applyFont="1" applyFill="1" applyBorder="1" applyAlignment="1">
      <alignment horizontal="center" vertical="center" wrapText="1"/>
    </xf>
    <xf numFmtId="0" fontId="29" fillId="6" borderId="3" xfId="0" applyFont="1" applyFill="1" applyBorder="1" applyAlignment="1">
      <alignment horizontal="center" vertical="center" wrapText="1"/>
    </xf>
    <xf numFmtId="49" fontId="29" fillId="23"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7" fontId="29" fillId="6" borderId="3" xfId="0" applyNumberFormat="1" applyFont="1" applyFill="1" applyBorder="1" applyAlignment="1">
      <alignment horizontal="center" vertical="center" wrapText="1"/>
    </xf>
    <xf numFmtId="0" fontId="16" fillId="0" borderId="36" xfId="0" applyFont="1" applyBorder="1" applyAlignment="1">
      <alignment horizontal="center" vertical="center" wrapText="1"/>
    </xf>
    <xf numFmtId="0" fontId="29" fillId="0" borderId="9" xfId="0" applyFont="1" applyBorder="1" applyAlignment="1">
      <alignment horizontal="left" vertical="center" wrapText="1"/>
    </xf>
    <xf numFmtId="0" fontId="16" fillId="0" borderId="3" xfId="0" applyFont="1" applyBorder="1" applyAlignment="1">
      <alignment horizontal="center" vertical="center" wrapText="1"/>
    </xf>
    <xf numFmtId="0" fontId="29" fillId="0" borderId="3" xfId="0" applyFont="1" applyBorder="1" applyAlignment="1">
      <alignment horizontal="left" vertical="center" wrapText="1"/>
    </xf>
    <xf numFmtId="0" fontId="29" fillId="23"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49" fontId="16" fillId="23" borderId="9" xfId="0" applyNumberFormat="1" applyFont="1" applyFill="1" applyBorder="1" applyAlignment="1">
      <alignment horizontal="center" vertical="center" wrapText="1"/>
    </xf>
    <xf numFmtId="0" fontId="29" fillId="0" borderId="9" xfId="0" applyNumberFormat="1" applyFont="1" applyFill="1" applyBorder="1" applyAlignment="1">
      <alignment horizontal="left" vertical="center" wrapText="1"/>
    </xf>
    <xf numFmtId="49" fontId="16"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left" vertical="center" wrapText="1"/>
    </xf>
    <xf numFmtId="49" fontId="16" fillId="0" borderId="20" xfId="0" applyNumberFormat="1" applyFont="1" applyFill="1" applyBorder="1" applyAlignment="1">
      <alignment horizontal="center" vertical="center" wrapText="1"/>
    </xf>
    <xf numFmtId="0" fontId="29" fillId="0" borderId="3" xfId="0" applyNumberFormat="1" applyFont="1" applyFill="1" applyBorder="1" applyAlignment="1">
      <alignment horizontal="left" vertical="center" wrapText="1"/>
    </xf>
    <xf numFmtId="49" fontId="16" fillId="0" borderId="9" xfId="0" applyNumberFormat="1" applyFont="1" applyFill="1" applyBorder="1" applyAlignment="1">
      <alignment horizontal="center" vertical="center" wrapText="1"/>
    </xf>
    <xf numFmtId="49" fontId="29" fillId="0" borderId="9" xfId="0" applyNumberFormat="1" applyFont="1" applyFill="1" applyBorder="1" applyAlignment="1">
      <alignment horizontal="left" vertical="center" wrapText="1"/>
    </xf>
    <xf numFmtId="0" fontId="16" fillId="0" borderId="3" xfId="0" applyNumberFormat="1" applyFont="1" applyFill="1" applyBorder="1" applyAlignment="1">
      <alignment horizontal="center" vertical="center" wrapText="1"/>
    </xf>
    <xf numFmtId="0" fontId="16" fillId="6" borderId="3" xfId="0" applyFont="1" applyFill="1" applyBorder="1" applyAlignment="1">
      <alignment horizontal="center" vertical="center" wrapText="1"/>
    </xf>
    <xf numFmtId="0" fontId="24" fillId="23" borderId="3" xfId="0" applyFont="1" applyFill="1" applyBorder="1" applyAlignment="1">
      <alignment horizontal="center" vertical="center" wrapText="1"/>
    </xf>
    <xf numFmtId="49" fontId="29" fillId="0" borderId="9" xfId="0" applyNumberFormat="1" applyFont="1" applyFill="1" applyBorder="1" applyAlignment="1">
      <alignment vertical="center" wrapText="1"/>
    </xf>
    <xf numFmtId="49" fontId="29" fillId="0" borderId="3" xfId="0" applyNumberFormat="1" applyFont="1" applyFill="1" applyBorder="1" applyAlignment="1">
      <alignment vertical="center" wrapText="1"/>
    </xf>
    <xf numFmtId="0" fontId="29" fillId="0" borderId="3" xfId="0" applyNumberFormat="1" applyFont="1" applyFill="1" applyBorder="1" applyAlignment="1">
      <alignment vertical="center" wrapText="1"/>
    </xf>
    <xf numFmtId="0" fontId="0" fillId="0" borderId="0" xfId="0" applyFill="1" applyAlignment="1">
      <alignment wrapText="1"/>
    </xf>
    <xf numFmtId="0" fontId="16" fillId="23" borderId="9" xfId="0" applyFont="1" applyFill="1" applyBorder="1" applyAlignment="1">
      <alignment horizontal="center" vertical="center" wrapText="1"/>
    </xf>
    <xf numFmtId="0" fontId="29" fillId="0" borderId="9" xfId="0" applyFont="1" applyFill="1" applyBorder="1" applyAlignment="1">
      <alignment horizontal="left" vertical="center" wrapText="1"/>
    </xf>
    <xf numFmtId="49" fontId="29" fillId="23" borderId="3" xfId="0" applyNumberFormat="1" applyFont="1" applyFill="1" applyBorder="1" applyAlignment="1">
      <alignment horizontal="left" vertical="center" wrapText="1"/>
    </xf>
    <xf numFmtId="0" fontId="24" fillId="23" borderId="9" xfId="0" applyFont="1" applyFill="1" applyBorder="1" applyAlignment="1">
      <alignment horizontal="center" vertical="center" wrapText="1"/>
    </xf>
    <xf numFmtId="0" fontId="0" fillId="0" borderId="0" xfId="0" applyFill="1" applyAlignment="1">
      <alignment horizontal="center" vertical="center" wrapText="1"/>
    </xf>
    <xf numFmtId="0" fontId="16" fillId="0" borderId="9" xfId="0" applyNumberFormat="1" applyFont="1" applyFill="1" applyBorder="1" applyAlignment="1">
      <alignment horizontal="center" vertical="center" wrapText="1"/>
    </xf>
    <xf numFmtId="49" fontId="16" fillId="23" borderId="3"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29" fillId="0" borderId="3" xfId="0" applyFont="1" applyBorder="1" applyAlignment="1">
      <alignment horizontal="left" wrapText="1"/>
    </xf>
    <xf numFmtId="0" fontId="24" fillId="24" borderId="37" xfId="0" applyFont="1" applyFill="1" applyBorder="1" applyAlignment="1">
      <alignment horizontal="left" vertical="center" wrapText="1"/>
    </xf>
    <xf numFmtId="0" fontId="24" fillId="24" borderId="38" xfId="0" applyFont="1" applyFill="1" applyBorder="1" applyAlignment="1">
      <alignment horizontal="left" vertical="center" wrapText="1"/>
    </xf>
    <xf numFmtId="0" fontId="29" fillId="0" borderId="3" xfId="0" applyNumberFormat="1" applyFont="1" applyFill="1" applyBorder="1" applyAlignment="1">
      <alignment horizontal="center" vertical="center" wrapText="1"/>
    </xf>
    <xf numFmtId="0" fontId="29" fillId="0" borderId="9" xfId="0" applyNumberFormat="1" applyFont="1" applyFill="1" applyBorder="1" applyAlignment="1">
      <alignment vertical="center" wrapText="1"/>
    </xf>
    <xf numFmtId="4" fontId="29" fillId="0" borderId="36" xfId="0" applyNumberFormat="1" applyFont="1" applyBorder="1" applyAlignment="1">
      <alignment horizontal="center" vertical="center" wrapText="1"/>
    </xf>
    <xf numFmtId="4" fontId="29" fillId="0" borderId="39" xfId="0" applyNumberFormat="1" applyFont="1" applyBorder="1" applyAlignment="1">
      <alignment horizontal="center" vertical="center" wrapText="1"/>
    </xf>
    <xf numFmtId="4" fontId="29" fillId="0" borderId="39" xfId="0" applyNumberFormat="1" applyFont="1" applyFill="1" applyBorder="1" applyAlignment="1">
      <alignment horizontal="center" vertical="center" wrapText="1"/>
    </xf>
    <xf numFmtId="4" fontId="29" fillId="23" borderId="39" xfId="0" applyNumberFormat="1" applyFont="1" applyFill="1" applyBorder="1" applyAlignment="1">
      <alignment horizontal="center" vertical="center" wrapText="1"/>
    </xf>
    <xf numFmtId="4" fontId="29" fillId="23" borderId="9" xfId="0" applyNumberFormat="1" applyFont="1" applyFill="1" applyBorder="1" applyAlignment="1">
      <alignment horizontal="center" vertical="center" wrapText="1"/>
    </xf>
    <xf numFmtId="4" fontId="29" fillId="0" borderId="20" xfId="0" applyNumberFormat="1" applyFont="1" applyFill="1" applyBorder="1" applyAlignment="1">
      <alignment horizontal="center" vertical="center" wrapText="1"/>
    </xf>
    <xf numFmtId="4" fontId="29" fillId="0" borderId="9" xfId="0" applyNumberFormat="1" applyFont="1" applyFill="1" applyBorder="1" applyAlignment="1">
      <alignment horizontal="center" vertical="center" wrapText="1"/>
    </xf>
    <xf numFmtId="4" fontId="28" fillId="23" borderId="3" xfId="0" applyNumberFormat="1" applyFont="1" applyFill="1" applyBorder="1" applyAlignment="1">
      <alignment horizontal="center" vertical="center" wrapText="1"/>
    </xf>
    <xf numFmtId="0" fontId="34" fillId="0" borderId="3" xfId="0" applyFont="1" applyBorder="1" applyAlignment="1">
      <alignment horizontal="center" vertical="center"/>
    </xf>
    <xf numFmtId="0" fontId="34" fillId="23" borderId="3" xfId="0" applyFont="1" applyFill="1" applyBorder="1" applyAlignment="1">
      <alignment horizontal="center" vertical="center" wrapText="1"/>
    </xf>
    <xf numFmtId="165" fontId="28" fillId="0" borderId="3" xfId="0" applyNumberFormat="1" applyFont="1" applyFill="1" applyBorder="1" applyAlignment="1">
      <alignment horizontal="center" vertical="center" wrapText="1"/>
    </xf>
    <xf numFmtId="4" fontId="28"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0" fontId="29" fillId="0" borderId="3" xfId="0" applyFont="1" applyFill="1" applyBorder="1" applyAlignment="1">
      <alignment horizontal="center" vertical="center"/>
    </xf>
    <xf numFmtId="4" fontId="29" fillId="0" borderId="3" xfId="0" applyNumberFormat="1" applyFont="1" applyFill="1" applyBorder="1" applyAlignment="1">
      <alignment horizontal="center" vertical="center"/>
    </xf>
    <xf numFmtId="4" fontId="28" fillId="23" borderId="9"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23" borderId="3" xfId="0" applyNumberFormat="1" applyFont="1" applyFill="1" applyBorder="1" applyAlignment="1">
      <alignment horizontal="center" vertical="center" wrapText="1"/>
    </xf>
    <xf numFmtId="4" fontId="29" fillId="23" borderId="3" xfId="0" applyNumberFormat="1" applyFont="1" applyFill="1" applyBorder="1" applyAlignment="1">
      <alignment horizontal="center" vertical="center" wrapText="1"/>
    </xf>
    <xf numFmtId="4" fontId="28" fillId="6" borderId="3" xfId="0" applyNumberFormat="1" applyFont="1" applyFill="1" applyBorder="1" applyAlignment="1">
      <alignment horizontal="center" vertical="center" wrapText="1"/>
    </xf>
    <xf numFmtId="0" fontId="0" fillId="23" borderId="3" xfId="0" applyFill="1" applyBorder="1" applyAlignment="1">
      <alignment horizontal="center" vertical="center" wrapText="1"/>
    </xf>
    <xf numFmtId="0" fontId="29" fillId="0" borderId="3" xfId="0" applyFont="1" applyBorder="1" applyAlignment="1">
      <alignment horizontal="center" vertical="center" wrapText="1"/>
    </xf>
    <xf numFmtId="4" fontId="16" fillId="0" borderId="3" xfId="0" applyNumberFormat="1" applyFont="1" applyFill="1" applyBorder="1" applyAlignment="1">
      <alignment horizontal="center" vertical="center" wrapText="1"/>
    </xf>
    <xf numFmtId="4" fontId="29" fillId="0" borderId="3" xfId="0" applyNumberFormat="1" applyFont="1" applyBorder="1" applyAlignment="1">
      <alignment horizontal="center" vertical="center" wrapText="1"/>
    </xf>
    <xf numFmtId="0" fontId="26" fillId="23" borderId="3" xfId="0" applyNumberFormat="1" applyFont="1" applyFill="1" applyBorder="1" applyAlignment="1">
      <alignment horizontal="center" vertical="center" wrapText="1"/>
    </xf>
    <xf numFmtId="0" fontId="0" fillId="6" borderId="3" xfId="0" applyFill="1" applyBorder="1" applyAlignment="1">
      <alignment wrapText="1"/>
    </xf>
    <xf numFmtId="0" fontId="0" fillId="0" borderId="3" xfId="0" applyFill="1" applyBorder="1" applyAlignment="1">
      <alignment wrapText="1"/>
    </xf>
    <xf numFmtId="0" fontId="3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36" fillId="0" borderId="0" xfId="0" applyFont="1" applyAlignment="1">
      <alignment vertical="center" wrapText="1"/>
    </xf>
    <xf numFmtId="49" fontId="28" fillId="23" borderId="9" xfId="0" applyNumberFormat="1" applyFont="1" applyFill="1" applyBorder="1" applyAlignment="1">
      <alignment horizontal="center" vertical="center" wrapText="1"/>
    </xf>
    <xf numFmtId="0" fontId="0" fillId="0" borderId="3" xfId="0" applyFill="1" applyBorder="1"/>
    <xf numFmtId="0" fontId="0" fillId="0" borderId="3" xfId="0" applyBorder="1" applyAlignment="1">
      <alignment wrapText="1"/>
    </xf>
    <xf numFmtId="49" fontId="28" fillId="23"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49" fontId="24" fillId="6" borderId="3" xfId="0" applyNumberFormat="1" applyFont="1" applyFill="1" applyBorder="1" applyAlignment="1">
      <alignment horizontal="center" vertical="center" wrapText="1"/>
    </xf>
    <xf numFmtId="0" fontId="0" fillId="0" borderId="3" xfId="0" applyBorder="1"/>
    <xf numFmtId="0" fontId="38" fillId="23" borderId="3" xfId="0" applyFont="1" applyFill="1" applyBorder="1" applyAlignment="1">
      <alignment horizontal="center" vertical="center" wrapText="1"/>
    </xf>
    <xf numFmtId="0" fontId="29" fillId="23" borderId="3" xfId="0" applyFont="1" applyFill="1" applyBorder="1" applyAlignment="1">
      <alignment horizontal="center" vertical="center" wrapText="1"/>
    </xf>
    <xf numFmtId="17" fontId="0" fillId="23" borderId="3" xfId="0" applyNumberFormat="1" applyFill="1" applyBorder="1" applyAlignment="1">
      <alignment horizontal="center"/>
    </xf>
    <xf numFmtId="0" fontId="0" fillId="0" borderId="9" xfId="0" applyFill="1" applyBorder="1"/>
    <xf numFmtId="0" fontId="0" fillId="0" borderId="20" xfId="0" applyFill="1" applyBorder="1" applyAlignment="1">
      <alignment wrapText="1"/>
    </xf>
    <xf numFmtId="0" fontId="16" fillId="6" borderId="20" xfId="0" applyFont="1" applyFill="1" applyBorder="1" applyAlignment="1">
      <alignment wrapText="1"/>
    </xf>
    <xf numFmtId="17" fontId="31" fillId="0" borderId="3" xfId="0" applyNumberFormat="1" applyFont="1" applyFill="1" applyBorder="1" applyAlignment="1">
      <alignment vertical="center" wrapText="1"/>
    </xf>
    <xf numFmtId="0" fontId="0" fillId="6" borderId="3" xfId="0" applyFill="1" applyBorder="1" applyAlignment="1">
      <alignment horizontal="center" wrapText="1"/>
    </xf>
    <xf numFmtId="0" fontId="34" fillId="0" borderId="3" xfId="0" applyFont="1" applyBorder="1" applyAlignment="1">
      <alignment horizontal="center" vertical="center" wrapText="1"/>
    </xf>
    <xf numFmtId="17" fontId="34" fillId="0" borderId="3" xfId="0" applyNumberFormat="1" applyFont="1" applyBorder="1" applyAlignment="1">
      <alignment horizontal="center" vertical="center"/>
    </xf>
    <xf numFmtId="0" fontId="34" fillId="6"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17" fontId="0" fillId="0" borderId="3" xfId="0" applyNumberFormat="1" applyBorder="1" applyAlignment="1">
      <alignment horizontal="center" vertical="center" wrapText="1"/>
    </xf>
    <xf numFmtId="0" fontId="29" fillId="23" borderId="9" xfId="0" applyFont="1" applyFill="1" applyBorder="1" applyAlignment="1">
      <alignment horizontal="center" vertical="center" wrapText="1"/>
    </xf>
    <xf numFmtId="0" fontId="0" fillId="25" borderId="9" xfId="0" applyFill="1" applyBorder="1" applyAlignment="1">
      <alignment horizontal="center" vertical="center" wrapText="1"/>
    </xf>
    <xf numFmtId="0" fontId="29" fillId="25" borderId="9" xfId="0" applyFont="1" applyFill="1" applyBorder="1" applyAlignment="1">
      <alignment horizontal="center" vertical="center" wrapText="1"/>
    </xf>
    <xf numFmtId="17" fontId="0" fillId="0" borderId="3" xfId="0" applyNumberFormat="1" applyBorder="1" applyAlignment="1">
      <alignment horizontal="center"/>
    </xf>
    <xf numFmtId="17" fontId="16" fillId="0" borderId="3" xfId="0" applyNumberFormat="1" applyFont="1" applyFill="1" applyBorder="1" applyAlignment="1">
      <alignment vertical="center" wrapText="1"/>
    </xf>
    <xf numFmtId="0" fontId="39" fillId="0" borderId="3" xfId="0" applyFont="1" applyBorder="1" applyAlignment="1">
      <alignment wrapText="1"/>
    </xf>
    <xf numFmtId="17" fontId="0" fillId="0" borderId="3" xfId="0" applyNumberFormat="1" applyFill="1" applyBorder="1" applyAlignment="1">
      <alignment horizontal="center" vertical="center" wrapText="1"/>
    </xf>
    <xf numFmtId="17" fontId="0" fillId="6" borderId="3" xfId="0" applyNumberFormat="1" applyFill="1" applyBorder="1"/>
    <xf numFmtId="0" fontId="0" fillId="0" borderId="0" xfId="0" applyAlignment="1">
      <alignment wrapText="1"/>
    </xf>
    <xf numFmtId="0" fontId="16" fillId="6" borderId="3"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16" fillId="23" borderId="3" xfId="0" applyFont="1" applyFill="1" applyBorder="1" applyAlignment="1">
      <alignment vertical="top" wrapText="1"/>
    </xf>
    <xf numFmtId="0" fontId="16" fillId="0" borderId="3" xfId="0" applyNumberFormat="1" applyFont="1" applyFill="1" applyBorder="1" applyAlignment="1">
      <alignment horizontal="left" vertical="top" wrapText="1"/>
    </xf>
    <xf numFmtId="49" fontId="16" fillId="0" borderId="3" xfId="0" applyNumberFormat="1" applyFont="1" applyFill="1" applyBorder="1" applyAlignment="1">
      <alignment horizontal="left" vertical="top" wrapText="1"/>
    </xf>
    <xf numFmtId="0" fontId="16" fillId="0" borderId="9" xfId="0" applyNumberFormat="1" applyFont="1" applyFill="1" applyBorder="1" applyAlignment="1">
      <alignment horizontal="left" vertical="top" wrapText="1"/>
    </xf>
    <xf numFmtId="0" fontId="16" fillId="6" borderId="3" xfId="0" applyFont="1" applyFill="1" applyBorder="1" applyAlignment="1">
      <alignment vertical="center" wrapText="1"/>
    </xf>
    <xf numFmtId="0" fontId="28" fillId="6" borderId="3" xfId="0" applyFont="1" applyFill="1" applyBorder="1" applyAlignment="1">
      <alignment horizontal="left" vertical="center" wrapText="1"/>
    </xf>
    <xf numFmtId="9" fontId="30" fillId="6" borderId="3" xfId="0" applyNumberFormat="1" applyFont="1" applyFill="1" applyBorder="1" applyAlignment="1">
      <alignment horizontal="center" vertical="top" wrapText="1"/>
    </xf>
    <xf numFmtId="0" fontId="0" fillId="6" borderId="3" xfId="0" applyFill="1" applyBorder="1" applyAlignment="1">
      <alignment vertical="top" wrapText="1"/>
    </xf>
    <xf numFmtId="0" fontId="0" fillId="6" borderId="3" xfId="0" applyFill="1" applyBorder="1" applyAlignment="1">
      <alignment vertical="center" wrapText="1"/>
    </xf>
    <xf numFmtId="0" fontId="0" fillId="3" borderId="3" xfId="0" applyFill="1" applyBorder="1" applyAlignment="1">
      <alignment vertical="top"/>
    </xf>
    <xf numFmtId="49" fontId="29" fillId="0" borderId="3" xfId="0" applyNumberFormat="1" applyFont="1" applyFill="1" applyBorder="1" applyAlignment="1">
      <alignment horizontal="center" vertical="top" wrapText="1"/>
    </xf>
    <xf numFmtId="49" fontId="16" fillId="6" borderId="3" xfId="0" applyNumberFormat="1" applyFont="1" applyFill="1" applyBorder="1" applyAlignment="1">
      <alignment horizontal="center" vertical="top" wrapText="1"/>
    </xf>
    <xf numFmtId="49" fontId="16" fillId="6" borderId="9" xfId="0" applyNumberFormat="1" applyFont="1" applyFill="1" applyBorder="1" applyAlignment="1">
      <alignment horizontal="center" vertical="top" wrapText="1"/>
    </xf>
    <xf numFmtId="0" fontId="16" fillId="6" borderId="3" xfId="0" applyNumberFormat="1" applyFont="1" applyFill="1" applyBorder="1" applyAlignment="1">
      <alignment horizontal="center" vertical="top" wrapText="1"/>
    </xf>
    <xf numFmtId="0" fontId="29" fillId="0" borderId="9" xfId="0" applyFont="1" applyFill="1" applyBorder="1" applyAlignment="1">
      <alignment horizontal="left" vertical="top" wrapText="1"/>
    </xf>
    <xf numFmtId="49" fontId="29" fillId="0" borderId="3" xfId="0" applyNumberFormat="1" applyFont="1" applyFill="1" applyBorder="1" applyAlignment="1">
      <alignment horizontal="left" vertical="top" wrapText="1"/>
    </xf>
    <xf numFmtId="49" fontId="16" fillId="0" borderId="3" xfId="0" applyNumberFormat="1" applyFont="1" applyFill="1" applyBorder="1" applyAlignment="1">
      <alignment horizontal="center" vertical="top" wrapText="1"/>
    </xf>
    <xf numFmtId="49" fontId="29" fillId="0" borderId="9" xfId="0" applyNumberFormat="1" applyFont="1" applyFill="1" applyBorder="1" applyAlignment="1">
      <alignment horizontal="left" vertical="top" wrapText="1"/>
    </xf>
    <xf numFmtId="0" fontId="29" fillId="0" borderId="3" xfId="0" applyNumberFormat="1" applyFont="1" applyFill="1" applyBorder="1" applyAlignment="1">
      <alignment horizontal="left" vertical="top" wrapText="1"/>
    </xf>
    <xf numFmtId="0" fontId="29" fillId="0" borderId="3" xfId="0" applyNumberFormat="1" applyFont="1" applyFill="1" applyBorder="1" applyAlignment="1">
      <alignment horizontal="center" vertical="top" wrapText="1"/>
    </xf>
    <xf numFmtId="0" fontId="29" fillId="0" borderId="9" xfId="0" applyNumberFormat="1" applyFont="1" applyFill="1" applyBorder="1" applyAlignment="1">
      <alignment horizontal="left" vertical="top" wrapText="1"/>
    </xf>
    <xf numFmtId="4" fontId="29" fillId="6" borderId="3" xfId="0" applyNumberFormat="1" applyFont="1" applyFill="1" applyBorder="1" applyAlignment="1">
      <alignment horizontal="center" vertical="center" wrapText="1"/>
    </xf>
    <xf numFmtId="4" fontId="29" fillId="0" borderId="3" xfId="0" applyNumberFormat="1" applyFont="1" applyFill="1" applyBorder="1" applyAlignment="1">
      <alignment horizontal="center" vertical="top" wrapText="1"/>
    </xf>
    <xf numFmtId="0" fontId="29" fillId="0" borderId="3" xfId="0" applyFont="1" applyFill="1" applyBorder="1" applyAlignment="1">
      <alignment horizontal="center" vertical="top"/>
    </xf>
    <xf numFmtId="4" fontId="29" fillId="0" borderId="3" xfId="0" applyNumberFormat="1" applyFont="1" applyFill="1" applyBorder="1" applyAlignment="1">
      <alignment horizontal="center" vertical="top"/>
    </xf>
    <xf numFmtId="0" fontId="29" fillId="6" borderId="3" xfId="0" applyNumberFormat="1" applyFont="1" applyFill="1" applyBorder="1" applyAlignment="1">
      <alignment horizontal="center" vertical="center" wrapText="1"/>
    </xf>
    <xf numFmtId="0" fontId="0" fillId="3" borderId="9" xfId="0" applyFill="1" applyBorder="1" applyAlignment="1">
      <alignment vertical="top" wrapText="1"/>
    </xf>
    <xf numFmtId="0" fontId="0" fillId="3" borderId="9" xfId="0" applyFill="1" applyBorder="1" applyAlignment="1">
      <alignment horizontal="left" vertical="top" wrapText="1"/>
    </xf>
    <xf numFmtId="0" fontId="0" fillId="3" borderId="9" xfId="0" applyFill="1" applyBorder="1" applyAlignment="1">
      <alignment wrapText="1"/>
    </xf>
    <xf numFmtId="0" fontId="0" fillId="3" borderId="9" xfId="0" applyFill="1" applyBorder="1" applyAlignment="1">
      <alignment vertical="top"/>
    </xf>
    <xf numFmtId="0" fontId="6" fillId="3" borderId="9" xfId="0" applyFont="1" applyFill="1" applyBorder="1" applyAlignment="1">
      <alignment horizontal="center" vertical="top"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xf>
    <xf numFmtId="0" fontId="6" fillId="3" borderId="9" xfId="0" quotePrefix="1" applyFont="1" applyFill="1" applyBorder="1" applyAlignment="1">
      <alignment horizontal="center" vertical="top"/>
    </xf>
    <xf numFmtId="0" fontId="43" fillId="3" borderId="9" xfId="0" applyFont="1" applyFill="1" applyBorder="1" applyAlignment="1">
      <alignment horizontal="center"/>
    </xf>
    <xf numFmtId="0" fontId="44" fillId="6" borderId="9" xfId="0" applyFont="1" applyFill="1" applyBorder="1" applyAlignment="1">
      <alignment vertical="top" wrapText="1"/>
    </xf>
    <xf numFmtId="0" fontId="44" fillId="6" borderId="3" xfId="0" applyFont="1" applyFill="1" applyBorder="1" applyAlignment="1">
      <alignment vertical="top" wrapText="1"/>
    </xf>
    <xf numFmtId="0" fontId="29" fillId="6" borderId="3" xfId="0" applyFont="1" applyFill="1" applyBorder="1" applyAlignment="1">
      <alignment horizontal="center" vertical="top" wrapText="1"/>
    </xf>
    <xf numFmtId="4" fontId="44" fillId="6" borderId="3" xfId="0" applyNumberFormat="1" applyFont="1" applyFill="1" applyBorder="1" applyAlignment="1">
      <alignment horizontal="center" vertical="top" wrapText="1"/>
    </xf>
    <xf numFmtId="0" fontId="44" fillId="6" borderId="0" xfId="0" applyFont="1" applyFill="1" applyAlignment="1">
      <alignment vertical="center" wrapText="1"/>
    </xf>
    <xf numFmtId="0" fontId="44" fillId="6" borderId="41" xfId="0" applyFont="1" applyFill="1" applyBorder="1" applyAlignment="1">
      <alignment vertical="center" wrapText="1"/>
    </xf>
    <xf numFmtId="0" fontId="44" fillId="6" borderId="42" xfId="0" applyFont="1" applyFill="1" applyBorder="1" applyAlignment="1">
      <alignment vertical="center" wrapText="1"/>
    </xf>
    <xf numFmtId="0" fontId="44" fillId="6" borderId="43" xfId="0" applyFont="1" applyFill="1" applyBorder="1" applyAlignment="1">
      <alignment vertical="center" wrapText="1"/>
    </xf>
    <xf numFmtId="0" fontId="44" fillId="6" borderId="44" xfId="0" applyFont="1" applyFill="1" applyBorder="1" applyAlignment="1">
      <alignment vertical="center" wrapText="1"/>
    </xf>
    <xf numFmtId="0" fontId="44" fillId="6" borderId="0" xfId="0" applyFont="1" applyFill="1" applyAlignment="1">
      <alignment vertical="top" wrapText="1"/>
    </xf>
    <xf numFmtId="0" fontId="44" fillId="6" borderId="45" xfId="0" applyFont="1" applyFill="1" applyBorder="1" applyAlignment="1">
      <alignment vertical="top" wrapText="1"/>
    </xf>
    <xf numFmtId="0" fontId="44" fillId="6" borderId="3" xfId="0" applyFont="1" applyFill="1" applyBorder="1" applyAlignment="1">
      <alignment horizontal="left" vertical="top" wrapText="1"/>
    </xf>
    <xf numFmtId="0" fontId="44" fillId="6" borderId="3" xfId="0" applyFont="1" applyFill="1" applyBorder="1" applyAlignment="1">
      <alignment vertical="center" wrapText="1"/>
    </xf>
    <xf numFmtId="0" fontId="44" fillId="6" borderId="0" xfId="0" applyFont="1" applyFill="1" applyAlignment="1">
      <alignment wrapText="1"/>
    </xf>
    <xf numFmtId="0" fontId="44" fillId="6" borderId="3" xfId="0" applyFont="1" applyFill="1" applyBorder="1" applyAlignment="1">
      <alignment horizontal="center" vertical="top" wrapText="1"/>
    </xf>
    <xf numFmtId="0" fontId="44" fillId="6" borderId="3" xfId="0" applyFont="1" applyFill="1" applyBorder="1" applyAlignment="1">
      <alignment wrapText="1"/>
    </xf>
    <xf numFmtId="0" fontId="50" fillId="6" borderId="3" xfId="0" applyFont="1" applyFill="1" applyBorder="1" applyAlignment="1">
      <alignment vertical="center" wrapText="1"/>
    </xf>
    <xf numFmtId="0" fontId="50" fillId="6" borderId="3"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51" fillId="6" borderId="0" xfId="0" applyFont="1" applyFill="1" applyAlignment="1">
      <alignment vertical="center" wrapText="1"/>
    </xf>
    <xf numFmtId="0" fontId="16" fillId="6" borderId="3" xfId="0" applyFont="1" applyFill="1" applyBorder="1" applyAlignment="1">
      <alignment horizontal="center" wrapText="1"/>
    </xf>
    <xf numFmtId="4" fontId="16" fillId="6" borderId="3" xfId="0" applyNumberFormat="1" applyFont="1" applyFill="1" applyBorder="1" applyAlignment="1">
      <alignment horizontal="center" vertical="center" wrapText="1"/>
    </xf>
    <xf numFmtId="0" fontId="44" fillId="0" borderId="9" xfId="0" applyFont="1" applyFill="1" applyBorder="1" applyAlignment="1">
      <alignment horizontal="center" vertical="top" wrapText="1"/>
    </xf>
    <xf numFmtId="0" fontId="29" fillId="23" borderId="9" xfId="0" applyFont="1" applyFill="1" applyBorder="1" applyAlignment="1">
      <alignment horizontal="center" vertical="top" wrapText="1"/>
    </xf>
    <xf numFmtId="17" fontId="31" fillId="0" borderId="3" xfId="0" applyNumberFormat="1" applyFont="1" applyFill="1" applyBorder="1" applyAlignment="1">
      <alignment vertical="top" wrapText="1"/>
    </xf>
    <xf numFmtId="0" fontId="29" fillId="23" borderId="3" xfId="0" applyNumberFormat="1" applyFont="1" applyFill="1" applyBorder="1" applyAlignment="1">
      <alignment horizontal="center" vertical="top" wrapText="1"/>
    </xf>
    <xf numFmtId="0" fontId="29" fillId="0" borderId="9" xfId="0" applyFont="1" applyFill="1" applyBorder="1" applyAlignment="1">
      <alignment horizontal="center" vertical="top" wrapText="1"/>
    </xf>
    <xf numFmtId="0" fontId="44" fillId="3" borderId="3" xfId="0" applyFont="1" applyFill="1" applyBorder="1" applyAlignment="1">
      <alignment vertical="top"/>
    </xf>
    <xf numFmtId="0" fontId="44" fillId="3" borderId="3" xfId="0" applyFont="1" applyFill="1" applyBorder="1" applyAlignment="1">
      <alignment vertical="top" wrapText="1"/>
    </xf>
    <xf numFmtId="0" fontId="44" fillId="3" borderId="3" xfId="0" applyFont="1" applyFill="1" applyBorder="1" applyAlignment="1">
      <alignment horizontal="center" vertical="top" wrapText="1"/>
    </xf>
    <xf numFmtId="0" fontId="0" fillId="3" borderId="3" xfId="0" applyFill="1" applyBorder="1" applyAlignment="1">
      <alignment wrapText="1"/>
    </xf>
    <xf numFmtId="0" fontId="44" fillId="6" borderId="3" xfId="0" applyFont="1" applyFill="1" applyBorder="1" applyAlignment="1">
      <alignment vertical="top"/>
    </xf>
    <xf numFmtId="0" fontId="44" fillId="6" borderId="3" xfId="0" applyNumberFormat="1" applyFont="1" applyFill="1" applyBorder="1" applyAlignment="1">
      <alignment horizontal="center" vertical="center" wrapText="1"/>
    </xf>
    <xf numFmtId="0" fontId="0" fillId="3" borderId="3" xfId="0" applyFill="1" applyBorder="1" applyAlignment="1">
      <alignment vertical="top" wrapText="1"/>
    </xf>
    <xf numFmtId="0" fontId="0" fillId="3" borderId="3" xfId="0" applyFill="1" applyBorder="1" applyAlignment="1"/>
    <xf numFmtId="0" fontId="0" fillId="3" borderId="3" xfId="0" applyFill="1" applyBorder="1" applyAlignment="1">
      <alignment vertical="center" wrapText="1"/>
    </xf>
    <xf numFmtId="0" fontId="44" fillId="0" borderId="3" xfId="0" applyNumberFormat="1" applyFont="1" applyFill="1" applyBorder="1" applyAlignment="1">
      <alignment horizontal="center" vertical="center" wrapText="1"/>
    </xf>
    <xf numFmtId="0" fontId="44" fillId="3" borderId="3" xfId="0" applyFont="1" applyFill="1" applyBorder="1" applyAlignment="1">
      <alignment wrapText="1"/>
    </xf>
    <xf numFmtId="0" fontId="44" fillId="3" borderId="3" xfId="0" applyFont="1" applyFill="1" applyBorder="1" applyAlignment="1">
      <alignment vertical="center" wrapText="1"/>
    </xf>
    <xf numFmtId="0" fontId="44" fillId="3" borderId="3" xfId="0" applyFont="1" applyFill="1" applyBorder="1" applyAlignment="1">
      <alignment horizontal="center" vertical="center" wrapText="1"/>
    </xf>
    <xf numFmtId="0" fontId="0" fillId="0" borderId="3" xfId="0" applyFill="1" applyBorder="1" applyAlignment="1">
      <alignment vertical="top" wrapText="1"/>
    </xf>
    <xf numFmtId="17" fontId="29" fillId="0" borderId="3" xfId="0" applyNumberFormat="1" applyFont="1" applyFill="1" applyBorder="1" applyAlignment="1">
      <alignment vertical="top" wrapText="1"/>
    </xf>
    <xf numFmtId="49" fontId="0" fillId="0" borderId="3" xfId="0" applyNumberFormat="1" applyFill="1" applyBorder="1" applyAlignment="1">
      <alignment horizontal="left" vertical="top" wrapText="1"/>
    </xf>
    <xf numFmtId="0" fontId="0" fillId="6" borderId="20" xfId="0" applyFill="1" applyBorder="1" applyAlignment="1">
      <alignment horizontal="center" vertical="center" wrapText="1"/>
    </xf>
    <xf numFmtId="17" fontId="0" fillId="6" borderId="3" xfId="0" applyNumberFormat="1" applyFill="1" applyBorder="1" applyAlignment="1">
      <alignment wrapText="1"/>
    </xf>
    <xf numFmtId="0" fontId="22" fillId="0" borderId="30" xfId="0" applyFont="1" applyBorder="1" applyAlignment="1">
      <alignment horizontal="center"/>
    </xf>
    <xf numFmtId="0" fontId="11" fillId="2" borderId="47" xfId="0" applyFont="1" applyFill="1" applyBorder="1"/>
    <xf numFmtId="0" fontId="11" fillId="2" borderId="46" xfId="0" applyFont="1" applyFill="1" applyBorder="1" applyAlignment="1">
      <alignment horizontal="center"/>
    </xf>
    <xf numFmtId="0" fontId="16" fillId="0" borderId="3" xfId="0" applyFont="1" applyFill="1" applyBorder="1" applyAlignment="1">
      <alignment horizontal="center" vertical="top" wrapText="1"/>
    </xf>
    <xf numFmtId="0" fontId="0" fillId="0" borderId="9" xfId="0" applyFill="1" applyBorder="1" applyAlignment="1">
      <alignment vertical="top" wrapText="1"/>
    </xf>
    <xf numFmtId="17" fontId="0" fillId="0" borderId="3" xfId="0" applyNumberFormat="1" applyFill="1" applyBorder="1" applyAlignment="1">
      <alignment horizontal="center" vertical="top" wrapText="1"/>
    </xf>
    <xf numFmtId="0" fontId="16" fillId="0" borderId="36" xfId="0" applyFont="1" applyFill="1" applyBorder="1" applyAlignment="1">
      <alignment horizontal="center" vertical="top" wrapText="1"/>
    </xf>
    <xf numFmtId="4" fontId="29" fillId="0" borderId="36" xfId="0" applyNumberFormat="1" applyFont="1" applyFill="1" applyBorder="1" applyAlignment="1">
      <alignment horizontal="center" vertical="top" wrapText="1"/>
    </xf>
    <xf numFmtId="49" fontId="16" fillId="0" borderId="9" xfId="0" applyNumberFormat="1" applyFont="1" applyFill="1" applyBorder="1" applyAlignment="1">
      <alignment horizontal="left" vertical="top" wrapText="1"/>
    </xf>
    <xf numFmtId="9" fontId="30" fillId="0" borderId="3" xfId="0" applyNumberFormat="1" applyFont="1" applyFill="1" applyBorder="1" applyAlignment="1">
      <alignment horizontal="center" vertical="top" wrapText="1"/>
    </xf>
    <xf numFmtId="0" fontId="16" fillId="0" borderId="3" xfId="0" applyFont="1" applyFill="1" applyBorder="1" applyAlignment="1">
      <alignment vertical="top" wrapText="1"/>
    </xf>
    <xf numFmtId="4" fontId="16" fillId="0" borderId="3" xfId="0" applyNumberFormat="1" applyFont="1" applyFill="1" applyBorder="1" applyAlignment="1">
      <alignment horizontal="center" vertical="top" wrapText="1"/>
    </xf>
    <xf numFmtId="17" fontId="29" fillId="0" borderId="3" xfId="0" applyNumberFormat="1" applyFont="1" applyFill="1" applyBorder="1" applyAlignment="1">
      <alignment horizontal="center" vertical="top" wrapText="1"/>
    </xf>
    <xf numFmtId="0" fontId="29" fillId="0" borderId="3" xfId="0" applyFont="1" applyFill="1" applyBorder="1" applyAlignment="1">
      <alignment horizontal="left" vertical="top" wrapText="1"/>
    </xf>
    <xf numFmtId="4" fontId="29" fillId="0" borderId="39" xfId="0" applyNumberFormat="1" applyFont="1" applyFill="1" applyBorder="1" applyAlignment="1">
      <alignment horizontal="center" vertical="top" wrapText="1"/>
    </xf>
    <xf numFmtId="0" fontId="16" fillId="0" borderId="9" xfId="0" applyFont="1" applyFill="1" applyBorder="1" applyAlignment="1">
      <alignment vertical="top" wrapText="1"/>
    </xf>
    <xf numFmtId="0" fontId="31" fillId="0" borderId="3" xfId="0" applyFont="1" applyFill="1" applyBorder="1" applyAlignment="1">
      <alignment vertical="top" wrapText="1"/>
    </xf>
    <xf numFmtId="49" fontId="29" fillId="0" borderId="9" xfId="0" applyNumberFormat="1" applyFont="1" applyFill="1" applyBorder="1" applyAlignment="1">
      <alignment horizontal="center" vertical="top" wrapText="1"/>
    </xf>
    <xf numFmtId="49" fontId="16" fillId="0" borderId="9" xfId="0" applyNumberFormat="1" applyFont="1" applyFill="1" applyBorder="1" applyAlignment="1">
      <alignment horizontal="center" vertical="top" wrapText="1"/>
    </xf>
    <xf numFmtId="4" fontId="29" fillId="0" borderId="9" xfId="0" applyNumberFormat="1" applyFont="1" applyFill="1" applyBorder="1" applyAlignment="1">
      <alignment horizontal="center" vertical="top" wrapText="1"/>
    </xf>
    <xf numFmtId="0" fontId="16" fillId="0" borderId="20" xfId="0" applyFont="1" applyFill="1" applyBorder="1" applyAlignment="1">
      <alignment vertical="top" wrapText="1"/>
    </xf>
    <xf numFmtId="17" fontId="29" fillId="0" borderId="20" xfId="0" applyNumberFormat="1" applyFont="1" applyFill="1" applyBorder="1" applyAlignment="1">
      <alignment horizontal="center" vertical="top" wrapText="1"/>
    </xf>
    <xf numFmtId="49" fontId="16" fillId="0" borderId="20" xfId="0" applyNumberFormat="1" applyFont="1" applyFill="1" applyBorder="1" applyAlignment="1">
      <alignment horizontal="center" vertical="top" wrapText="1"/>
    </xf>
    <xf numFmtId="4" fontId="29" fillId="0" borderId="20" xfId="0" applyNumberFormat="1" applyFont="1" applyFill="1" applyBorder="1" applyAlignment="1">
      <alignment horizontal="center" vertical="top" wrapText="1"/>
    </xf>
    <xf numFmtId="49" fontId="0" fillId="0" borderId="3" xfId="0" applyNumberFormat="1" applyFill="1" applyBorder="1" applyAlignment="1">
      <alignment horizontal="center" vertical="top" wrapText="1"/>
    </xf>
    <xf numFmtId="0" fontId="16" fillId="0" borderId="3" xfId="0" applyNumberFormat="1" applyFont="1" applyFill="1" applyBorder="1" applyAlignment="1">
      <alignment horizontal="left" vertical="top" wrapText="1" shrinkToFit="1"/>
    </xf>
    <xf numFmtId="49" fontId="29" fillId="0" borderId="20" xfId="0" applyNumberFormat="1" applyFont="1" applyFill="1" applyBorder="1" applyAlignment="1">
      <alignment horizontal="center" vertical="top" wrapText="1"/>
    </xf>
    <xf numFmtId="0" fontId="16" fillId="0" borderId="3" xfId="0" applyNumberFormat="1" applyFont="1" applyFill="1" applyBorder="1" applyAlignment="1">
      <alignment horizontal="center" vertical="top" wrapText="1"/>
    </xf>
    <xf numFmtId="0" fontId="24" fillId="0" borderId="9" xfId="0" applyFont="1" applyFill="1" applyBorder="1" applyAlignment="1">
      <alignment horizontal="left" vertical="center" wrapText="1"/>
    </xf>
    <xf numFmtId="0" fontId="16" fillId="0" borderId="3" xfId="0" applyFont="1" applyFill="1" applyBorder="1" applyAlignment="1">
      <alignment horizontal="left" vertical="top" wrapText="1"/>
    </xf>
    <xf numFmtId="0" fontId="24" fillId="0" borderId="3" xfId="0" applyFont="1" applyFill="1" applyBorder="1" applyAlignment="1">
      <alignment horizontal="left" vertical="top" wrapText="1"/>
    </xf>
    <xf numFmtId="0" fontId="0" fillId="0" borderId="3" xfId="0" applyFill="1" applyBorder="1" applyAlignment="1">
      <alignment vertical="center" wrapText="1"/>
    </xf>
    <xf numFmtId="0" fontId="16" fillId="0" borderId="35" xfId="0" applyFont="1" applyFill="1" applyBorder="1" applyAlignment="1">
      <alignment vertical="top" wrapText="1"/>
    </xf>
    <xf numFmtId="0" fontId="0" fillId="0" borderId="3" xfId="0" applyFill="1" applyBorder="1" applyAlignment="1">
      <alignment vertical="top"/>
    </xf>
    <xf numFmtId="0" fontId="16" fillId="0" borderId="9" xfId="0" applyFont="1" applyFill="1" applyBorder="1" applyAlignment="1">
      <alignment horizontal="center" vertical="top" wrapText="1"/>
    </xf>
    <xf numFmtId="17" fontId="28" fillId="0" borderId="9" xfId="0"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4" fontId="28"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top" wrapText="1"/>
    </xf>
    <xf numFmtId="0" fontId="29" fillId="0" borderId="3" xfId="0" applyFont="1" applyFill="1" applyBorder="1" applyAlignment="1">
      <alignment horizontal="left" wrapText="1"/>
    </xf>
    <xf numFmtId="0" fontId="28" fillId="0" borderId="3" xfId="0" applyFont="1" applyFill="1" applyBorder="1" applyAlignment="1">
      <alignment horizontal="left" vertical="center" wrapText="1"/>
    </xf>
    <xf numFmtId="0" fontId="16" fillId="0" borderId="9" xfId="0" applyFont="1" applyFill="1" applyBorder="1" applyAlignment="1">
      <alignment horizontal="left" vertical="top" wrapText="1"/>
    </xf>
    <xf numFmtId="0" fontId="24" fillId="0" borderId="37" xfId="0" applyFont="1" applyFill="1" applyBorder="1" applyAlignment="1">
      <alignment horizontal="left" vertical="top" wrapText="1"/>
    </xf>
    <xf numFmtId="0" fontId="24" fillId="0" borderId="38" xfId="0" applyFont="1" applyFill="1" applyBorder="1" applyAlignment="1">
      <alignment horizontal="left" vertical="top" wrapText="1"/>
    </xf>
    <xf numFmtId="0" fontId="0" fillId="0" borderId="3" xfId="0" applyFill="1" applyBorder="1" applyAlignment="1">
      <alignment horizontal="left" vertical="top" wrapText="1"/>
    </xf>
    <xf numFmtId="0" fontId="28" fillId="0" borderId="3" xfId="0" applyFont="1" applyFill="1" applyBorder="1" applyAlignment="1">
      <alignment horizontal="left" vertical="top" wrapText="1"/>
    </xf>
    <xf numFmtId="0" fontId="28" fillId="0" borderId="40" xfId="0" applyFont="1" applyFill="1" applyBorder="1" applyAlignment="1">
      <alignment horizontal="left" vertical="center" wrapText="1"/>
    </xf>
    <xf numFmtId="17" fontId="0" fillId="0" borderId="3" xfId="0" applyNumberFormat="1" applyFill="1" applyBorder="1" applyAlignment="1">
      <alignment vertical="top" wrapText="1"/>
    </xf>
    <xf numFmtId="14" fontId="0" fillId="0" borderId="3" xfId="0" applyNumberFormat="1" applyFill="1" applyBorder="1" applyAlignment="1">
      <alignment vertical="top" wrapText="1"/>
    </xf>
    <xf numFmtId="4" fontId="0" fillId="0" borderId="3" xfId="0" applyNumberFormat="1" applyFill="1" applyBorder="1" applyAlignment="1">
      <alignment vertical="top" wrapText="1"/>
    </xf>
    <xf numFmtId="4" fontId="0" fillId="0" borderId="9" xfId="0" applyNumberFormat="1" applyFill="1" applyBorder="1" applyAlignment="1">
      <alignment vertical="top" wrapText="1"/>
    </xf>
    <xf numFmtId="17" fontId="0" fillId="0" borderId="9" xfId="0" applyNumberFormat="1" applyFill="1" applyBorder="1" applyAlignment="1">
      <alignment vertical="top" wrapText="1"/>
    </xf>
    <xf numFmtId="17" fontId="0" fillId="0" borderId="3" xfId="0" applyNumberFormat="1" applyFill="1" applyBorder="1" applyAlignment="1">
      <alignment wrapText="1"/>
    </xf>
    <xf numFmtId="0" fontId="0" fillId="0" borderId="3" xfId="0" applyFill="1" applyBorder="1" applyAlignment="1">
      <alignment horizontal="center" wrapText="1"/>
    </xf>
    <xf numFmtId="17" fontId="34" fillId="0" borderId="3" xfId="0" applyNumberFormat="1" applyFont="1" applyFill="1" applyBorder="1" applyAlignment="1">
      <alignment horizontal="center" vertical="center" wrapText="1"/>
    </xf>
    <xf numFmtId="4" fontId="0" fillId="0" borderId="3" xfId="0" applyNumberFormat="1" applyFill="1" applyBorder="1" applyAlignment="1">
      <alignment wrapText="1"/>
    </xf>
    <xf numFmtId="17" fontId="19" fillId="0" borderId="9" xfId="0" applyNumberFormat="1" applyFont="1" applyFill="1" applyBorder="1" applyAlignment="1">
      <alignment horizontal="center" vertical="top" wrapText="1"/>
    </xf>
    <xf numFmtId="17" fontId="0" fillId="0" borderId="3" xfId="0" applyNumberFormat="1" applyFill="1" applyBorder="1" applyAlignment="1">
      <alignment vertical="top"/>
    </xf>
    <xf numFmtId="17" fontId="0" fillId="0" borderId="3" xfId="0" applyNumberFormat="1" applyFill="1" applyBorder="1"/>
    <xf numFmtId="17" fontId="0" fillId="0" borderId="3" xfId="0" applyNumberFormat="1" applyFill="1" applyBorder="1" applyAlignment="1">
      <alignment vertical="center" wrapText="1"/>
    </xf>
    <xf numFmtId="0" fontId="19" fillId="0" borderId="3" xfId="0" applyFont="1" applyFill="1" applyBorder="1" applyAlignment="1">
      <alignment horizontal="center" vertical="center" wrapText="1"/>
    </xf>
    <xf numFmtId="0" fontId="22" fillId="0" borderId="3" xfId="0" applyFont="1" applyFill="1" applyBorder="1" applyAlignment="1">
      <alignment wrapText="1"/>
    </xf>
    <xf numFmtId="0" fontId="19" fillId="0" borderId="3" xfId="0" applyFont="1" applyFill="1" applyBorder="1" applyAlignment="1">
      <alignment wrapText="1"/>
    </xf>
    <xf numFmtId="0" fontId="0" fillId="0" borderId="34" xfId="0" applyFill="1" applyBorder="1" applyAlignment="1">
      <alignment vertical="top" wrapText="1"/>
    </xf>
    <xf numFmtId="0" fontId="0" fillId="0" borderId="39" xfId="0" applyFill="1" applyBorder="1" applyAlignment="1">
      <alignment vertical="top" wrapText="1"/>
    </xf>
    <xf numFmtId="0" fontId="0" fillId="0" borderId="39" xfId="0" applyFill="1" applyBorder="1" applyAlignment="1">
      <alignment wrapText="1"/>
    </xf>
    <xf numFmtId="0" fontId="34" fillId="0" borderId="39" xfId="0" applyFont="1" applyFill="1" applyBorder="1" applyAlignment="1">
      <alignment vertical="center" wrapText="1"/>
    </xf>
    <xf numFmtId="0" fontId="3" fillId="0" borderId="39" xfId="0" applyFont="1" applyFill="1" applyBorder="1" applyAlignment="1">
      <alignment wrapText="1"/>
    </xf>
    <xf numFmtId="0" fontId="3" fillId="0" borderId="39" xfId="0" applyFont="1" applyFill="1" applyBorder="1" applyAlignment="1">
      <alignment vertical="top" wrapText="1"/>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6" fillId="3" borderId="48" xfId="0" applyFont="1" applyFill="1" applyBorder="1" applyAlignment="1">
      <alignment horizontal="center" vertical="top" wrapText="1"/>
    </xf>
    <xf numFmtId="0" fontId="6" fillId="3" borderId="48" xfId="0" applyFont="1" applyFill="1" applyBorder="1" applyAlignment="1">
      <alignment horizontal="center" wrapText="1"/>
    </xf>
    <xf numFmtId="0" fontId="6" fillId="3" borderId="48" xfId="0" applyFont="1" applyFill="1" applyBorder="1" applyAlignment="1">
      <alignment horizontal="center" vertical="top"/>
    </xf>
    <xf numFmtId="0" fontId="6" fillId="3" borderId="48" xfId="0" quotePrefix="1" applyFont="1" applyFill="1" applyBorder="1" applyAlignment="1">
      <alignment horizontal="center" vertical="top"/>
    </xf>
    <xf numFmtId="0" fontId="6" fillId="3" borderId="48" xfId="0" applyFont="1" applyFill="1" applyBorder="1" applyAlignment="1">
      <alignment horizontal="center"/>
    </xf>
    <xf numFmtId="0" fontId="43" fillId="3" borderId="48" xfId="0" applyFont="1" applyFill="1" applyBorder="1" applyAlignment="1">
      <alignment horizontal="center"/>
    </xf>
    <xf numFmtId="0" fontId="7" fillId="9" borderId="2" xfId="0" applyFont="1" applyFill="1" applyBorder="1" applyAlignment="1">
      <alignment vertical="center" wrapText="1"/>
    </xf>
    <xf numFmtId="0" fontId="2" fillId="4" borderId="2" xfId="0" applyFont="1" applyFill="1" applyBorder="1" applyAlignment="1">
      <alignment vertical="center" wrapText="1"/>
    </xf>
    <xf numFmtId="0" fontId="44" fillId="0" borderId="3" xfId="0" applyFont="1" applyFill="1" applyBorder="1" applyAlignment="1">
      <alignment vertical="center" wrapText="1"/>
    </xf>
    <xf numFmtId="0" fontId="9" fillId="8" borderId="2" xfId="0" applyFont="1" applyFill="1" applyBorder="1" applyAlignment="1">
      <alignment horizontal="center"/>
    </xf>
    <xf numFmtId="0" fontId="5" fillId="3" borderId="1" xfId="0" applyFont="1" applyFill="1" applyBorder="1" applyAlignment="1">
      <alignment horizontal="left"/>
    </xf>
    <xf numFmtId="17" fontId="0" fillId="3" borderId="2" xfId="0" applyNumberFormat="1" applyFill="1" applyBorder="1" applyAlignment="1"/>
    <xf numFmtId="0" fontId="0" fillId="3" borderId="0" xfId="0" applyFill="1" applyAlignment="1">
      <alignment vertical="top" wrapText="1"/>
    </xf>
    <xf numFmtId="0" fontId="0" fillId="3" borderId="3" xfId="0" applyFont="1" applyFill="1" applyBorder="1" applyAlignment="1">
      <alignment vertical="top" wrapText="1"/>
    </xf>
    <xf numFmtId="17" fontId="0" fillId="3" borderId="3" xfId="0" applyNumberFormat="1" applyFont="1" applyFill="1" applyBorder="1" applyAlignment="1">
      <alignment horizontal="center" vertical="top"/>
    </xf>
    <xf numFmtId="17" fontId="44" fillId="3" borderId="3" xfId="0" applyNumberFormat="1" applyFont="1" applyFill="1" applyBorder="1" applyAlignment="1">
      <alignment horizontal="center" vertical="top"/>
    </xf>
    <xf numFmtId="0" fontId="55" fillId="3" borderId="3" xfId="0" applyFont="1" applyFill="1" applyBorder="1" applyAlignment="1">
      <alignment horizontal="left" vertical="top" wrapText="1"/>
    </xf>
    <xf numFmtId="4" fontId="44" fillId="3" borderId="3" xfId="0" applyNumberFormat="1" applyFont="1" applyFill="1" applyBorder="1" applyAlignment="1">
      <alignment horizontal="center" vertical="top" wrapText="1"/>
    </xf>
    <xf numFmtId="17" fontId="0" fillId="3" borderId="3" xfId="0" applyNumberFormat="1" applyFont="1" applyFill="1" applyBorder="1" applyAlignment="1">
      <alignment horizontal="center" vertical="top" wrapText="1"/>
    </xf>
    <xf numFmtId="17" fontId="44" fillId="3" borderId="3" xfId="0" applyNumberFormat="1" applyFont="1" applyFill="1" applyBorder="1" applyAlignment="1">
      <alignment horizontal="center" vertical="top" wrapText="1"/>
    </xf>
    <xf numFmtId="4" fontId="0" fillId="3" borderId="3" xfId="0" applyNumberFormat="1" applyFont="1" applyFill="1" applyBorder="1" applyAlignment="1">
      <alignment horizontal="center" vertical="top" wrapText="1"/>
    </xf>
    <xf numFmtId="0" fontId="55" fillId="3" borderId="3" xfId="0" applyFont="1" applyFill="1" applyBorder="1" applyAlignment="1">
      <alignment vertical="top" wrapText="1"/>
    </xf>
    <xf numFmtId="3" fontId="0" fillId="3" borderId="3" xfId="0" applyNumberFormat="1" applyFont="1" applyFill="1" applyBorder="1" applyAlignment="1">
      <alignment horizontal="center" vertical="top" wrapText="1"/>
    </xf>
    <xf numFmtId="0" fontId="0" fillId="3" borderId="3" xfId="0" applyFont="1" applyFill="1" applyBorder="1" applyAlignment="1">
      <alignment horizontal="center" vertical="top" wrapText="1"/>
    </xf>
    <xf numFmtId="49" fontId="44" fillId="3" borderId="3" xfId="0" applyNumberFormat="1" applyFont="1" applyFill="1" applyBorder="1" applyAlignment="1">
      <alignment horizontal="center" vertical="top" wrapText="1"/>
    </xf>
    <xf numFmtId="0" fontId="0" fillId="26" borderId="3" xfId="0" applyFont="1" applyFill="1" applyBorder="1" applyAlignment="1">
      <alignment vertical="top"/>
    </xf>
    <xf numFmtId="0" fontId="44" fillId="3" borderId="3" xfId="0" applyNumberFormat="1" applyFont="1" applyFill="1" applyBorder="1" applyAlignment="1">
      <alignment horizontal="left" vertical="top" wrapText="1"/>
    </xf>
    <xf numFmtId="0" fontId="0" fillId="3" borderId="3" xfId="0" applyFont="1" applyFill="1" applyBorder="1" applyAlignment="1">
      <alignment horizontal="center" vertical="top"/>
    </xf>
    <xf numFmtId="49" fontId="44" fillId="3" borderId="3" xfId="0" applyNumberFormat="1" applyFont="1" applyFill="1" applyBorder="1" applyAlignment="1">
      <alignment horizontal="left" vertical="top" wrapText="1"/>
    </xf>
    <xf numFmtId="0" fontId="44" fillId="3" borderId="3" xfId="0" applyFont="1" applyFill="1" applyBorder="1" applyAlignment="1">
      <alignment horizontal="left" vertical="top" wrapText="1"/>
    </xf>
    <xf numFmtId="0" fontId="55" fillId="3" borderId="3" xfId="0" applyFont="1" applyFill="1" applyBorder="1" applyAlignment="1">
      <alignment horizontal="center" vertical="top" wrapText="1"/>
    </xf>
    <xf numFmtId="49" fontId="44" fillId="3" borderId="3" xfId="0" applyNumberFormat="1" applyFont="1" applyFill="1" applyBorder="1" applyAlignment="1">
      <alignment vertical="top" wrapText="1"/>
    </xf>
    <xf numFmtId="4" fontId="55" fillId="3" borderId="3" xfId="0" applyNumberFormat="1" applyFont="1" applyFill="1" applyBorder="1" applyAlignment="1">
      <alignment horizontal="center" vertical="top" wrapText="1"/>
    </xf>
    <xf numFmtId="4" fontId="0" fillId="3" borderId="3" xfId="0" applyNumberFormat="1" applyFont="1" applyFill="1" applyBorder="1" applyAlignment="1">
      <alignment horizontal="center" vertical="top"/>
    </xf>
    <xf numFmtId="0" fontId="0" fillId="3" borderId="3" xfId="0" applyFont="1" applyFill="1" applyBorder="1" applyAlignment="1">
      <alignment vertical="top"/>
    </xf>
    <xf numFmtId="0" fontId="0" fillId="26" borderId="3" xfId="0" applyFont="1" applyFill="1" applyBorder="1" applyAlignment="1">
      <alignment horizontal="center" vertical="top"/>
    </xf>
    <xf numFmtId="0" fontId="44" fillId="3" borderId="3" xfId="0" applyNumberFormat="1" applyFont="1" applyFill="1" applyBorder="1" applyAlignment="1">
      <alignment vertical="top" wrapText="1"/>
    </xf>
    <xf numFmtId="4" fontId="44" fillId="26" borderId="3" xfId="0" applyNumberFormat="1" applyFont="1" applyFill="1" applyBorder="1" applyAlignment="1">
      <alignment horizontal="center" vertical="top" wrapText="1"/>
    </xf>
    <xf numFmtId="3" fontId="44" fillId="3" borderId="3" xfId="0" applyNumberFormat="1" applyFont="1" applyFill="1" applyBorder="1" applyAlignment="1">
      <alignment horizontal="center" vertical="top"/>
    </xf>
    <xf numFmtId="0" fontId="44" fillId="3" borderId="3" xfId="0" applyFont="1" applyFill="1" applyBorder="1" applyAlignment="1">
      <alignment horizontal="left" vertical="top"/>
    </xf>
    <xf numFmtId="17" fontId="55" fillId="3" borderId="3" xfId="0" applyNumberFormat="1" applyFont="1" applyFill="1" applyBorder="1" applyAlignment="1">
      <alignment horizontal="center" vertical="top" wrapText="1"/>
    </xf>
    <xf numFmtId="4" fontId="55" fillId="26" borderId="3" xfId="0" applyNumberFormat="1" applyFont="1" applyFill="1" applyBorder="1" applyAlignment="1">
      <alignment horizontal="center" vertical="top" wrapText="1"/>
    </xf>
    <xf numFmtId="49" fontId="0" fillId="3" borderId="3" xfId="0" applyNumberFormat="1" applyFont="1" applyFill="1" applyBorder="1" applyAlignment="1">
      <alignment horizontal="left" vertical="top" wrapText="1"/>
    </xf>
    <xf numFmtId="0" fontId="0" fillId="26" borderId="3" xfId="0" applyFont="1" applyFill="1" applyBorder="1" applyAlignment="1">
      <alignment vertical="top" wrapText="1"/>
    </xf>
    <xf numFmtId="0" fontId="55" fillId="3" borderId="3" xfId="0" applyFont="1" applyFill="1" applyBorder="1" applyAlignment="1">
      <alignment vertical="top"/>
    </xf>
    <xf numFmtId="0" fontId="55" fillId="3" borderId="3" xfId="0" applyNumberFormat="1" applyFont="1" applyFill="1" applyBorder="1" applyAlignment="1">
      <alignment vertical="top" wrapText="1"/>
    </xf>
    <xf numFmtId="0" fontId="44" fillId="26" borderId="3" xfId="0" applyFont="1" applyFill="1" applyBorder="1" applyAlignment="1">
      <alignment horizontal="center" vertical="top" wrapText="1"/>
    </xf>
    <xf numFmtId="17" fontId="0" fillId="3" borderId="3" xfId="0" applyNumberFormat="1" applyFill="1" applyBorder="1" applyAlignment="1">
      <alignment horizontal="center" vertical="top" wrapText="1"/>
    </xf>
    <xf numFmtId="9" fontId="30" fillId="3" borderId="3" xfId="0" applyNumberFormat="1" applyFont="1" applyFill="1" applyBorder="1" applyAlignment="1">
      <alignment horizontal="center" vertical="top" wrapText="1"/>
    </xf>
    <xf numFmtId="0" fontId="29" fillId="3" borderId="3" xfId="0" applyFont="1" applyFill="1" applyBorder="1" applyAlignment="1">
      <alignment horizontal="center" vertical="top" wrapText="1"/>
    </xf>
    <xf numFmtId="17" fontId="0" fillId="3" borderId="3" xfId="0" applyNumberFormat="1" applyFill="1" applyBorder="1" applyAlignment="1">
      <alignment vertical="top" wrapText="1"/>
    </xf>
    <xf numFmtId="14" fontId="0" fillId="3" borderId="3" xfId="0" applyNumberFormat="1" applyFill="1" applyBorder="1" applyAlignment="1">
      <alignment vertical="top" wrapText="1"/>
    </xf>
    <xf numFmtId="4" fontId="0" fillId="3" borderId="3" xfId="0" applyNumberFormat="1" applyFill="1" applyBorder="1" applyAlignment="1">
      <alignment vertical="top" wrapText="1"/>
    </xf>
    <xf numFmtId="0" fontId="16" fillId="3" borderId="3" xfId="0" applyFont="1" applyFill="1" applyBorder="1" applyAlignment="1">
      <alignment horizontal="center" vertical="center" wrapText="1"/>
    </xf>
    <xf numFmtId="17" fontId="29" fillId="3" borderId="3" xfId="0" applyNumberFormat="1" applyFont="1" applyFill="1" applyBorder="1" applyAlignment="1">
      <alignment vertical="top" wrapText="1"/>
    </xf>
    <xf numFmtId="49" fontId="29" fillId="3" borderId="3" xfId="0" applyNumberFormat="1" applyFont="1" applyFill="1" applyBorder="1" applyAlignment="1">
      <alignment horizontal="center" vertical="top" wrapText="1"/>
    </xf>
    <xf numFmtId="17" fontId="0" fillId="3" borderId="3" xfId="0" applyNumberFormat="1" applyFill="1" applyBorder="1" applyAlignment="1">
      <alignment vertical="top"/>
    </xf>
    <xf numFmtId="49" fontId="16" fillId="3" borderId="3" xfId="0" applyNumberFormat="1" applyFont="1" applyFill="1" applyBorder="1" applyAlignment="1">
      <alignment horizontal="center" vertical="center" wrapText="1"/>
    </xf>
    <xf numFmtId="17" fontId="0" fillId="3" borderId="3" xfId="0" applyNumberFormat="1" applyFill="1" applyBorder="1" applyAlignment="1">
      <alignment wrapText="1"/>
    </xf>
    <xf numFmtId="0" fontId="24" fillId="3" borderId="3" xfId="0" applyFont="1" applyFill="1" applyBorder="1" applyAlignment="1">
      <alignment horizontal="left" vertical="center" wrapText="1"/>
    </xf>
    <xf numFmtId="17" fontId="0" fillId="3" borderId="3" xfId="0" applyNumberFormat="1" applyFill="1" applyBorder="1" applyAlignment="1">
      <alignment vertical="center" wrapText="1"/>
    </xf>
    <xf numFmtId="49" fontId="0" fillId="3" borderId="3" xfId="0" applyNumberFormat="1" applyFill="1" applyBorder="1" applyAlignment="1">
      <alignment horizontal="left" vertical="top" wrapText="1"/>
    </xf>
    <xf numFmtId="17" fontId="0" fillId="3" borderId="3" xfId="0" applyNumberFormat="1" applyFill="1" applyBorder="1" applyAlignment="1">
      <alignment horizontal="center" vertical="center" wrapText="1"/>
    </xf>
    <xf numFmtId="17" fontId="0" fillId="3" borderId="3" xfId="0" applyNumberFormat="1" applyFill="1" applyBorder="1"/>
    <xf numFmtId="0" fontId="6" fillId="19" borderId="49"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49" xfId="0" applyFont="1" applyFill="1" applyBorder="1" applyAlignment="1">
      <alignment horizontal="center" vertical="center" wrapText="1"/>
    </xf>
    <xf numFmtId="0" fontId="29" fillId="3" borderId="3" xfId="0" applyFont="1" applyFill="1" applyBorder="1" applyAlignment="1">
      <alignment horizontal="left" vertical="top" wrapText="1"/>
    </xf>
    <xf numFmtId="49" fontId="16" fillId="3" borderId="3" xfId="0" applyNumberFormat="1" applyFont="1" applyFill="1" applyBorder="1" applyAlignment="1">
      <alignment horizontal="center" vertical="top" wrapText="1"/>
    </xf>
    <xf numFmtId="17" fontId="19" fillId="3" borderId="3" xfId="0" applyNumberFormat="1" applyFont="1" applyFill="1" applyBorder="1" applyAlignment="1">
      <alignment horizontal="center" vertical="top" wrapText="1"/>
    </xf>
    <xf numFmtId="0" fontId="16" fillId="3" borderId="3" xfId="0" applyNumberFormat="1" applyFont="1" applyFill="1" applyBorder="1" applyAlignment="1">
      <alignment horizontal="left" vertical="top" wrapText="1"/>
    </xf>
    <xf numFmtId="0" fontId="0" fillId="3" borderId="0" xfId="0" applyFill="1" applyAlignment="1">
      <alignment vertical="top"/>
    </xf>
    <xf numFmtId="0" fontId="44" fillId="3" borderId="3" xfId="0" applyNumberFormat="1" applyFont="1" applyFill="1" applyBorder="1" applyAlignment="1">
      <alignment horizontal="center" vertical="top" wrapText="1"/>
    </xf>
    <xf numFmtId="0" fontId="0" fillId="3" borderId="20" xfId="0" applyFill="1" applyBorder="1" applyAlignment="1">
      <alignment wrapText="1"/>
    </xf>
    <xf numFmtId="0" fontId="0" fillId="12" borderId="3" xfId="0" applyFill="1" applyBorder="1" applyAlignment="1">
      <alignment wrapText="1"/>
    </xf>
    <xf numFmtId="0" fontId="0" fillId="11" borderId="3" xfId="0" applyFill="1" applyBorder="1" applyAlignment="1">
      <alignment wrapText="1"/>
    </xf>
    <xf numFmtId="0" fontId="0" fillId="3" borderId="3" xfId="0" applyFill="1" applyBorder="1" applyAlignment="1">
      <alignment horizontal="left" vertical="top" wrapText="1"/>
    </xf>
    <xf numFmtId="0" fontId="56" fillId="3" borderId="0" xfId="0" applyFont="1" applyFill="1" applyAlignment="1">
      <alignment vertical="top" wrapText="1"/>
    </xf>
    <xf numFmtId="0" fontId="56" fillId="3" borderId="3" xfId="0" applyFont="1" applyFill="1" applyBorder="1" applyAlignment="1">
      <alignment vertical="top" wrapText="1"/>
    </xf>
    <xf numFmtId="4" fontId="29" fillId="3" borderId="3" xfId="0" applyNumberFormat="1" applyFont="1" applyFill="1" applyBorder="1" applyAlignment="1">
      <alignment horizontal="center" vertical="top" wrapText="1"/>
    </xf>
    <xf numFmtId="4" fontId="29" fillId="3" borderId="3" xfId="0" applyNumberFormat="1" applyFont="1" applyFill="1" applyBorder="1" applyAlignment="1">
      <alignment horizontal="left" vertical="top" wrapText="1"/>
    </xf>
    <xf numFmtId="0" fontId="0" fillId="3" borderId="41" xfId="0" applyFill="1" applyBorder="1" applyAlignment="1">
      <alignment vertical="top" wrapText="1"/>
    </xf>
    <xf numFmtId="0" fontId="6" fillId="3" borderId="0" xfId="0" applyFont="1" applyFill="1" applyAlignment="1">
      <alignment vertical="top" wrapText="1"/>
    </xf>
    <xf numFmtId="9" fontId="44" fillId="3" borderId="3" xfId="0" applyNumberFormat="1" applyFont="1" applyFill="1" applyBorder="1" applyAlignment="1">
      <alignment horizontal="left" vertical="top" wrapText="1"/>
    </xf>
    <xf numFmtId="4" fontId="44" fillId="3" borderId="3" xfId="0" applyNumberFormat="1" applyFont="1" applyFill="1" applyBorder="1" applyAlignment="1">
      <alignment horizontal="left" vertical="top" wrapText="1"/>
    </xf>
    <xf numFmtId="0" fontId="6" fillId="3" borderId="3" xfId="0" applyFont="1" applyFill="1" applyBorder="1" applyAlignment="1">
      <alignment vertical="top" wrapText="1"/>
    </xf>
    <xf numFmtId="0" fontId="57" fillId="3" borderId="3" xfId="0" applyFont="1" applyFill="1" applyBorder="1" applyAlignment="1">
      <alignment horizontal="left" vertical="top" wrapText="1"/>
    </xf>
    <xf numFmtId="0" fontId="57" fillId="3" borderId="3" xfId="0" applyFont="1" applyFill="1" applyBorder="1" applyAlignment="1">
      <alignment vertical="center"/>
    </xf>
    <xf numFmtId="0" fontId="0" fillId="14" borderId="3" xfId="0" applyFill="1" applyBorder="1" applyAlignment="1">
      <alignment wrapText="1"/>
    </xf>
    <xf numFmtId="4" fontId="58" fillId="3" borderId="3" xfId="0" applyNumberFormat="1" applyFont="1" applyFill="1" applyBorder="1" applyAlignment="1">
      <alignment horizontal="center" vertical="center" wrapText="1"/>
    </xf>
    <xf numFmtId="0" fontId="6" fillId="0" borderId="51" xfId="0" applyFont="1" applyBorder="1" applyAlignment="1">
      <alignment horizontal="center"/>
    </xf>
    <xf numFmtId="0" fontId="0" fillId="27" borderId="12" xfId="0" applyFill="1" applyBorder="1"/>
    <xf numFmtId="0" fontId="19" fillId="0" borderId="0" xfId="0" applyFont="1" applyAlignment="1">
      <alignment horizontal="left" vertical="top" wrapText="1"/>
    </xf>
    <xf numFmtId="0" fontId="2" fillId="4" borderId="0" xfId="0" applyFont="1" applyFill="1" applyAlignment="1">
      <alignment horizontal="left" wrapText="1"/>
    </xf>
    <xf numFmtId="0" fontId="5" fillId="3" borderId="1" xfId="0" applyFont="1" applyFill="1" applyBorder="1" applyAlignment="1">
      <alignment horizontal="left"/>
    </xf>
    <xf numFmtId="0" fontId="2" fillId="9" borderId="2" xfId="0" applyFont="1" applyFill="1" applyBorder="1" applyAlignment="1">
      <alignment horizontal="left" vertical="center" wrapText="1"/>
    </xf>
    <xf numFmtId="0" fontId="0" fillId="3" borderId="2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0" fillId="3" borderId="20"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2" fillId="21" borderId="16" xfId="0" applyFont="1" applyFill="1" applyBorder="1" applyAlignment="1">
      <alignment horizontal="center" vertical="center" wrapText="1"/>
    </xf>
    <xf numFmtId="0" fontId="2" fillId="21" borderId="18" xfId="0" applyFont="1" applyFill="1" applyBorder="1" applyAlignment="1">
      <alignment horizontal="center" vertical="center" wrapText="1"/>
    </xf>
    <xf numFmtId="0" fontId="4" fillId="18" borderId="11" xfId="0" applyFont="1" applyFill="1" applyBorder="1" applyAlignment="1">
      <alignment horizontal="center"/>
    </xf>
    <xf numFmtId="0" fontId="19" fillId="0" borderId="34" xfId="0" applyFont="1" applyBorder="1" applyAlignment="1">
      <alignment horizontal="center" wrapText="1"/>
    </xf>
    <xf numFmtId="0" fontId="19" fillId="0" borderId="35" xfId="0" applyFont="1" applyBorder="1" applyAlignment="1">
      <alignment horizontal="center" wrapText="1"/>
    </xf>
    <xf numFmtId="0" fontId="22" fillId="0" borderId="32" xfId="0" applyFont="1" applyBorder="1" applyAlignment="1">
      <alignment horizontal="center"/>
    </xf>
    <xf numFmtId="0" fontId="22" fillId="0" borderId="33" xfId="0" applyFont="1" applyBorder="1" applyAlignment="1">
      <alignment horizontal="center"/>
    </xf>
    <xf numFmtId="0" fontId="2" fillId="21" borderId="17" xfId="0" applyFont="1" applyFill="1" applyBorder="1" applyAlignment="1">
      <alignment horizontal="center" vertical="center" wrapText="1"/>
    </xf>
    <xf numFmtId="0" fontId="0" fillId="3" borderId="33"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5" xfId="0" applyFill="1" applyBorder="1" applyAlignment="1">
      <alignment horizontal="center" vertical="center" wrapText="1"/>
    </xf>
    <xf numFmtId="17" fontId="3" fillId="3" borderId="2" xfId="0" applyNumberFormat="1" applyFont="1" applyFill="1" applyBorder="1" applyAlignment="1"/>
    <xf numFmtId="17" fontId="0" fillId="3" borderId="4" xfId="0" applyNumberFormat="1" applyFill="1" applyBorder="1" applyAlignment="1"/>
    <xf numFmtId="0" fontId="0" fillId="2" borderId="25" xfId="0" applyFont="1" applyFill="1" applyBorder="1" applyAlignment="1">
      <alignment horizontal="center"/>
    </xf>
    <xf numFmtId="0" fontId="0" fillId="2" borderId="15" xfId="0" applyFont="1" applyFill="1" applyBorder="1" applyAlignment="1">
      <alignment horizontal="center"/>
    </xf>
    <xf numFmtId="0" fontId="0" fillId="2" borderId="27" xfId="0" applyFont="1" applyFill="1" applyBorder="1" applyAlignment="1">
      <alignment horizontal="center"/>
    </xf>
    <xf numFmtId="0" fontId="0" fillId="13" borderId="52" xfId="0" applyFill="1" applyBorder="1"/>
    <xf numFmtId="0" fontId="0" fillId="27" borderId="17" xfId="0" applyFill="1" applyBorder="1"/>
    <xf numFmtId="0" fontId="0" fillId="2" borderId="53" xfId="0" applyFont="1" applyFill="1" applyBorder="1" applyAlignment="1">
      <alignment horizontal="center"/>
    </xf>
    <xf numFmtId="0" fontId="0" fillId="14" borderId="52" xfId="0" applyFill="1" applyBorder="1"/>
    <xf numFmtId="0" fontId="2" fillId="9" borderId="54" xfId="0" applyFont="1" applyFill="1" applyBorder="1" applyAlignment="1">
      <alignment horizontal="center" vertical="center" wrapText="1"/>
    </xf>
    <xf numFmtId="0" fontId="2" fillId="9" borderId="0" xfId="0" applyFont="1" applyFill="1" applyBorder="1" applyAlignment="1">
      <alignment horizontal="center" vertical="center" wrapText="1"/>
    </xf>
  </cellXfs>
  <cellStyles count="4">
    <cellStyle name="Hyperlink" xfId="3" builtinId="8"/>
    <cellStyle name="Normal" xfId="0" builtinId="0"/>
    <cellStyle name="Normal 2" xfId="2"/>
    <cellStyle name="Porcentagem" xfId="1" builtinId="5"/>
  </cellStyles>
  <dxfs count="131">
    <dxf>
      <font>
        <color theme="0"/>
      </font>
    </dxf>
    <dxf>
      <font>
        <color theme="0"/>
      </font>
    </dxf>
    <dxf>
      <font>
        <color theme="0"/>
      </font>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ill>
        <patternFill>
          <bgColor rgb="FF0070C0"/>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autoTitleDeleted val="1"/>
    <c:plotArea>
      <c:layout>
        <c:manualLayout>
          <c:layoutTarget val="inner"/>
          <c:xMode val="edge"/>
          <c:yMode val="edge"/>
          <c:x val="3.7441974776499937E-2"/>
          <c:y val="0.21474273824710227"/>
          <c:w val="0.44286268221278202"/>
          <c:h val="0.5741505529764999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0"/>
              <c:delete val="1"/>
            </c:dLbl>
            <c:dLbl>
              <c:idx val="2"/>
              <c:spPr>
                <a:noFill/>
              </c:spPr>
              <c:txPr>
                <a:bodyPr/>
                <a:lstStyle/>
                <a:p>
                  <a:pPr>
                    <a:defRPr b="1">
                      <a:solidFill>
                        <a:schemeClr val="bg1"/>
                      </a:solidFill>
                    </a:defRPr>
                  </a:pPr>
                  <a:endParaRPr lang="pt-BR"/>
                </a:p>
              </c:txPr>
            </c:dLbl>
            <c:dLbl>
              <c:idx val="4"/>
              <c:layout>
                <c:manualLayout>
                  <c:x val="8.4131329668063262E-3"/>
                  <c:y val="-1.8178715958565125E-2"/>
                </c:manualLayout>
              </c:layout>
              <c:showPercent val="1"/>
            </c:dLbl>
            <c:txPr>
              <a:bodyPr/>
              <a:lstStyle/>
              <a:p>
                <a:pPr>
                  <a:defRPr b="1">
                    <a:solidFill>
                      <a:schemeClr val="bg1"/>
                    </a:solidFill>
                  </a:defRPr>
                </a:pPr>
                <a:endParaRPr lang="pt-BR"/>
              </a:p>
            </c:txPr>
            <c:showPercent val="1"/>
            <c:showLeaderLines val="1"/>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45</c:v>
                </c:pt>
                <c:pt idx="2">
                  <c:v>19</c:v>
                </c:pt>
                <c:pt idx="3">
                  <c:v>27</c:v>
                </c:pt>
                <c:pt idx="4">
                  <c:v>1</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223"/>
        </c:manualLayout>
      </c:layout>
    </c:legend>
    <c:plotVisOnly val="1"/>
    <c:dispBlanksAs val="zero"/>
  </c:chart>
  <c:spPr>
    <a:solidFill>
      <a:schemeClr val="bg1"/>
    </a:solidFill>
  </c:spPr>
  <c:printSettings>
    <c:headerFooter/>
    <c:pageMargins b="0.78740157499999996" l="0.511811024" r="0.511811024" t="0.78740157499999996" header="0.31496062000000075" footer="0.3149606200000007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autoTitleDeleted val="1"/>
    <c:plotArea>
      <c:layout>
        <c:manualLayout>
          <c:layoutTarget val="inner"/>
          <c:xMode val="edge"/>
          <c:yMode val="edge"/>
          <c:x val="2.7548955569537827E-2"/>
          <c:y val="0.21670174295244896"/>
          <c:w val="0.49358478760306995"/>
          <c:h val="0.56659622725073155"/>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0"/>
              <c:delete val="1"/>
            </c:dLbl>
            <c:dLbl>
              <c:idx val="2"/>
              <c:spPr>
                <a:noFill/>
              </c:spPr>
              <c:txPr>
                <a:bodyPr/>
                <a:lstStyle/>
                <a:p>
                  <a:pPr>
                    <a:defRPr b="1">
                      <a:solidFill>
                        <a:schemeClr val="bg1"/>
                      </a:solidFill>
                    </a:defRPr>
                  </a:pPr>
                  <a:endParaRPr lang="pt-BR"/>
                </a:p>
              </c:txPr>
            </c:dLbl>
            <c:dLbl>
              <c:idx val="4"/>
              <c:layout>
                <c:manualLayout>
                  <c:x val="3.1734973490052461E-3"/>
                  <c:y val="-2.5500464544458118E-2"/>
                </c:manualLayout>
              </c:layout>
              <c:showPercent val="1"/>
            </c:dLbl>
            <c:dLbl>
              <c:idx val="5"/>
              <c:delete val="1"/>
            </c:dLbl>
            <c:dLbl>
              <c:idx val="6"/>
              <c:spPr/>
              <c:txPr>
                <a:bodyPr/>
                <a:lstStyle/>
                <a:p>
                  <a:pPr>
                    <a:defRPr b="1">
                      <a:solidFill>
                        <a:schemeClr val="tx1"/>
                      </a:solidFill>
                    </a:defRPr>
                  </a:pPr>
                  <a:endParaRPr lang="pt-BR"/>
                </a:p>
              </c:txPr>
            </c:dLbl>
            <c:txPr>
              <a:bodyPr/>
              <a:lstStyle/>
              <a:p>
                <a:pPr>
                  <a:defRPr b="1">
                    <a:solidFill>
                      <a:schemeClr val="bg1"/>
                    </a:solidFill>
                  </a:defRPr>
                </a:pPr>
                <a:endParaRPr lang="pt-BR"/>
              </a:p>
            </c:txPr>
            <c:showPercent val="1"/>
            <c:showLeaderLines val="1"/>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45</c:v>
                </c:pt>
                <c:pt idx="2">
                  <c:v>19</c:v>
                </c:pt>
                <c:pt idx="3">
                  <c:v>27</c:v>
                </c:pt>
                <c:pt idx="4">
                  <c:v>1</c:v>
                </c:pt>
                <c:pt idx="5">
                  <c:v>0</c:v>
                </c:pt>
              </c:numCache>
            </c:numRef>
          </c:val>
        </c:ser>
        <c:dLbls>
          <c:showPercent val="1"/>
        </c:dLbls>
        <c:firstSliceAng val="0"/>
        <c:holeSize val="50"/>
      </c:doughnutChart>
    </c:plotArea>
    <c:legend>
      <c:legendPos val="r"/>
      <c:layout>
        <c:manualLayout>
          <c:xMode val="edge"/>
          <c:yMode val="edge"/>
          <c:x val="0.56175975675517686"/>
          <c:y val="0.251425401388499"/>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075" footer="0.3149606200000007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- 1'!$D$31:$D$36</c:f>
              <c:numCache>
                <c:formatCode>General</c:formatCode>
                <c:ptCount val="6"/>
                <c:pt idx="0">
                  <c:v>0</c:v>
                </c:pt>
                <c:pt idx="1">
                  <c:v>0</c:v>
                </c:pt>
                <c:pt idx="2">
                  <c:v>0</c:v>
                </c:pt>
                <c:pt idx="3">
                  <c:v>0</c:v>
                </c:pt>
                <c:pt idx="4">
                  <c:v>0</c:v>
                </c:pt>
                <c:pt idx="5">
                  <c:v>0</c:v>
                </c:pt>
              </c:numCache>
            </c:numRef>
          </c:val>
        </c:ser>
        <c:ser>
          <c:idx val="1"/>
          <c:order val="1"/>
          <c:spPr>
            <a:solidFill>
              <a:schemeClr val="bg1">
                <a:lumMod val="65000"/>
              </a:schemeClr>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- 1'!$E$31:$E$36</c:f>
              <c:numCache>
                <c:formatCode>General</c:formatCode>
                <c:ptCount val="6"/>
                <c:pt idx="0">
                  <c:v>0</c:v>
                </c:pt>
                <c:pt idx="1">
                  <c:v>0</c:v>
                </c:pt>
                <c:pt idx="2">
                  <c:v>0</c:v>
                </c:pt>
                <c:pt idx="3">
                  <c:v>0</c:v>
                </c:pt>
                <c:pt idx="4">
                  <c:v>0</c:v>
                </c:pt>
                <c:pt idx="5">
                  <c:v>0</c:v>
                </c:pt>
              </c:numCache>
            </c:numRef>
          </c:val>
        </c:ser>
        <c:ser>
          <c:idx val="2"/>
          <c:order val="2"/>
          <c:spPr>
            <a:solidFill>
              <a:srgbClr val="FF000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- 1'!$F$31:$F$36</c:f>
              <c:numCache>
                <c:formatCode>General</c:formatCode>
                <c:ptCount val="6"/>
                <c:pt idx="0">
                  <c:v>16</c:v>
                </c:pt>
                <c:pt idx="1">
                  <c:v>3</c:v>
                </c:pt>
                <c:pt idx="2">
                  <c:v>6</c:v>
                </c:pt>
                <c:pt idx="3">
                  <c:v>5</c:v>
                </c:pt>
                <c:pt idx="4">
                  <c:v>4</c:v>
                </c:pt>
                <c:pt idx="5">
                  <c:v>11</c:v>
                </c:pt>
              </c:numCache>
            </c:numRef>
          </c:val>
        </c:ser>
        <c:ser>
          <c:idx val="3"/>
          <c:order val="3"/>
          <c:spPr>
            <a:solidFill>
              <a:srgbClr val="FFC00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- 1'!$G$31:$G$36</c:f>
              <c:numCache>
                <c:formatCode>General</c:formatCode>
                <c:ptCount val="6"/>
                <c:pt idx="0">
                  <c:v>3</c:v>
                </c:pt>
                <c:pt idx="1">
                  <c:v>1</c:v>
                </c:pt>
                <c:pt idx="2">
                  <c:v>4</c:v>
                </c:pt>
                <c:pt idx="3">
                  <c:v>0</c:v>
                </c:pt>
                <c:pt idx="4">
                  <c:v>10</c:v>
                </c:pt>
                <c:pt idx="5">
                  <c:v>1</c:v>
                </c:pt>
              </c:numCache>
            </c:numRef>
          </c:val>
        </c:ser>
        <c:ser>
          <c:idx val="4"/>
          <c:order val="4"/>
          <c:spPr>
            <a:solidFill>
              <a:srgbClr val="92D05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- 1'!$H$31:$H$36</c:f>
              <c:numCache>
                <c:formatCode>General</c:formatCode>
                <c:ptCount val="6"/>
                <c:pt idx="0">
                  <c:v>14</c:v>
                </c:pt>
                <c:pt idx="1">
                  <c:v>3</c:v>
                </c:pt>
                <c:pt idx="2">
                  <c:v>2</c:v>
                </c:pt>
                <c:pt idx="3">
                  <c:v>1</c:v>
                </c:pt>
                <c:pt idx="4">
                  <c:v>3</c:v>
                </c:pt>
                <c:pt idx="5">
                  <c:v>4</c:v>
                </c:pt>
              </c:numCache>
            </c:numRef>
          </c:val>
        </c:ser>
        <c:ser>
          <c:idx val="5"/>
          <c:order val="5"/>
          <c:spPr>
            <a:solidFill>
              <a:srgbClr val="0070C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- 1'!$I$31:$I$36</c:f>
              <c:numCache>
                <c:formatCode>General</c:formatCode>
                <c:ptCount val="6"/>
                <c:pt idx="0">
                  <c:v>1</c:v>
                </c:pt>
                <c:pt idx="1">
                  <c:v>0</c:v>
                </c:pt>
                <c:pt idx="2">
                  <c:v>0</c:v>
                </c:pt>
                <c:pt idx="3">
                  <c:v>0</c:v>
                </c:pt>
                <c:pt idx="4">
                  <c:v>0</c:v>
                </c:pt>
                <c:pt idx="5">
                  <c:v>0</c:v>
                </c:pt>
              </c:numCache>
            </c:numRef>
          </c:val>
        </c:ser>
        <c:overlap val="100"/>
        <c:axId val="70548480"/>
        <c:axId val="70562560"/>
      </c:barChart>
      <c:catAx>
        <c:axId val="70548480"/>
        <c:scaling>
          <c:orientation val="maxMin"/>
        </c:scaling>
        <c:axPos val="l"/>
        <c:tickLblPos val="nextTo"/>
        <c:crossAx val="70562560"/>
        <c:crosses val="autoZero"/>
        <c:auto val="1"/>
        <c:lblAlgn val="ctr"/>
        <c:lblOffset val="100"/>
      </c:catAx>
      <c:valAx>
        <c:axId val="70562560"/>
        <c:scaling>
          <c:orientation val="minMax"/>
        </c:scaling>
        <c:axPos val="t"/>
        <c:majorGridlines/>
        <c:numFmt formatCode="General" sourceLinked="1"/>
        <c:tickLblPos val="nextTo"/>
        <c:crossAx val="70548480"/>
        <c:crosses val="autoZero"/>
        <c:crossBetween val="between"/>
        <c:majorUnit val="5"/>
      </c:valAx>
    </c:plotArea>
    <c:plotVisOnly val="1"/>
    <c:dispBlanksAs val="gap"/>
  </c:chart>
  <c:printSettings>
    <c:headerFooter/>
    <c:pageMargins b="0.78740157499999996" l="0.511811024" r="0.511811024" t="0.78740157499999996" header="0.31496062000000075" footer="0.3149606200000007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autoTitleDeleted val="1"/>
    <c:plotArea>
      <c:layout>
        <c:manualLayout>
          <c:layoutTarget val="inner"/>
          <c:xMode val="edge"/>
          <c:yMode val="edge"/>
          <c:x val="5.9876996021316804E-2"/>
          <c:y val="0.21579524265993633"/>
          <c:w val="0.45968894814639472"/>
          <c:h val="0.60143163959916168"/>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txPr>
              <a:bodyPr/>
              <a:lstStyle/>
              <a:p>
                <a:pPr>
                  <a:defRPr b="1">
                    <a:solidFill>
                      <a:schemeClr val="bg1"/>
                    </a:solidFill>
                  </a:defRPr>
                </a:pPr>
                <a:endParaRPr lang="pt-BR"/>
              </a:p>
            </c:txPr>
            <c:showPercent val="1"/>
            <c:showLeaderLines val="1"/>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6</c:v>
                </c:pt>
                <c:pt idx="1">
                  <c:v>74</c:v>
                </c:pt>
                <c:pt idx="2">
                  <c:v>20</c:v>
                </c:pt>
                <c:pt idx="3">
                  <c:v>35</c:v>
                </c:pt>
                <c:pt idx="4">
                  <c:v>6</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245"/>
        </c:manualLayout>
      </c:layout>
    </c:legend>
    <c:plotVisOnly val="1"/>
    <c:dispBlanksAs val="zero"/>
  </c:chart>
  <c:spPr>
    <a:solidFill>
      <a:schemeClr val="bg1"/>
    </a:solidFill>
  </c:spPr>
  <c:printSettings>
    <c:headerFooter/>
    <c:pageMargins b="0.78740157499999996" l="0.511811024" r="0.511811024" t="0.78740157499999996" header="0.31496062000000091" footer="0.3149606200000009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txPr>
              <a:bodyPr/>
              <a:lstStyle/>
              <a:p>
                <a:pPr>
                  <a:defRPr b="1">
                    <a:solidFill>
                      <a:schemeClr val="bg1"/>
                    </a:solidFill>
                  </a:defRPr>
                </a:pPr>
                <a:endParaRPr lang="pt-BR"/>
              </a:p>
            </c:txPr>
            <c:showPercent val="1"/>
            <c:showLeaderLines val="1"/>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4</c:v>
                </c:pt>
                <c:pt idx="1">
                  <c:v>29</c:v>
                </c:pt>
                <c:pt idx="2">
                  <c:v>9</c:v>
                </c:pt>
                <c:pt idx="3">
                  <c:v>19</c:v>
                </c:pt>
                <c:pt idx="4">
                  <c:v>3</c:v>
                </c:pt>
                <c:pt idx="5">
                  <c:v>5</c:v>
                </c:pt>
              </c:numCache>
            </c:numRef>
          </c:val>
        </c:ser>
        <c:dLbls>
          <c:showPercent val="1"/>
        </c:dLbls>
        <c:firstSliceAng val="0"/>
        <c:holeSize val="50"/>
      </c:doughnutChart>
    </c:plotArea>
    <c:legend>
      <c:legendPos val="r"/>
      <c:legendEntry>
        <c:idx val="0"/>
        <c:delete val="1"/>
      </c:legendEntry>
      <c:layout>
        <c:manualLayout>
          <c:xMode val="edge"/>
          <c:yMode val="edge"/>
          <c:x val="0.56175961638173955"/>
          <c:y val="0.25142562037898242"/>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- 2'!$D$31:$D$36</c:f>
              <c:numCache>
                <c:formatCode>General</c:formatCode>
                <c:ptCount val="6"/>
                <c:pt idx="0">
                  <c:v>25</c:v>
                </c:pt>
                <c:pt idx="1">
                  <c:v>12</c:v>
                </c:pt>
                <c:pt idx="2">
                  <c:v>8</c:v>
                </c:pt>
                <c:pt idx="3">
                  <c:v>6</c:v>
                </c:pt>
                <c:pt idx="4">
                  <c:v>13</c:v>
                </c:pt>
                <c:pt idx="5">
                  <c:v>13</c:v>
                </c:pt>
              </c:numCache>
            </c:numRef>
          </c:val>
        </c:ser>
        <c:ser>
          <c:idx val="1"/>
          <c:order val="1"/>
          <c:spPr>
            <a:solidFill>
              <a:schemeClr val="bg1">
                <a:lumMod val="65000"/>
              </a:schemeClr>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- 2'!$E$31:$E$36</c:f>
              <c:numCache>
                <c:formatCode>General</c:formatCode>
                <c:ptCount val="6"/>
                <c:pt idx="0">
                  <c:v>0</c:v>
                </c:pt>
                <c:pt idx="1">
                  <c:v>2</c:v>
                </c:pt>
                <c:pt idx="2">
                  <c:v>1</c:v>
                </c:pt>
                <c:pt idx="3">
                  <c:v>0</c:v>
                </c:pt>
                <c:pt idx="4">
                  <c:v>0</c:v>
                </c:pt>
                <c:pt idx="5">
                  <c:v>3</c:v>
                </c:pt>
              </c:numCache>
            </c:numRef>
          </c:val>
        </c:ser>
        <c:ser>
          <c:idx val="2"/>
          <c:order val="2"/>
          <c:spPr>
            <a:solidFill>
              <a:srgbClr val="FF0000"/>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- 2'!$F$31:$F$36</c:f>
              <c:numCache>
                <c:formatCode>General</c:formatCode>
                <c:ptCount val="6"/>
                <c:pt idx="0">
                  <c:v>30</c:v>
                </c:pt>
                <c:pt idx="1">
                  <c:v>12</c:v>
                </c:pt>
                <c:pt idx="2">
                  <c:v>8</c:v>
                </c:pt>
                <c:pt idx="3">
                  <c:v>8</c:v>
                </c:pt>
                <c:pt idx="4">
                  <c:v>3</c:v>
                </c:pt>
                <c:pt idx="5">
                  <c:v>13</c:v>
                </c:pt>
              </c:numCache>
            </c:numRef>
          </c:val>
        </c:ser>
        <c:ser>
          <c:idx val="3"/>
          <c:order val="3"/>
          <c:spPr>
            <a:solidFill>
              <a:srgbClr val="FFC000"/>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- 2'!$G$31:$G$36</c:f>
              <c:numCache>
                <c:formatCode>General</c:formatCode>
                <c:ptCount val="6"/>
                <c:pt idx="0">
                  <c:v>5</c:v>
                </c:pt>
                <c:pt idx="1">
                  <c:v>3</c:v>
                </c:pt>
                <c:pt idx="2">
                  <c:v>3</c:v>
                </c:pt>
                <c:pt idx="3">
                  <c:v>1</c:v>
                </c:pt>
                <c:pt idx="4">
                  <c:v>5</c:v>
                </c:pt>
                <c:pt idx="5">
                  <c:v>3</c:v>
                </c:pt>
              </c:numCache>
            </c:numRef>
          </c:val>
        </c:ser>
        <c:ser>
          <c:idx val="4"/>
          <c:order val="4"/>
          <c:spPr>
            <a:solidFill>
              <a:srgbClr val="92D050"/>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- 2'!$H$31:$H$36</c:f>
              <c:numCache>
                <c:formatCode>General</c:formatCode>
                <c:ptCount val="6"/>
                <c:pt idx="0">
                  <c:v>15</c:v>
                </c:pt>
                <c:pt idx="1">
                  <c:v>2</c:v>
                </c:pt>
                <c:pt idx="2">
                  <c:v>1</c:v>
                </c:pt>
                <c:pt idx="3">
                  <c:v>0</c:v>
                </c:pt>
                <c:pt idx="4">
                  <c:v>10</c:v>
                </c:pt>
                <c:pt idx="5">
                  <c:v>7</c:v>
                </c:pt>
              </c:numCache>
            </c:numRef>
          </c:val>
        </c:ser>
        <c:ser>
          <c:idx val="5"/>
          <c:order val="5"/>
          <c:spPr>
            <a:solidFill>
              <a:srgbClr val="0070C0"/>
            </a:solidFill>
          </c:spPr>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- 2'!$I$31:$I$36</c:f>
              <c:numCache>
                <c:formatCode>General</c:formatCode>
                <c:ptCount val="6"/>
                <c:pt idx="0">
                  <c:v>1</c:v>
                </c:pt>
                <c:pt idx="1">
                  <c:v>0</c:v>
                </c:pt>
                <c:pt idx="2">
                  <c:v>3</c:v>
                </c:pt>
                <c:pt idx="3">
                  <c:v>2</c:v>
                </c:pt>
                <c:pt idx="4">
                  <c:v>0</c:v>
                </c:pt>
                <c:pt idx="5">
                  <c:v>0</c:v>
                </c:pt>
              </c:numCache>
            </c:numRef>
          </c:val>
        </c:ser>
        <c:overlap val="100"/>
        <c:axId val="72094464"/>
        <c:axId val="72096000"/>
      </c:barChart>
      <c:catAx>
        <c:axId val="72094464"/>
        <c:scaling>
          <c:orientation val="maxMin"/>
        </c:scaling>
        <c:axPos val="l"/>
        <c:tickLblPos val="nextTo"/>
        <c:crossAx val="72096000"/>
        <c:crosses val="autoZero"/>
        <c:auto val="1"/>
        <c:lblAlgn val="ctr"/>
        <c:lblOffset val="100"/>
      </c:catAx>
      <c:valAx>
        <c:axId val="72096000"/>
        <c:scaling>
          <c:orientation val="minMax"/>
        </c:scaling>
        <c:axPos val="t"/>
        <c:majorGridlines/>
        <c:numFmt formatCode="General" sourceLinked="1"/>
        <c:tickLblPos val="nextTo"/>
        <c:crossAx val="72094464"/>
        <c:crosses val="autoZero"/>
        <c:crossBetween val="between"/>
      </c:valAx>
    </c:plotArea>
    <c:plotVisOnly val="1"/>
    <c:dispBlanksAs val="gap"/>
  </c:chart>
  <c:printSettings>
    <c:headerFooter/>
    <c:pageMargins b="0.78740157499999996" l="0.511811024" r="0.511811024" t="0.78740157499999996" header="0.31496062000000091" footer="0.3149606200000009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autoTitleDeleted val="1"/>
    <c:plotArea>
      <c:layout>
        <c:manualLayout>
          <c:layoutTarget val="inner"/>
          <c:xMode val="edge"/>
          <c:yMode val="edge"/>
          <c:x val="3.050005700780796E-2"/>
          <c:y val="0.16427699433947648"/>
          <c:w val="0.50719968185377906"/>
          <c:h val="0.67594210718931902"/>
        </c:manualLayout>
      </c:layout>
      <c:doughnutChart>
        <c:varyColors val="1"/>
        <c:ser>
          <c:idx val="0"/>
          <c:order val="0"/>
          <c:spPr>
            <a:ln>
              <a:solidFill>
                <a:sysClr val="windowText" lastClr="000000"/>
              </a:solidFill>
            </a:ln>
          </c:spPr>
          <c:dPt>
            <c:idx val="0"/>
            <c:spPr>
              <a:solidFill>
                <a:schemeClr val="bg1">
                  <a:lumMod val="65000"/>
                </a:schemeClr>
              </a:solidFill>
              <a:ln>
                <a:solidFill>
                  <a:sysClr val="windowText" lastClr="000000"/>
                </a:solidFill>
              </a:ln>
            </c:spPr>
          </c:dPt>
          <c:dPt>
            <c:idx val="1"/>
            <c:spPr>
              <a:solidFill>
                <a:srgbClr val="FF0000"/>
              </a:solidFill>
              <a:ln>
                <a:solidFill>
                  <a:sysClr val="windowText" lastClr="000000"/>
                </a:solidFill>
              </a:ln>
            </c:spPr>
          </c:dPt>
          <c:dPt>
            <c:idx val="2"/>
            <c:spPr>
              <a:solidFill>
                <a:srgbClr val="FFC000"/>
              </a:solidFill>
              <a:ln>
                <a:solidFill>
                  <a:sysClr val="windowText" lastClr="000000"/>
                </a:solidFill>
              </a:ln>
            </c:spPr>
          </c:dPt>
          <c:dPt>
            <c:idx val="3"/>
            <c:spPr>
              <a:solidFill>
                <a:srgbClr val="92D050"/>
              </a:solidFill>
              <a:ln>
                <a:solidFill>
                  <a:sysClr val="windowText" lastClr="000000"/>
                </a:solidFill>
              </a:ln>
            </c:spPr>
          </c:dPt>
          <c:dPt>
            <c:idx val="4"/>
            <c:spPr>
              <a:solidFill>
                <a:srgbClr val="0070C0"/>
              </a:solidFill>
              <a:ln>
                <a:solidFill>
                  <a:sysClr val="windowText" lastClr="000000"/>
                </a:solidFill>
              </a:ln>
            </c:spPr>
          </c:dPt>
          <c:dPt>
            <c:idx val="5"/>
            <c:spPr>
              <a:solidFill>
                <a:schemeClr val="accent1">
                  <a:lumMod val="40000"/>
                  <a:lumOff val="60000"/>
                </a:schemeClr>
              </a:solidFill>
              <a:ln>
                <a:solidFill>
                  <a:sysClr val="windowText" lastClr="000000"/>
                </a:solidFill>
              </a:ln>
            </c:spPr>
          </c:dPt>
          <c:dLbls>
            <c:dLbl>
              <c:idx val="2"/>
              <c:spPr>
                <a:noFill/>
              </c:spPr>
              <c:txPr>
                <a:bodyPr/>
                <a:lstStyle/>
                <a:p>
                  <a:pPr>
                    <a:defRPr b="1">
                      <a:solidFill>
                        <a:sysClr val="windowText" lastClr="000000"/>
                      </a:solidFill>
                    </a:defRPr>
                  </a:pPr>
                  <a:endParaRPr lang="pt-BR"/>
                </a:p>
              </c:txPr>
            </c:dLbl>
            <c:txPr>
              <a:bodyPr/>
              <a:lstStyle/>
              <a:p>
                <a:pPr>
                  <a:defRPr b="1">
                    <a:solidFill>
                      <a:sysClr val="windowText" lastClr="000000"/>
                    </a:solidFill>
                  </a:defRPr>
                </a:pPr>
                <a:endParaRPr lang="pt-BR"/>
              </a:p>
            </c:txPr>
            <c:showPercent val="1"/>
            <c:showLeaderLines val="1"/>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Não monitorada por falta de informação</c:v>
                </c:pt>
              </c:strCache>
            </c:strRef>
          </c:cat>
          <c:val>
            <c:numRef>
              <c:f>'Painel de Gestão - 3'!$C$16:$C$21</c:f>
              <c:numCache>
                <c:formatCode>General</c:formatCode>
                <c:ptCount val="6"/>
                <c:pt idx="0">
                  <c:v>0</c:v>
                </c:pt>
                <c:pt idx="1">
                  <c:v>35</c:v>
                </c:pt>
                <c:pt idx="2">
                  <c:v>4</c:v>
                </c:pt>
                <c:pt idx="3">
                  <c:v>0</c:v>
                </c:pt>
                <c:pt idx="4">
                  <c:v>6</c:v>
                </c:pt>
                <c:pt idx="5">
                  <c:v>24</c:v>
                </c:pt>
              </c:numCache>
            </c:numRef>
          </c:val>
        </c:ser>
        <c:dLbls>
          <c:showPercent val="1"/>
        </c:dLbls>
        <c:firstSliceAng val="0"/>
        <c:holeSize val="50"/>
      </c:doughnutChart>
    </c:plotArea>
    <c:legend>
      <c:legendPos val="r"/>
      <c:layout>
        <c:manualLayout>
          <c:xMode val="edge"/>
          <c:yMode val="edge"/>
          <c:x val="0.64202720539350777"/>
          <c:y val="0.23437208785200236"/>
          <c:w val="0.35398537373784672"/>
          <c:h val="0.49739528083647505"/>
        </c:manualLayout>
      </c:layout>
      <c:txPr>
        <a:bodyPr/>
        <a:lstStyle/>
        <a:p>
          <a:pPr rtl="0">
            <a:defRPr/>
          </a:pPr>
          <a:endParaRPr lang="pt-BR"/>
        </a:p>
      </c:txPr>
    </c:legend>
    <c:plotVisOnly val="1"/>
    <c:dispBlanksAs val="zero"/>
  </c:chart>
  <c:spPr>
    <a:solidFill>
      <a:schemeClr val="bg1"/>
    </a:solidFill>
  </c:spPr>
  <c:printSettings>
    <c:headerFooter/>
    <c:pageMargins b="0.78740157499999996" l="0.511811024" r="0.511811024" t="0.78740157499999996" header="0.31496062000000102" footer="0.314960620000001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spPr>
            <a:ln>
              <a:solidFill>
                <a:sysClr val="windowText" lastClr="000000"/>
              </a:solidFill>
            </a:ln>
          </c:spPr>
          <c:explosion val="1"/>
          <c:dPt>
            <c:idx val="0"/>
            <c:spPr>
              <a:solidFill>
                <a:schemeClr val="bg1">
                  <a:lumMod val="65000"/>
                </a:schemeClr>
              </a:solidFill>
              <a:ln>
                <a:solidFill>
                  <a:sysClr val="windowText" lastClr="000000"/>
                </a:solidFill>
              </a:ln>
            </c:spPr>
          </c:dPt>
          <c:dPt>
            <c:idx val="1"/>
            <c:spPr>
              <a:solidFill>
                <a:srgbClr val="FF0000"/>
              </a:solidFill>
              <a:ln>
                <a:solidFill>
                  <a:sysClr val="windowText" lastClr="000000"/>
                </a:solidFill>
              </a:ln>
            </c:spPr>
          </c:dPt>
          <c:dPt>
            <c:idx val="2"/>
            <c:spPr>
              <a:solidFill>
                <a:srgbClr val="FFC000"/>
              </a:solidFill>
              <a:ln>
                <a:solidFill>
                  <a:sysClr val="windowText" lastClr="000000"/>
                </a:solidFill>
              </a:ln>
            </c:spPr>
          </c:dPt>
          <c:dPt>
            <c:idx val="3"/>
            <c:spPr>
              <a:solidFill>
                <a:srgbClr val="92D050"/>
              </a:solidFill>
              <a:ln>
                <a:solidFill>
                  <a:sysClr val="windowText" lastClr="000000"/>
                </a:solidFill>
              </a:ln>
            </c:spPr>
          </c:dPt>
          <c:dPt>
            <c:idx val="4"/>
            <c:spPr>
              <a:solidFill>
                <a:srgbClr val="0070C0"/>
              </a:solidFill>
              <a:ln>
                <a:solidFill>
                  <a:sysClr val="windowText" lastClr="000000"/>
                </a:solidFill>
              </a:ln>
            </c:spPr>
          </c:dPt>
          <c:dPt>
            <c:idx val="5"/>
            <c:spPr>
              <a:solidFill>
                <a:schemeClr val="accent1">
                  <a:lumMod val="40000"/>
                  <a:lumOff val="60000"/>
                </a:schemeClr>
              </a:solidFill>
              <a:ln>
                <a:solidFill>
                  <a:sysClr val="windowText" lastClr="000000"/>
                </a:solidFill>
              </a:ln>
            </c:spPr>
          </c:dPt>
          <c:dLbls>
            <c:dLbl>
              <c:idx val="2"/>
              <c:spPr>
                <a:noFill/>
              </c:spPr>
              <c:txPr>
                <a:bodyPr/>
                <a:lstStyle/>
                <a:p>
                  <a:pPr>
                    <a:defRPr b="1">
                      <a:solidFill>
                        <a:sysClr val="windowText" lastClr="000000"/>
                      </a:solidFill>
                    </a:defRPr>
                  </a:pPr>
                  <a:endParaRPr lang="pt-BR"/>
                </a:p>
              </c:txPr>
            </c:dLbl>
            <c:txPr>
              <a:bodyPr/>
              <a:lstStyle/>
              <a:p>
                <a:pPr>
                  <a:defRPr b="1">
                    <a:solidFill>
                      <a:sysClr val="windowText" lastClr="000000"/>
                    </a:solidFill>
                  </a:defRPr>
                </a:pPr>
                <a:endParaRPr lang="pt-BR"/>
              </a:p>
            </c:txPr>
            <c:showPercent val="1"/>
            <c:showLeaderLines val="1"/>
          </c:dLbls>
          <c:cat>
            <c:strRef>
              <c:f>'Painel de Gestão - 3'!$B$16:$B$22</c:f>
              <c:strCache>
                <c:ptCount val="7"/>
                <c:pt idx="0">
                  <c:v>Início planejado posterior</c:v>
                </c:pt>
                <c:pt idx="1">
                  <c:v>Não concluída ou Não iniciada</c:v>
                </c:pt>
                <c:pt idx="2">
                  <c:v>Em andamento com problemas</c:v>
                </c:pt>
                <c:pt idx="3">
                  <c:v>Em andamento conforme previsto</c:v>
                </c:pt>
                <c:pt idx="4">
                  <c:v>Concluída</c:v>
                </c:pt>
                <c:pt idx="5">
                  <c:v>Não monitorada por falta de informação</c:v>
                </c:pt>
                <c:pt idx="6">
                  <c:v>Ações Novas</c:v>
                </c:pt>
              </c:strCache>
            </c:strRef>
          </c:cat>
          <c:val>
            <c:numRef>
              <c:f>'Painel de Gestão - 3'!$E$16:$E$22</c:f>
              <c:numCache>
                <c:formatCode>General</c:formatCode>
                <c:ptCount val="7"/>
                <c:pt idx="0">
                  <c:v>0</c:v>
                </c:pt>
                <c:pt idx="1">
                  <c:v>35</c:v>
                </c:pt>
                <c:pt idx="2">
                  <c:v>4</c:v>
                </c:pt>
                <c:pt idx="3">
                  <c:v>0</c:v>
                </c:pt>
                <c:pt idx="4">
                  <c:v>6</c:v>
                </c:pt>
                <c:pt idx="5">
                  <c:v>24</c:v>
                </c:pt>
                <c:pt idx="6">
                  <c:v>0</c:v>
                </c:pt>
              </c:numCache>
            </c:numRef>
          </c:val>
        </c:ser>
        <c:dLbls>
          <c:showPercent val="1"/>
        </c:dLbls>
        <c:firstSliceAng val="0"/>
        <c:holeSize val="50"/>
      </c:doughnutChart>
    </c:plotArea>
    <c:legend>
      <c:legendPos val="r"/>
      <c:legendEntry>
        <c:idx val="0"/>
        <c:delete val="1"/>
      </c:legendEntry>
      <c:layout>
        <c:manualLayout>
          <c:xMode val="edge"/>
          <c:yMode val="edge"/>
          <c:x val="0.64621839239073164"/>
          <c:y val="0.25142563246539779"/>
          <c:w val="0.35378160760926863"/>
          <c:h val="0.67731327794177709"/>
        </c:manualLayout>
      </c:layout>
    </c:legend>
    <c:plotVisOnly val="1"/>
    <c:dispBlanksAs val="zero"/>
  </c:chart>
  <c:spPr>
    <a:solidFill>
      <a:schemeClr val="bg1"/>
    </a:solidFill>
    <a:ln>
      <a:noFill/>
    </a:ln>
  </c:spPr>
  <c:printSettings>
    <c:headerFooter/>
    <c:pageMargins b="0.78740157499999996" l="0.511811024" r="0.511811024" t="0.78740157499999996" header="0.31496062000000102" footer="0.314960620000001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- 3'!$D$32:$D$38</c:f>
              <c:numCache>
                <c:formatCode>General</c:formatCode>
                <c:ptCount val="7"/>
                <c:pt idx="0">
                  <c:v>0</c:v>
                </c:pt>
                <c:pt idx="1">
                  <c:v>0</c:v>
                </c:pt>
                <c:pt idx="2">
                  <c:v>0</c:v>
                </c:pt>
                <c:pt idx="3">
                  <c:v>0</c:v>
                </c:pt>
                <c:pt idx="4">
                  <c:v>0</c:v>
                </c:pt>
                <c:pt idx="5">
                  <c:v>0</c:v>
                </c:pt>
                <c:pt idx="6">
                  <c:v>0</c:v>
                </c:pt>
              </c:numCache>
            </c:numRef>
          </c:val>
        </c:ser>
        <c:ser>
          <c:idx val="1"/>
          <c:order val="1"/>
          <c:spPr>
            <a:solidFill>
              <a:schemeClr val="bg1">
                <a:lumMod val="65000"/>
              </a:schemeClr>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- 3'!$E$32:$E$38</c:f>
              <c:numCache>
                <c:formatCode>General</c:formatCode>
                <c:ptCount val="7"/>
                <c:pt idx="0">
                  <c:v>0</c:v>
                </c:pt>
                <c:pt idx="1">
                  <c:v>0</c:v>
                </c:pt>
                <c:pt idx="2">
                  <c:v>0</c:v>
                </c:pt>
                <c:pt idx="3">
                  <c:v>0</c:v>
                </c:pt>
                <c:pt idx="4">
                  <c:v>0</c:v>
                </c:pt>
                <c:pt idx="5">
                  <c:v>0</c:v>
                </c:pt>
                <c:pt idx="6">
                  <c:v>0</c:v>
                </c:pt>
              </c:numCache>
            </c:numRef>
          </c:val>
        </c:ser>
        <c:ser>
          <c:idx val="2"/>
          <c:order val="2"/>
          <c:spPr>
            <a:solidFill>
              <a:srgbClr val="FF0000"/>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- 3'!$F$32:$F$38</c:f>
              <c:numCache>
                <c:formatCode>General</c:formatCode>
                <c:ptCount val="7"/>
                <c:pt idx="0">
                  <c:v>12</c:v>
                </c:pt>
                <c:pt idx="1">
                  <c:v>2</c:v>
                </c:pt>
                <c:pt idx="2">
                  <c:v>6</c:v>
                </c:pt>
                <c:pt idx="3">
                  <c:v>2</c:v>
                </c:pt>
                <c:pt idx="4">
                  <c:v>7</c:v>
                </c:pt>
                <c:pt idx="5">
                  <c:v>4</c:v>
                </c:pt>
                <c:pt idx="6">
                  <c:v>2</c:v>
                </c:pt>
              </c:numCache>
            </c:numRef>
          </c:val>
        </c:ser>
        <c:ser>
          <c:idx val="3"/>
          <c:order val="3"/>
          <c:spPr>
            <a:solidFill>
              <a:srgbClr val="FFC000"/>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- 3'!$G$32:$G$38</c:f>
              <c:numCache>
                <c:formatCode>General</c:formatCode>
                <c:ptCount val="7"/>
                <c:pt idx="0">
                  <c:v>1</c:v>
                </c:pt>
                <c:pt idx="1">
                  <c:v>0</c:v>
                </c:pt>
                <c:pt idx="2">
                  <c:v>0</c:v>
                </c:pt>
                <c:pt idx="3">
                  <c:v>1</c:v>
                </c:pt>
                <c:pt idx="4">
                  <c:v>0</c:v>
                </c:pt>
                <c:pt idx="5">
                  <c:v>2</c:v>
                </c:pt>
                <c:pt idx="6">
                  <c:v>0</c:v>
                </c:pt>
              </c:numCache>
            </c:numRef>
          </c:val>
        </c:ser>
        <c:ser>
          <c:idx val="4"/>
          <c:order val="4"/>
          <c:spPr>
            <a:solidFill>
              <a:srgbClr val="92D050"/>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- 3'!$H$32:$H$38</c:f>
              <c:numCache>
                <c:formatCode>General</c:formatCode>
                <c:ptCount val="7"/>
                <c:pt idx="0">
                  <c:v>0</c:v>
                </c:pt>
                <c:pt idx="1">
                  <c:v>0</c:v>
                </c:pt>
                <c:pt idx="2">
                  <c:v>0</c:v>
                </c:pt>
                <c:pt idx="3">
                  <c:v>0</c:v>
                </c:pt>
                <c:pt idx="4">
                  <c:v>0</c:v>
                </c:pt>
                <c:pt idx="5">
                  <c:v>0</c:v>
                </c:pt>
                <c:pt idx="6">
                  <c:v>0</c:v>
                </c:pt>
              </c:numCache>
            </c:numRef>
          </c:val>
        </c:ser>
        <c:ser>
          <c:idx val="5"/>
          <c:order val="5"/>
          <c:spPr>
            <a:solidFill>
              <a:srgbClr val="0070C0"/>
            </a:solidFill>
          </c:spPr>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- 3'!$I$32:$I$38</c:f>
              <c:numCache>
                <c:formatCode>General</c:formatCode>
                <c:ptCount val="7"/>
                <c:pt idx="0">
                  <c:v>0</c:v>
                </c:pt>
                <c:pt idx="1">
                  <c:v>0</c:v>
                </c:pt>
                <c:pt idx="2">
                  <c:v>1</c:v>
                </c:pt>
                <c:pt idx="3">
                  <c:v>2</c:v>
                </c:pt>
                <c:pt idx="4">
                  <c:v>2</c:v>
                </c:pt>
                <c:pt idx="5">
                  <c:v>0</c:v>
                </c:pt>
                <c:pt idx="6">
                  <c:v>1</c:v>
                </c:pt>
              </c:numCache>
            </c:numRef>
          </c:val>
        </c:ser>
        <c:ser>
          <c:idx val="6"/>
          <c:order val="6"/>
          <c:cat>
            <c:strRef>
              <c:f>'Painel de Gestão - 3'!$B$32:$B$38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- 3'!$J$32:$J$38</c:f>
              <c:numCache>
                <c:formatCode>General</c:formatCode>
                <c:ptCount val="7"/>
                <c:pt idx="0">
                  <c:v>2</c:v>
                </c:pt>
                <c:pt idx="1">
                  <c:v>2</c:v>
                </c:pt>
                <c:pt idx="2">
                  <c:v>2</c:v>
                </c:pt>
                <c:pt idx="4">
                  <c:v>3</c:v>
                </c:pt>
                <c:pt idx="5">
                  <c:v>12</c:v>
                </c:pt>
                <c:pt idx="6">
                  <c:v>3</c:v>
                </c:pt>
              </c:numCache>
            </c:numRef>
          </c:val>
        </c:ser>
        <c:overlap val="100"/>
        <c:axId val="67808640"/>
        <c:axId val="67826816"/>
      </c:barChart>
      <c:catAx>
        <c:axId val="67808640"/>
        <c:scaling>
          <c:orientation val="maxMin"/>
        </c:scaling>
        <c:axPos val="l"/>
        <c:tickLblPos val="nextTo"/>
        <c:crossAx val="67826816"/>
        <c:crosses val="autoZero"/>
        <c:auto val="1"/>
        <c:lblAlgn val="ctr"/>
        <c:lblOffset val="100"/>
      </c:catAx>
      <c:valAx>
        <c:axId val="67826816"/>
        <c:scaling>
          <c:orientation val="minMax"/>
        </c:scaling>
        <c:axPos val="t"/>
        <c:majorGridlines/>
        <c:numFmt formatCode="General" sourceLinked="1"/>
        <c:tickLblPos val="nextTo"/>
        <c:crossAx val="67808640"/>
        <c:crosses val="autoZero"/>
        <c:crossBetween val="between"/>
      </c:valAx>
    </c:plotArea>
    <c:plotVisOnly val="1"/>
    <c:dispBlanksAs val="gap"/>
  </c:chart>
  <c:printSettings>
    <c:headerFooter/>
    <c:pageMargins b="0.78740157499999996" l="0.511811024" r="0.511811024" t="0.78740157499999996" header="0.31496062000000102" footer="0.314960620000001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1400736" y="7082119"/>
          <a:ext cx="7212092" cy="3079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296333</xdr:rowOff>
    </xdr:to>
    <xdr:sp macro="" textlink="">
      <xdr:nvSpPr>
        <xdr:cNvPr id="3" name="CaixaDeTexto 2"/>
        <xdr:cNvSpPr txBox="1"/>
      </xdr:nvSpPr>
      <xdr:spPr>
        <a:xfrm>
          <a:off x="8338374" y="2718933"/>
          <a:ext cx="1932940" cy="7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36</xdr:row>
      <xdr:rowOff>24493</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xdr:cNvSpPr txBox="1"/>
      </xdr:nvSpPr>
      <xdr:spPr>
        <a:xfrm>
          <a:off x="12582826" y="2712978"/>
          <a:ext cx="1932940" cy="567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296333</xdr:rowOff>
    </xdr:to>
    <xdr:sp macro="" textlink="">
      <xdr:nvSpPr>
        <xdr:cNvPr id="3" name="CaixaDeTexto 2"/>
        <xdr:cNvSpPr txBox="1"/>
      </xdr:nvSpPr>
      <xdr:spPr>
        <a:xfrm>
          <a:off x="8380707" y="2718933"/>
          <a:ext cx="1932940" cy="72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36</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306917</xdr:rowOff>
    </xdr:to>
    <xdr:sp macro="" textlink="">
      <xdr:nvSpPr>
        <xdr:cNvPr id="6" name="CaixaDeTexto 5"/>
        <xdr:cNvSpPr txBox="1"/>
      </xdr:nvSpPr>
      <xdr:spPr>
        <a:xfrm>
          <a:off x="12625160" y="2712978"/>
          <a:ext cx="1932940" cy="73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842010"/>
          <a:ext cx="2496502" cy="65367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226037</xdr:colOff>
      <xdr:row>12</xdr:row>
      <xdr:rowOff>245124</xdr:rowOff>
    </xdr:from>
    <xdr:to>
      <xdr:col>15</xdr:col>
      <xdr:colOff>357188</xdr:colOff>
      <xdr:row>28</xdr:row>
      <xdr:rowOff>95250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31750</xdr:colOff>
      <xdr:row>12</xdr:row>
      <xdr:rowOff>348266</xdr:rowOff>
    </xdr:from>
    <xdr:to>
      <xdr:col>14</xdr:col>
      <xdr:colOff>306917</xdr:colOff>
      <xdr:row>13</xdr:row>
      <xdr:rowOff>137583</xdr:rowOff>
    </xdr:to>
    <xdr:sp macro="" textlink="">
      <xdr:nvSpPr>
        <xdr:cNvPr id="3" name="CaixaDeTexto 2"/>
        <xdr:cNvSpPr txBox="1"/>
      </xdr:nvSpPr>
      <xdr:spPr>
        <a:xfrm>
          <a:off x="8847667" y="2750683"/>
          <a:ext cx="1502833" cy="540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100" b="1"/>
            <a:t>SITUAÇÃO</a:t>
          </a:r>
          <a:r>
            <a:rPr lang="pt-BR" sz="1100" b="1" baseline="0"/>
            <a:t> DO PAN </a:t>
          </a:r>
        </a:p>
        <a:p>
          <a:pPr algn="l"/>
          <a:r>
            <a:rPr lang="pt-BR" sz="1100" b="1" baseline="0"/>
            <a:t>Monitoria Anual</a:t>
          </a:r>
          <a:endParaRPr lang="pt-BR" sz="1100" b="1"/>
        </a:p>
      </xdr:txBody>
    </xdr:sp>
    <xdr:clientData/>
  </xdr:twoCellAnchor>
  <xdr:twoCellAnchor>
    <xdr:from>
      <xdr:col>18</xdr:col>
      <xdr:colOff>162350</xdr:colOff>
      <xdr:row>12</xdr:row>
      <xdr:rowOff>247348</xdr:rowOff>
    </xdr:from>
    <xdr:to>
      <xdr:col>26</xdr:col>
      <xdr:colOff>63500</xdr:colOff>
      <xdr:row>28</xdr:row>
      <xdr:rowOff>116416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356506</xdr:colOff>
      <xdr:row>30</xdr:row>
      <xdr:rowOff>29935</xdr:rowOff>
    </xdr:from>
    <xdr:to>
      <xdr:col>19</xdr:col>
      <xdr:colOff>114300</xdr:colOff>
      <xdr:row>38</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411993</xdr:colOff>
      <xdr:row>12</xdr:row>
      <xdr:rowOff>236478</xdr:rowOff>
    </xdr:from>
    <xdr:to>
      <xdr:col>25</xdr:col>
      <xdr:colOff>503433</xdr:colOff>
      <xdr:row>13</xdr:row>
      <xdr:rowOff>393397</xdr:rowOff>
    </xdr:to>
    <xdr:sp macro="" textlink="">
      <xdr:nvSpPr>
        <xdr:cNvPr id="6" name="CaixaDeTexto 5"/>
        <xdr:cNvSpPr txBox="1"/>
      </xdr:nvSpPr>
      <xdr:spPr>
        <a:xfrm>
          <a:off x="15366243" y="2638895"/>
          <a:ext cx="1932940" cy="90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17</xdr:col>
      <xdr:colOff>217714</xdr:colOff>
      <xdr:row>3</xdr:row>
      <xdr:rowOff>130628</xdr:rowOff>
    </xdr:from>
    <xdr:to>
      <xdr:col>19</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9.140625" defaultRowHeight="15"/>
  <cols>
    <col min="1" max="16384" width="9.140625" style="4"/>
  </cols>
  <sheetData>
    <row r="1" spans="1:26" s="54" customFormat="1" ht="53.25" customHeight="1">
      <c r="B1" s="55"/>
      <c r="C1" s="55" t="s">
        <v>62</v>
      </c>
      <c r="D1" s="55"/>
      <c r="E1" s="55"/>
      <c r="F1" s="55"/>
      <c r="G1" s="55"/>
      <c r="H1" s="55"/>
      <c r="I1" s="55"/>
      <c r="J1" s="55"/>
      <c r="K1" s="55"/>
      <c r="L1" s="55"/>
      <c r="M1" s="55"/>
      <c r="N1" s="55"/>
      <c r="O1" s="55"/>
      <c r="P1" s="55"/>
      <c r="Q1" s="55"/>
      <c r="R1" s="55"/>
      <c r="S1" s="55"/>
      <c r="T1" s="55"/>
      <c r="U1" s="55"/>
      <c r="V1" s="55"/>
      <c r="W1" s="55"/>
      <c r="X1" s="55"/>
      <c r="Y1" s="55"/>
      <c r="Z1" s="55"/>
    </row>
    <row r="2" spans="1:26" s="58" customFormat="1" ht="6" customHeight="1">
      <c r="A2" s="56"/>
      <c r="B2" s="56"/>
      <c r="C2" s="56"/>
      <c r="D2" s="56"/>
      <c r="E2" s="56"/>
      <c r="F2" s="56"/>
      <c r="G2" s="56"/>
      <c r="H2" s="57"/>
      <c r="I2" s="57"/>
      <c r="J2" s="57"/>
      <c r="K2" s="57"/>
      <c r="L2" s="57"/>
      <c r="M2" s="57"/>
      <c r="N2" s="56"/>
      <c r="O2" s="56"/>
      <c r="P2" s="56"/>
    </row>
    <row r="3" spans="1:26" s="58" customFormat="1" ht="12.75"/>
    <row r="4" spans="1:26" s="58" customFormat="1" ht="22.5" customHeight="1"/>
    <row r="5" spans="1:26" s="58" customFormat="1" ht="18.75">
      <c r="A5" s="59" t="s">
        <v>63</v>
      </c>
      <c r="B5" s="59"/>
      <c r="C5" s="59"/>
    </row>
    <row r="6" spans="1:26" s="58" customFormat="1" ht="12.75"/>
    <row r="7" spans="1:26" s="58" customFormat="1" ht="12.75"/>
    <row r="8" spans="1:26" s="58" customFormat="1" ht="12.75"/>
    <row r="9" spans="1:26" s="58" customFormat="1" ht="12.75"/>
    <row r="10" spans="1:26" s="58" customFormat="1" ht="12.75"/>
    <row r="11" spans="1:26" s="58" customFormat="1" ht="12.75"/>
    <row r="12" spans="1:26" s="58" customFormat="1" ht="12.75"/>
    <row r="13" spans="1:26" s="58" customFormat="1" ht="12.75"/>
    <row r="14" spans="1:26" s="58" customFormat="1" ht="12.75"/>
    <row r="15" spans="1:26" s="58" customFormat="1" ht="12.75"/>
    <row r="16" spans="1:26" s="58" customFormat="1" ht="12.75"/>
    <row r="17" spans="11:18" s="58" customFormat="1" ht="12.75"/>
    <row r="18" spans="11:18" s="58" customFormat="1" ht="12.75"/>
    <row r="19" spans="11:18" s="58" customFormat="1" ht="12.75"/>
    <row r="20" spans="11:18" s="58" customFormat="1" ht="12.75"/>
    <row r="21" spans="11:18" s="58" customFormat="1" ht="12.75"/>
    <row r="22" spans="11:18" s="58" customFormat="1" ht="12.75"/>
    <row r="23" spans="11:18" s="58" customFormat="1" ht="12.75"/>
    <row r="24" spans="11:18" s="58" customFormat="1" ht="12.75"/>
    <row r="25" spans="11:18" s="58" customFormat="1" ht="12.75"/>
    <row r="26" spans="11:18" s="58" customFormat="1" ht="12.75">
      <c r="K26" s="60"/>
      <c r="R26" s="60" t="s">
        <v>64</v>
      </c>
    </row>
    <row r="27" spans="11:18" s="58" customFormat="1" ht="12.75"/>
    <row r="28" spans="11:18" s="58" customFormat="1" ht="12.75"/>
    <row r="29" spans="11:18" s="58" customFormat="1" ht="12.75"/>
    <row r="30" spans="11:18" s="58" customFormat="1" ht="12.75"/>
    <row r="31" spans="11:18" s="58" customFormat="1" ht="12.75"/>
    <row r="32" spans="11:18" s="58" customFormat="1" ht="12.75"/>
    <row r="33" s="58" customFormat="1" ht="12.75"/>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61</v>
      </c>
      <c r="I1" s="16"/>
      <c r="J1" s="16"/>
      <c r="K1" s="16"/>
      <c r="L1" s="16"/>
      <c r="M1" s="16"/>
      <c r="R1" s="16"/>
    </row>
    <row r="39" spans="17:20">
      <c r="Q39" s="71"/>
    </row>
    <row r="40" spans="17:20" ht="14.45" customHeight="1">
      <c r="Q40" s="505"/>
      <c r="R40" s="505"/>
      <c r="S40" s="505"/>
      <c r="T40" s="505"/>
    </row>
    <row r="41" spans="17:20">
      <c r="Q41" s="505"/>
      <c r="R41" s="505"/>
      <c r="S41" s="505"/>
      <c r="T41" s="505"/>
    </row>
    <row r="42" spans="17:20">
      <c r="Q42" s="505"/>
      <c r="R42" s="505"/>
      <c r="S42" s="505"/>
      <c r="T42" s="505"/>
    </row>
    <row r="43" spans="17:20">
      <c r="Q43" s="505"/>
      <c r="R43" s="505"/>
      <c r="S43" s="505"/>
      <c r="T43" s="505"/>
    </row>
    <row r="44" spans="17:20">
      <c r="Q44" s="505"/>
      <c r="R44" s="505"/>
      <c r="S44" s="505"/>
      <c r="T44" s="505"/>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207"/>
  <sheetViews>
    <sheetView showGridLines="0" zoomScale="70" zoomScaleNormal="70" workbookViewId="0">
      <pane xSplit="2" topLeftCell="C1" activePane="topRight" state="frozen"/>
      <selection activeCell="Q10" sqref="Q10"/>
      <selection pane="topRight" activeCell="D7" sqref="D7"/>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506" t="s">
        <v>0</v>
      </c>
      <c r="B1" s="506"/>
      <c r="C1" s="506"/>
      <c r="D1" s="506"/>
      <c r="E1" s="506"/>
      <c r="F1" s="506"/>
      <c r="G1" s="506"/>
      <c r="H1" s="506"/>
      <c r="I1" s="16"/>
      <c r="J1" s="16"/>
      <c r="K1" s="16"/>
      <c r="L1" s="16"/>
      <c r="M1" s="16"/>
    </row>
    <row r="2" spans="1:32" s="4" customFormat="1">
      <c r="A2" s="17"/>
      <c r="I2" s="17"/>
      <c r="J2" s="17"/>
      <c r="K2" s="17"/>
      <c r="L2" s="17"/>
      <c r="M2" s="17"/>
    </row>
    <row r="3" spans="1:32" s="5" customFormat="1" ht="15.75" thickBot="1">
      <c r="A3" s="507" t="s">
        <v>1286</v>
      </c>
      <c r="B3" s="507"/>
      <c r="C3" s="507"/>
      <c r="D3" s="507"/>
      <c r="E3" s="507"/>
      <c r="F3" s="507"/>
      <c r="G3" s="507"/>
      <c r="H3" s="507"/>
      <c r="I3" s="507"/>
      <c r="J3" s="507"/>
      <c r="K3" s="507"/>
      <c r="L3" s="507"/>
      <c r="M3" s="507"/>
      <c r="N3" s="507"/>
      <c r="O3" s="507"/>
      <c r="P3" s="507"/>
      <c r="Q3" s="66"/>
    </row>
    <row r="4" spans="1:32" ht="15.75" thickTop="1">
      <c r="A4" s="18"/>
      <c r="N4" s="1"/>
    </row>
    <row r="5" spans="1:32" s="6" customFormat="1" ht="39.75" customHeight="1" thickBot="1">
      <c r="A5" s="508" t="s">
        <v>1287</v>
      </c>
      <c r="B5" s="508"/>
      <c r="C5" s="508"/>
      <c r="D5" s="508"/>
      <c r="E5" s="508"/>
      <c r="F5" s="508"/>
      <c r="G5" s="508"/>
      <c r="H5" s="508"/>
      <c r="I5" s="508"/>
      <c r="J5" s="419"/>
      <c r="K5" s="419"/>
      <c r="L5" s="419"/>
      <c r="M5" s="12"/>
      <c r="N5" s="12"/>
      <c r="O5" s="12"/>
      <c r="P5" s="13"/>
    </row>
    <row r="6" spans="1:32" ht="15.75" thickTop="1">
      <c r="A6" s="18"/>
      <c r="N6" s="1"/>
    </row>
    <row r="7" spans="1:32" ht="15.75" thickBot="1">
      <c r="A7" s="420" t="s">
        <v>1288</v>
      </c>
      <c r="B7" s="420"/>
      <c r="C7" s="8"/>
      <c r="D7" s="10"/>
      <c r="E7" s="10"/>
      <c r="F7" s="10"/>
      <c r="G7" s="10"/>
      <c r="H7" s="11"/>
      <c r="N7" s="1"/>
      <c r="AF7" s="1" t="s">
        <v>70</v>
      </c>
    </row>
    <row r="8" spans="1:32" ht="15.75" thickTop="1">
      <c r="AF8" s="79" t="s">
        <v>71</v>
      </c>
    </row>
    <row r="9" spans="1:32" ht="16.5" thickBot="1">
      <c r="A9" s="63" t="s">
        <v>11</v>
      </c>
      <c r="B9" s="64"/>
      <c r="C9" s="64"/>
      <c r="D9" s="64"/>
      <c r="E9" s="64"/>
      <c r="F9" s="64"/>
      <c r="G9" s="64"/>
      <c r="H9" s="65"/>
      <c r="I9" s="512" t="s">
        <v>65</v>
      </c>
      <c r="J9" s="513"/>
      <c r="K9" s="513"/>
      <c r="L9" s="513"/>
      <c r="M9" s="513"/>
      <c r="N9" s="513"/>
      <c r="O9" s="513"/>
      <c r="P9" s="513"/>
      <c r="Q9" s="513"/>
      <c r="R9" s="514"/>
      <c r="S9" s="74"/>
      <c r="T9" s="515" t="s">
        <v>30</v>
      </c>
      <c r="U9" s="516"/>
      <c r="V9" s="516"/>
      <c r="W9" s="516"/>
      <c r="X9" s="516"/>
      <c r="Y9" s="516"/>
      <c r="Z9" s="516"/>
      <c r="AA9" s="517"/>
    </row>
    <row r="10" spans="1:32" ht="64.5" thickTop="1" thickBot="1">
      <c r="A10" s="130" t="s">
        <v>3</v>
      </c>
      <c r="B10" s="24" t="s">
        <v>4</v>
      </c>
      <c r="C10" s="24" t="s">
        <v>5</v>
      </c>
      <c r="D10" s="24" t="s">
        <v>9</v>
      </c>
      <c r="E10" s="24" t="s">
        <v>10</v>
      </c>
      <c r="F10" s="24" t="s">
        <v>6</v>
      </c>
      <c r="G10" s="24" t="s">
        <v>8</v>
      </c>
      <c r="H10" s="24" t="s">
        <v>68</v>
      </c>
      <c r="I10" s="19" t="s">
        <v>12</v>
      </c>
      <c r="J10" s="20" t="s">
        <v>13</v>
      </c>
      <c r="K10" s="21" t="s">
        <v>14</v>
      </c>
      <c r="L10" s="22" t="s">
        <v>15</v>
      </c>
      <c r="M10" s="23" t="s">
        <v>16</v>
      </c>
      <c r="N10" s="73" t="s">
        <v>17</v>
      </c>
      <c r="O10" s="25" t="s">
        <v>18</v>
      </c>
      <c r="P10" s="25" t="s">
        <v>19</v>
      </c>
      <c r="Q10" s="25" t="s">
        <v>20</v>
      </c>
      <c r="R10" s="25" t="s">
        <v>21</v>
      </c>
      <c r="S10" s="25" t="s">
        <v>66</v>
      </c>
      <c r="T10" s="26" t="s">
        <v>22</v>
      </c>
      <c r="U10" s="27" t="s">
        <v>23</v>
      </c>
      <c r="V10" s="27" t="s">
        <v>24</v>
      </c>
      <c r="W10" s="27" t="s">
        <v>25</v>
      </c>
      <c r="X10" s="27" t="s">
        <v>26</v>
      </c>
      <c r="Y10" s="27" t="s">
        <v>27</v>
      </c>
      <c r="Z10" s="27" t="s">
        <v>28</v>
      </c>
      <c r="AA10" s="27" t="s">
        <v>29</v>
      </c>
    </row>
    <row r="11" spans="1:32" ht="192" thickTop="1">
      <c r="A11" s="509" t="s">
        <v>219</v>
      </c>
      <c r="B11" s="102" t="s">
        <v>78</v>
      </c>
      <c r="C11" s="132" t="s">
        <v>225</v>
      </c>
      <c r="D11" s="15"/>
      <c r="E11" s="133">
        <v>40878</v>
      </c>
      <c r="F11" s="166" t="s">
        <v>275</v>
      </c>
      <c r="G11" s="167" t="s">
        <v>276</v>
      </c>
      <c r="H11" s="200">
        <v>10000</v>
      </c>
      <c r="I11" s="15"/>
      <c r="J11" s="15" t="s">
        <v>67</v>
      </c>
      <c r="K11" s="15"/>
      <c r="L11" s="15"/>
      <c r="M11" s="15"/>
      <c r="N11" s="28"/>
      <c r="O11" s="220" t="s">
        <v>497</v>
      </c>
      <c r="P11" s="15"/>
      <c r="Q11" s="15"/>
      <c r="R11" s="221" t="s">
        <v>277</v>
      </c>
      <c r="S11" s="15"/>
      <c r="T11" s="15"/>
      <c r="U11" s="15"/>
      <c r="V11" s="15"/>
      <c r="W11" s="240">
        <v>41061</v>
      </c>
      <c r="X11" s="15"/>
      <c r="Y11" s="15"/>
      <c r="Z11" s="15"/>
      <c r="AA11" s="15"/>
    </row>
    <row r="12" spans="1:32" ht="191.25">
      <c r="A12" s="510"/>
      <c r="B12" s="103" t="s">
        <v>79</v>
      </c>
      <c r="C12" s="134"/>
      <c r="D12" s="14"/>
      <c r="E12" s="135">
        <v>40909</v>
      </c>
      <c r="F12" s="168" t="s">
        <v>277</v>
      </c>
      <c r="G12" s="167" t="s">
        <v>276</v>
      </c>
      <c r="H12" s="138">
        <v>75000</v>
      </c>
      <c r="I12" s="15"/>
      <c r="J12" s="15"/>
      <c r="K12" s="15"/>
      <c r="L12" s="15"/>
      <c r="M12" s="15"/>
      <c r="N12" s="28"/>
      <c r="O12" s="222" t="s">
        <v>498</v>
      </c>
      <c r="P12" s="14"/>
      <c r="Q12" s="14"/>
      <c r="R12" s="14"/>
      <c r="S12" s="14"/>
      <c r="T12" s="14"/>
      <c r="U12" s="14"/>
      <c r="V12" s="14"/>
      <c r="W12" s="14"/>
      <c r="X12" s="14"/>
      <c r="Y12" s="14"/>
      <c r="Z12" s="14"/>
      <c r="AA12" s="14"/>
    </row>
    <row r="13" spans="1:32" ht="255">
      <c r="A13" s="510"/>
      <c r="B13" s="104" t="s">
        <v>80</v>
      </c>
      <c r="C13" s="136" t="s">
        <v>226</v>
      </c>
      <c r="D13" s="14"/>
      <c r="E13" s="137">
        <v>41244</v>
      </c>
      <c r="F13" s="168" t="s">
        <v>277</v>
      </c>
      <c r="G13" s="169" t="s">
        <v>278</v>
      </c>
      <c r="H13" s="201">
        <v>100000</v>
      </c>
      <c r="I13" s="15"/>
      <c r="J13" s="15"/>
      <c r="K13" s="15"/>
      <c r="L13" s="15" t="s">
        <v>67</v>
      </c>
      <c r="M13" s="15"/>
      <c r="N13" s="28"/>
      <c r="O13" s="138" t="s">
        <v>499</v>
      </c>
      <c r="P13" s="223" t="s">
        <v>500</v>
      </c>
      <c r="Q13" s="14"/>
      <c r="R13" s="168" t="s">
        <v>277</v>
      </c>
      <c r="S13" s="14"/>
      <c r="T13" s="14"/>
      <c r="U13" s="14"/>
      <c r="V13" s="14"/>
      <c r="W13" s="14"/>
      <c r="X13" s="14"/>
      <c r="Y13" s="14"/>
      <c r="Z13" s="14"/>
      <c r="AA13" s="14"/>
    </row>
    <row r="14" spans="1:32" ht="127.5">
      <c r="A14" s="510"/>
      <c r="B14" s="104" t="s">
        <v>81</v>
      </c>
      <c r="C14" s="138"/>
      <c r="D14" s="14"/>
      <c r="E14" s="137">
        <v>42339</v>
      </c>
      <c r="F14" s="168" t="s">
        <v>277</v>
      </c>
      <c r="G14" s="169" t="s">
        <v>279</v>
      </c>
      <c r="H14" s="202">
        <v>75000</v>
      </c>
      <c r="I14" s="15"/>
      <c r="J14" s="15" t="s">
        <v>67</v>
      </c>
      <c r="K14" s="15"/>
      <c r="L14" s="15"/>
      <c r="M14" s="15"/>
      <c r="N14" s="28"/>
      <c r="O14" s="138" t="s">
        <v>501</v>
      </c>
      <c r="P14" s="14"/>
      <c r="Q14" s="14"/>
      <c r="R14" s="168" t="s">
        <v>277</v>
      </c>
      <c r="S14" s="14"/>
      <c r="T14" s="14"/>
      <c r="U14" s="14"/>
      <c r="V14" s="14"/>
      <c r="W14" s="14"/>
      <c r="X14" s="14"/>
      <c r="Y14" s="14"/>
      <c r="Z14" s="14"/>
      <c r="AA14" s="14"/>
    </row>
    <row r="15" spans="1:32" ht="315">
      <c r="A15" s="510"/>
      <c r="B15" s="105" t="s">
        <v>82</v>
      </c>
      <c r="C15" s="139" t="s">
        <v>227</v>
      </c>
      <c r="D15" s="14"/>
      <c r="E15" s="140">
        <v>42339</v>
      </c>
      <c r="F15" s="132" t="s">
        <v>280</v>
      </c>
      <c r="G15" s="170" t="s">
        <v>281</v>
      </c>
      <c r="H15" s="203">
        <v>5000000</v>
      </c>
      <c r="I15" s="15"/>
      <c r="J15" s="15"/>
      <c r="K15" s="15"/>
      <c r="L15" s="15" t="s">
        <v>67</v>
      </c>
      <c r="M15" s="15"/>
      <c r="N15" s="28"/>
      <c r="O15" s="224" t="s">
        <v>502</v>
      </c>
      <c r="P15" s="218" t="s">
        <v>227</v>
      </c>
      <c r="Q15" s="14"/>
      <c r="R15" s="132" t="s">
        <v>280</v>
      </c>
      <c r="S15" s="14"/>
      <c r="T15" s="14"/>
      <c r="U15" s="14"/>
      <c r="V15" s="14"/>
      <c r="W15" s="14"/>
      <c r="X15" s="14"/>
      <c r="Y15" s="14"/>
      <c r="Z15" s="14"/>
      <c r="AA15" s="14"/>
    </row>
    <row r="16" spans="1:32" ht="140.25">
      <c r="A16" s="510"/>
      <c r="B16" s="106" t="s">
        <v>83</v>
      </c>
      <c r="C16" s="138"/>
      <c r="D16" s="14"/>
      <c r="E16" s="141">
        <v>42339</v>
      </c>
      <c r="F16" s="171" t="s">
        <v>282</v>
      </c>
      <c r="G16" s="169" t="s">
        <v>283</v>
      </c>
      <c r="H16" s="138">
        <v>50000</v>
      </c>
      <c r="I16" s="15"/>
      <c r="J16" s="15"/>
      <c r="K16" s="15"/>
      <c r="L16" s="15"/>
      <c r="M16" s="15"/>
      <c r="N16" s="28"/>
      <c r="O16" s="222" t="s">
        <v>498</v>
      </c>
      <c r="P16" s="14"/>
      <c r="Q16" s="14"/>
      <c r="R16" s="14"/>
      <c r="S16" s="14"/>
      <c r="T16" s="14"/>
      <c r="U16" s="14"/>
      <c r="V16" s="14"/>
      <c r="W16" s="14"/>
      <c r="X16" s="14"/>
      <c r="Y16" s="14"/>
      <c r="Z16" s="14"/>
      <c r="AA16" s="14"/>
    </row>
    <row r="17" spans="1:27" ht="255">
      <c r="A17" s="510"/>
      <c r="B17" s="107" t="s">
        <v>84</v>
      </c>
      <c r="C17" s="142"/>
      <c r="D17" s="14"/>
      <c r="E17" s="143" t="s">
        <v>228</v>
      </c>
      <c r="F17" s="172" t="s">
        <v>284</v>
      </c>
      <c r="G17" s="173" t="s">
        <v>285</v>
      </c>
      <c r="H17" s="204">
        <v>100000</v>
      </c>
      <c r="I17" s="15"/>
      <c r="J17" s="15"/>
      <c r="K17" s="15"/>
      <c r="L17" s="15" t="s">
        <v>67</v>
      </c>
      <c r="M17" s="15"/>
      <c r="N17" s="28"/>
      <c r="O17" s="218" t="s">
        <v>503</v>
      </c>
      <c r="P17" s="218" t="s">
        <v>504</v>
      </c>
      <c r="Q17" s="218" t="s">
        <v>505</v>
      </c>
      <c r="R17" s="172" t="s">
        <v>284</v>
      </c>
      <c r="S17" s="14"/>
      <c r="T17" s="218"/>
      <c r="U17" s="218"/>
      <c r="V17" s="14"/>
      <c r="W17" s="14"/>
      <c r="X17" s="14"/>
      <c r="Y17" s="14"/>
      <c r="Z17" s="14"/>
      <c r="AA17" s="14"/>
    </row>
    <row r="18" spans="1:27" ht="102">
      <c r="A18" s="510"/>
      <c r="B18" s="104" t="s">
        <v>85</v>
      </c>
      <c r="C18" s="142"/>
      <c r="D18" s="14"/>
      <c r="E18" s="144" t="s">
        <v>229</v>
      </c>
      <c r="F18" s="174" t="s">
        <v>286</v>
      </c>
      <c r="G18" s="175" t="s">
        <v>287</v>
      </c>
      <c r="H18" s="138">
        <v>1000000</v>
      </c>
      <c r="I18" s="15"/>
      <c r="J18" s="15"/>
      <c r="K18" s="15"/>
      <c r="L18" s="15"/>
      <c r="M18" s="15"/>
      <c r="N18" s="28"/>
      <c r="O18" s="222" t="s">
        <v>498</v>
      </c>
      <c r="P18" s="14"/>
      <c r="Q18" s="14"/>
      <c r="R18" s="15"/>
      <c r="S18" s="14"/>
      <c r="T18" s="14"/>
      <c r="U18" s="14"/>
      <c r="V18" s="14"/>
      <c r="W18" s="14"/>
      <c r="X18" s="14"/>
      <c r="Y18" s="14"/>
      <c r="Z18" s="14"/>
      <c r="AA18" s="14"/>
    </row>
    <row r="19" spans="1:27" ht="102">
      <c r="A19" s="510"/>
      <c r="B19" s="108" t="s">
        <v>86</v>
      </c>
      <c r="C19" s="142"/>
      <c r="D19" s="15"/>
      <c r="E19" s="144" t="s">
        <v>229</v>
      </c>
      <c r="F19" s="174" t="s">
        <v>277</v>
      </c>
      <c r="G19" s="175" t="s">
        <v>288</v>
      </c>
      <c r="H19" s="138">
        <v>100000</v>
      </c>
      <c r="I19" s="15"/>
      <c r="J19" s="15"/>
      <c r="K19" s="15"/>
      <c r="L19" s="15" t="s">
        <v>67</v>
      </c>
      <c r="M19" s="15"/>
      <c r="N19" s="28"/>
      <c r="O19" s="222"/>
      <c r="P19" s="15"/>
      <c r="Q19" s="15"/>
      <c r="R19" s="15"/>
      <c r="S19" s="14"/>
      <c r="T19" s="15"/>
      <c r="U19" s="15"/>
      <c r="V19" s="15"/>
      <c r="W19" s="15"/>
      <c r="X19" s="15"/>
      <c r="Y19" s="15"/>
      <c r="Z19" s="15"/>
      <c r="AA19" s="15"/>
    </row>
    <row r="20" spans="1:27" ht="102">
      <c r="A20" s="510"/>
      <c r="B20" s="108" t="s">
        <v>87</v>
      </c>
      <c r="C20" s="142"/>
      <c r="D20" s="15"/>
      <c r="E20" s="144" t="s">
        <v>229</v>
      </c>
      <c r="F20" s="174" t="s">
        <v>277</v>
      </c>
      <c r="G20" s="175" t="s">
        <v>289</v>
      </c>
      <c r="H20" s="138">
        <v>600000</v>
      </c>
      <c r="I20" s="15"/>
      <c r="J20" s="15" t="s">
        <v>67</v>
      </c>
      <c r="K20" s="15"/>
      <c r="L20" s="15"/>
      <c r="M20" s="15"/>
      <c r="N20" s="28"/>
      <c r="O20" s="222"/>
      <c r="P20" s="15"/>
      <c r="Q20" s="15"/>
      <c r="R20" s="15"/>
      <c r="S20" s="14"/>
      <c r="T20" s="15"/>
      <c r="U20" s="15"/>
      <c r="V20" s="15"/>
      <c r="W20" s="15"/>
      <c r="X20" s="15"/>
      <c r="Y20" s="15"/>
      <c r="Z20" s="15"/>
      <c r="AA20" s="15"/>
    </row>
    <row r="21" spans="1:27" ht="102">
      <c r="A21" s="510"/>
      <c r="B21" s="109" t="s">
        <v>88</v>
      </c>
      <c r="C21" s="15"/>
      <c r="D21" s="15"/>
      <c r="E21" s="145">
        <v>42339</v>
      </c>
      <c r="F21" s="176" t="s">
        <v>290</v>
      </c>
      <c r="G21" s="169" t="s">
        <v>291</v>
      </c>
      <c r="H21" s="205">
        <v>5000</v>
      </c>
      <c r="I21" s="15"/>
      <c r="J21" s="15"/>
      <c r="K21" s="15"/>
      <c r="L21" s="15"/>
      <c r="M21" s="15"/>
      <c r="N21" s="28"/>
      <c r="O21" s="222" t="s">
        <v>498</v>
      </c>
      <c r="P21" s="15"/>
      <c r="Q21" s="15"/>
      <c r="R21" s="15"/>
      <c r="S21" s="14"/>
      <c r="T21" s="15"/>
      <c r="U21" s="15"/>
      <c r="V21" s="15"/>
      <c r="W21" s="15"/>
      <c r="X21" s="15"/>
      <c r="Y21" s="15"/>
      <c r="Z21" s="15"/>
      <c r="AA21" s="15"/>
    </row>
    <row r="22" spans="1:27" ht="204">
      <c r="A22" s="510"/>
      <c r="B22" s="104" t="s">
        <v>89</v>
      </c>
      <c r="C22" s="14"/>
      <c r="D22" s="14"/>
      <c r="E22" s="144" t="s">
        <v>230</v>
      </c>
      <c r="F22" s="174" t="s">
        <v>292</v>
      </c>
      <c r="G22" s="173" t="s">
        <v>293</v>
      </c>
      <c r="H22" s="138">
        <v>350000</v>
      </c>
      <c r="I22" s="15"/>
      <c r="J22" s="15"/>
      <c r="K22" s="15"/>
      <c r="L22" s="15" t="s">
        <v>67</v>
      </c>
      <c r="M22" s="15"/>
      <c r="N22" s="28"/>
      <c r="O22" s="138" t="s">
        <v>506</v>
      </c>
      <c r="P22" s="14"/>
      <c r="Q22" s="14"/>
      <c r="R22" s="14"/>
      <c r="S22" s="14"/>
      <c r="T22" s="14"/>
      <c r="U22" s="14"/>
      <c r="V22" s="14"/>
      <c r="W22" s="14"/>
      <c r="X22" s="14"/>
      <c r="Y22" s="14"/>
      <c r="Z22" s="14"/>
      <c r="AA22" s="14"/>
    </row>
    <row r="23" spans="1:27" ht="178.5">
      <c r="A23" s="510"/>
      <c r="B23" s="110" t="s">
        <v>90</v>
      </c>
      <c r="C23" s="14"/>
      <c r="D23" s="14"/>
      <c r="E23" s="144" t="s">
        <v>231</v>
      </c>
      <c r="F23" s="174" t="s">
        <v>292</v>
      </c>
      <c r="G23" s="177" t="s">
        <v>294</v>
      </c>
      <c r="H23" s="138">
        <v>200000</v>
      </c>
      <c r="I23" s="15"/>
      <c r="J23" s="15"/>
      <c r="K23" s="15"/>
      <c r="L23" s="15" t="s">
        <v>67</v>
      </c>
      <c r="M23" s="15"/>
      <c r="N23" s="28"/>
      <c r="O23" s="138" t="s">
        <v>507</v>
      </c>
      <c r="P23" s="14"/>
      <c r="Q23" s="14"/>
      <c r="R23" s="14"/>
      <c r="S23" s="14"/>
      <c r="T23" s="14"/>
      <c r="U23" s="14"/>
      <c r="V23" s="14"/>
      <c r="W23" s="14"/>
      <c r="X23" s="14"/>
      <c r="Y23" s="14"/>
      <c r="Z23" s="14"/>
      <c r="AA23" s="14"/>
    </row>
    <row r="24" spans="1:27" ht="267.75">
      <c r="A24" s="510"/>
      <c r="B24" s="110" t="s">
        <v>91</v>
      </c>
      <c r="C24" s="14"/>
      <c r="D24" s="14"/>
      <c r="E24" s="144" t="s">
        <v>230</v>
      </c>
      <c r="F24" s="174" t="s">
        <v>292</v>
      </c>
      <c r="G24" s="177" t="s">
        <v>295</v>
      </c>
      <c r="H24" s="138">
        <v>50000</v>
      </c>
      <c r="I24" s="15"/>
      <c r="J24" s="15" t="s">
        <v>67</v>
      </c>
      <c r="K24" s="15"/>
      <c r="L24" s="15"/>
      <c r="M24" s="15"/>
      <c r="N24" s="28"/>
      <c r="O24" s="14"/>
      <c r="P24" s="14"/>
      <c r="Q24" s="168" t="s">
        <v>508</v>
      </c>
      <c r="R24" s="14"/>
      <c r="S24" s="14"/>
      <c r="T24" s="14"/>
      <c r="U24" s="14"/>
      <c r="V24" s="14"/>
      <c r="W24" s="14"/>
      <c r="X24" s="14"/>
      <c r="Y24" s="14"/>
      <c r="Z24" s="14"/>
      <c r="AA24" s="14"/>
    </row>
    <row r="25" spans="1:27" ht="216.75">
      <c r="A25" s="510"/>
      <c r="B25" s="110" t="s">
        <v>92</v>
      </c>
      <c r="C25" s="15"/>
      <c r="D25" s="15"/>
      <c r="E25" s="144" t="s">
        <v>232</v>
      </c>
      <c r="F25" s="174" t="s">
        <v>292</v>
      </c>
      <c r="G25" s="177" t="s">
        <v>296</v>
      </c>
      <c r="H25" s="138">
        <v>100000</v>
      </c>
      <c r="I25" s="15"/>
      <c r="J25" s="15"/>
      <c r="K25" s="15"/>
      <c r="L25" s="15" t="s">
        <v>67</v>
      </c>
      <c r="M25" s="15"/>
      <c r="N25" s="28"/>
      <c r="O25" s="174" t="s">
        <v>509</v>
      </c>
      <c r="P25" s="222" t="s">
        <v>510</v>
      </c>
      <c r="Q25" s="15"/>
      <c r="R25" s="15"/>
      <c r="S25" s="14"/>
      <c r="T25" s="15"/>
      <c r="U25" s="15"/>
      <c r="V25" s="15"/>
      <c r="W25" s="15"/>
      <c r="X25" s="15"/>
      <c r="Y25" s="15"/>
      <c r="Z25" s="15"/>
      <c r="AA25" s="15"/>
    </row>
    <row r="26" spans="1:27" ht="204">
      <c r="A26" s="510"/>
      <c r="B26" s="106" t="s">
        <v>93</v>
      </c>
      <c r="C26" s="15"/>
      <c r="D26" s="15"/>
      <c r="E26" s="144" t="s">
        <v>231</v>
      </c>
      <c r="F26" s="174" t="s">
        <v>297</v>
      </c>
      <c r="G26" s="177" t="s">
        <v>298</v>
      </c>
      <c r="H26" s="138">
        <v>300000</v>
      </c>
      <c r="I26" s="15"/>
      <c r="J26" s="15" t="s">
        <v>67</v>
      </c>
      <c r="K26" s="15"/>
      <c r="L26" s="15"/>
      <c r="M26" s="15"/>
      <c r="N26" s="28"/>
      <c r="O26" s="138" t="s">
        <v>511</v>
      </c>
      <c r="P26" s="15"/>
      <c r="Q26" s="15"/>
      <c r="R26" s="15"/>
      <c r="S26" s="14"/>
      <c r="T26" s="15"/>
      <c r="U26" s="15"/>
      <c r="V26" s="15"/>
      <c r="W26" s="15"/>
      <c r="X26" s="15"/>
      <c r="Y26" s="15"/>
      <c r="Z26" s="15"/>
      <c r="AA26" s="15"/>
    </row>
    <row r="27" spans="1:27" ht="102">
      <c r="A27" s="510"/>
      <c r="B27" s="103" t="s">
        <v>94</v>
      </c>
      <c r="C27" s="14"/>
      <c r="D27" s="14"/>
      <c r="E27" s="146" t="s">
        <v>233</v>
      </c>
      <c r="F27" s="178" t="s">
        <v>299</v>
      </c>
      <c r="G27" s="179" t="s">
        <v>300</v>
      </c>
      <c r="H27" s="206"/>
      <c r="I27" s="15"/>
      <c r="J27" s="15" t="s">
        <v>67</v>
      </c>
      <c r="K27" s="15"/>
      <c r="L27" s="15"/>
      <c r="M27" s="15"/>
      <c r="N27" s="28"/>
      <c r="O27" s="14"/>
      <c r="P27" s="14"/>
      <c r="Q27" s="14"/>
      <c r="R27" s="14"/>
      <c r="S27" s="14"/>
      <c r="T27" s="14"/>
      <c r="U27" s="14"/>
      <c r="V27" s="14"/>
      <c r="W27" s="14"/>
      <c r="X27" s="14"/>
      <c r="Y27" s="14"/>
      <c r="Z27" s="14"/>
      <c r="AA27" s="14"/>
    </row>
    <row r="28" spans="1:27" ht="153">
      <c r="A28" s="510"/>
      <c r="B28" s="110" t="s">
        <v>95</v>
      </c>
      <c r="C28" s="14"/>
      <c r="D28" s="14"/>
      <c r="E28" s="147" t="s">
        <v>234</v>
      </c>
      <c r="F28" s="174" t="s">
        <v>301</v>
      </c>
      <c r="G28" s="175" t="s">
        <v>302</v>
      </c>
      <c r="H28" s="138">
        <v>20000</v>
      </c>
      <c r="I28" s="15"/>
      <c r="J28" s="15" t="s">
        <v>67</v>
      </c>
      <c r="K28" s="15"/>
      <c r="L28" s="15"/>
      <c r="M28" s="15"/>
      <c r="N28" s="28"/>
      <c r="O28" s="138" t="s">
        <v>512</v>
      </c>
      <c r="P28" s="14"/>
      <c r="Q28" s="14"/>
      <c r="R28" s="14"/>
      <c r="S28" s="15"/>
      <c r="T28" s="14"/>
      <c r="U28" s="14"/>
      <c r="V28" s="14"/>
      <c r="W28" s="14"/>
      <c r="X28" s="14"/>
      <c r="Y28" s="14"/>
      <c r="Z28" s="14"/>
      <c r="AA28" s="14"/>
    </row>
    <row r="29" spans="1:27" ht="127.5">
      <c r="A29" s="510"/>
      <c r="B29" s="110" t="s">
        <v>96</v>
      </c>
      <c r="C29" s="14"/>
      <c r="D29" s="14"/>
      <c r="E29" s="144" t="s">
        <v>235</v>
      </c>
      <c r="F29" s="174" t="s">
        <v>301</v>
      </c>
      <c r="G29" s="175" t="s">
        <v>303</v>
      </c>
      <c r="H29" s="138">
        <v>500000</v>
      </c>
      <c r="I29" s="15"/>
      <c r="J29" s="15" t="s">
        <v>67</v>
      </c>
      <c r="K29" s="15"/>
      <c r="L29" s="15"/>
      <c r="M29" s="15"/>
      <c r="N29" s="28"/>
      <c r="O29" s="138" t="s">
        <v>512</v>
      </c>
      <c r="P29" s="14"/>
      <c r="Q29" s="14"/>
      <c r="R29" s="14"/>
      <c r="S29" s="15"/>
      <c r="T29" s="14"/>
      <c r="U29" s="14"/>
      <c r="V29" s="14"/>
      <c r="W29" s="14"/>
      <c r="X29" s="14"/>
      <c r="Y29" s="14"/>
      <c r="Z29" s="14"/>
      <c r="AA29" s="14"/>
    </row>
    <row r="30" spans="1:27" ht="114.75">
      <c r="A30" s="510"/>
      <c r="B30" s="110" t="s">
        <v>97</v>
      </c>
      <c r="C30" s="15"/>
      <c r="D30" s="15"/>
      <c r="E30" s="148" t="s">
        <v>234</v>
      </c>
      <c r="F30" s="174" t="s">
        <v>304</v>
      </c>
      <c r="G30" s="175" t="s">
        <v>305</v>
      </c>
      <c r="H30" s="198">
        <v>0</v>
      </c>
      <c r="I30" s="15"/>
      <c r="J30" s="15" t="s">
        <v>67</v>
      </c>
      <c r="K30" s="15"/>
      <c r="L30" s="15"/>
      <c r="M30" s="15"/>
      <c r="N30" s="28"/>
      <c r="O30" s="15"/>
      <c r="P30" s="180" t="s">
        <v>513</v>
      </c>
      <c r="Q30" s="15"/>
      <c r="R30" s="15"/>
      <c r="S30" s="15"/>
      <c r="T30" s="15"/>
      <c r="U30" s="15"/>
      <c r="V30" s="15"/>
      <c r="W30" s="15"/>
      <c r="X30" s="15"/>
      <c r="Y30" s="15"/>
      <c r="Z30" s="15"/>
      <c r="AA30" s="15"/>
    </row>
    <row r="31" spans="1:27" ht="89.25">
      <c r="A31" s="510"/>
      <c r="B31" s="110" t="s">
        <v>98</v>
      </c>
      <c r="C31" s="15"/>
      <c r="D31" s="15"/>
      <c r="E31" s="148" t="s">
        <v>236</v>
      </c>
      <c r="F31" s="174" t="s">
        <v>306</v>
      </c>
      <c r="G31" s="175" t="s">
        <v>307</v>
      </c>
      <c r="H31" s="198">
        <v>0</v>
      </c>
      <c r="I31" s="15"/>
      <c r="J31" s="15" t="s">
        <v>67</v>
      </c>
      <c r="K31" s="15"/>
      <c r="L31" s="15"/>
      <c r="M31" s="15"/>
      <c r="N31" s="28"/>
      <c r="O31" s="180" t="s">
        <v>514</v>
      </c>
      <c r="P31" s="52"/>
      <c r="Q31" s="225" t="s">
        <v>515</v>
      </c>
      <c r="R31" s="15"/>
      <c r="S31" s="15"/>
      <c r="T31" s="15"/>
      <c r="U31" s="15"/>
      <c r="V31" s="15"/>
      <c r="W31" s="15"/>
      <c r="X31" s="241" t="s">
        <v>636</v>
      </c>
      <c r="Y31" s="15"/>
      <c r="Z31" s="15"/>
      <c r="AA31" s="15"/>
    </row>
    <row r="32" spans="1:27" ht="195">
      <c r="A32" s="510"/>
      <c r="B32" s="111" t="s">
        <v>99</v>
      </c>
      <c r="C32" s="15"/>
      <c r="D32" s="15"/>
      <c r="E32" s="149" t="s">
        <v>234</v>
      </c>
      <c r="F32" s="180" t="s">
        <v>308</v>
      </c>
      <c r="G32" s="175" t="s">
        <v>309</v>
      </c>
      <c r="H32" s="205">
        <v>300000</v>
      </c>
      <c r="I32" s="15"/>
      <c r="J32" s="15"/>
      <c r="K32" s="15"/>
      <c r="L32" s="15"/>
      <c r="M32" s="15"/>
      <c r="N32" s="28"/>
      <c r="O32" s="222" t="s">
        <v>498</v>
      </c>
      <c r="P32" s="15"/>
      <c r="Q32" s="15"/>
      <c r="R32" s="15"/>
      <c r="S32" s="15"/>
      <c r="T32" s="15"/>
      <c r="U32" s="15"/>
      <c r="V32" s="15"/>
      <c r="W32" s="15"/>
      <c r="X32" s="242" t="s">
        <v>637</v>
      </c>
      <c r="Y32" s="15"/>
      <c r="Z32" s="15"/>
      <c r="AA32" s="15"/>
    </row>
    <row r="33" spans="1:27" ht="102">
      <c r="A33" s="510"/>
      <c r="B33" s="103" t="s">
        <v>100</v>
      </c>
      <c r="C33" s="14"/>
      <c r="D33" s="14"/>
      <c r="E33" s="144" t="s">
        <v>237</v>
      </c>
      <c r="F33" s="178" t="s">
        <v>310</v>
      </c>
      <c r="G33" s="179" t="s">
        <v>311</v>
      </c>
      <c r="H33" s="138"/>
      <c r="I33" s="15"/>
      <c r="J33" s="15"/>
      <c r="K33" s="15"/>
      <c r="L33" s="15"/>
      <c r="M33" s="15"/>
      <c r="N33" s="28"/>
      <c r="O33" s="222" t="s">
        <v>498</v>
      </c>
      <c r="P33" s="14"/>
      <c r="Q33" s="14"/>
      <c r="R33" s="14"/>
      <c r="S33" s="15"/>
      <c r="T33" s="14"/>
      <c r="U33" s="14"/>
      <c r="V33" s="14"/>
      <c r="W33" s="14"/>
      <c r="X33" s="14"/>
      <c r="Y33" s="14"/>
      <c r="Z33" s="14"/>
      <c r="AA33" s="14"/>
    </row>
    <row r="34" spans="1:27" ht="114.75">
      <c r="A34" s="510"/>
      <c r="B34" s="110" t="s">
        <v>101</v>
      </c>
      <c r="C34" s="14"/>
      <c r="D34" s="14"/>
      <c r="E34" s="144" t="s">
        <v>238</v>
      </c>
      <c r="F34" s="174" t="s">
        <v>312</v>
      </c>
      <c r="G34" s="175" t="s">
        <v>313</v>
      </c>
      <c r="H34" s="198">
        <v>0</v>
      </c>
      <c r="I34" s="15"/>
      <c r="J34" s="15"/>
      <c r="K34" s="15"/>
      <c r="L34" s="15"/>
      <c r="M34" s="15"/>
      <c r="N34" s="28"/>
      <c r="O34" s="180" t="s">
        <v>516</v>
      </c>
      <c r="P34" s="14"/>
      <c r="Q34" s="14"/>
      <c r="R34" s="14"/>
      <c r="S34" s="15"/>
      <c r="T34" s="14"/>
      <c r="U34" s="14"/>
      <c r="V34" s="14"/>
      <c r="W34" s="14"/>
      <c r="X34" s="14"/>
      <c r="Y34" s="14"/>
      <c r="Z34" s="14"/>
      <c r="AA34" s="14"/>
    </row>
    <row r="35" spans="1:27" ht="114.75">
      <c r="A35" s="510"/>
      <c r="B35" s="110" t="s">
        <v>102</v>
      </c>
      <c r="C35" s="14"/>
      <c r="D35" s="14"/>
      <c r="E35" s="148" t="s">
        <v>239</v>
      </c>
      <c r="F35" s="174" t="s">
        <v>314</v>
      </c>
      <c r="G35" s="175" t="s">
        <v>315</v>
      </c>
      <c r="H35" s="138">
        <v>30000</v>
      </c>
      <c r="I35" s="15"/>
      <c r="J35" s="15"/>
      <c r="K35" s="15"/>
      <c r="L35" s="15"/>
      <c r="M35" s="15"/>
      <c r="N35" s="28"/>
      <c r="O35" s="222" t="s">
        <v>498</v>
      </c>
      <c r="P35" s="14"/>
      <c r="Q35" s="14"/>
      <c r="R35" s="14"/>
      <c r="S35" s="15"/>
      <c r="T35" s="14"/>
      <c r="U35" s="14"/>
      <c r="V35" s="14"/>
      <c r="W35" s="14"/>
      <c r="X35" s="14"/>
      <c r="Y35" s="14"/>
      <c r="Z35" s="14"/>
      <c r="AA35" s="14"/>
    </row>
    <row r="36" spans="1:27" ht="90">
      <c r="A36" s="510"/>
      <c r="B36" s="106" t="s">
        <v>103</v>
      </c>
      <c r="C36" s="14"/>
      <c r="D36" s="14"/>
      <c r="E36" s="144" t="s">
        <v>240</v>
      </c>
      <c r="F36" s="174" t="s">
        <v>316</v>
      </c>
      <c r="G36" s="175" t="s">
        <v>317</v>
      </c>
      <c r="H36" s="138">
        <v>5000000</v>
      </c>
      <c r="I36" s="15"/>
      <c r="J36" s="15"/>
      <c r="K36" s="15"/>
      <c r="L36" s="15"/>
      <c r="M36" s="15"/>
      <c r="N36" s="28"/>
      <c r="O36" s="14"/>
      <c r="P36" s="14"/>
      <c r="Q36" s="14"/>
      <c r="R36" s="14"/>
      <c r="S36" s="15"/>
      <c r="T36" s="14"/>
      <c r="U36" s="14"/>
      <c r="V36" s="14"/>
      <c r="W36" s="14"/>
      <c r="X36" s="243" t="s">
        <v>638</v>
      </c>
      <c r="Y36" s="14"/>
      <c r="Z36" s="14"/>
      <c r="AA36" s="14"/>
    </row>
    <row r="37" spans="1:27" ht="178.5">
      <c r="A37" s="510"/>
      <c r="B37" s="103" t="s">
        <v>104</v>
      </c>
      <c r="C37" s="14"/>
      <c r="D37" s="14"/>
      <c r="E37" s="146" t="s">
        <v>241</v>
      </c>
      <c r="F37" s="178" t="s">
        <v>310</v>
      </c>
      <c r="G37" s="173" t="s">
        <v>318</v>
      </c>
      <c r="H37" s="206"/>
      <c r="I37" s="15"/>
      <c r="J37" s="15" t="s">
        <v>67</v>
      </c>
      <c r="K37" s="15"/>
      <c r="L37" s="15"/>
      <c r="M37" s="15"/>
      <c r="N37" s="28"/>
      <c r="O37" s="14"/>
      <c r="P37" s="14"/>
      <c r="Q37" s="14"/>
      <c r="R37" s="14"/>
      <c r="S37" s="15"/>
      <c r="T37" s="14"/>
      <c r="U37" s="14"/>
      <c r="V37" s="14"/>
      <c r="W37" s="14"/>
      <c r="X37" s="14"/>
      <c r="Y37" s="14"/>
      <c r="Z37" s="14"/>
      <c r="AA37" s="14"/>
    </row>
    <row r="38" spans="1:27" ht="165.75">
      <c r="A38" s="510"/>
      <c r="B38" s="110" t="s">
        <v>105</v>
      </c>
      <c r="C38" s="138" t="s">
        <v>242</v>
      </c>
      <c r="D38" s="14"/>
      <c r="E38" s="144" t="s">
        <v>241</v>
      </c>
      <c r="F38" s="174" t="s">
        <v>312</v>
      </c>
      <c r="G38" s="177" t="s">
        <v>319</v>
      </c>
      <c r="H38" s="138">
        <v>200000</v>
      </c>
      <c r="I38" s="15"/>
      <c r="J38" s="15"/>
      <c r="K38" s="15"/>
      <c r="L38" s="15" t="s">
        <v>67</v>
      </c>
      <c r="M38" s="15"/>
      <c r="N38" s="28"/>
      <c r="O38" s="138" t="s">
        <v>517</v>
      </c>
      <c r="P38" s="138" t="s">
        <v>242</v>
      </c>
      <c r="Q38" s="14"/>
      <c r="R38" s="14"/>
      <c r="S38" s="15"/>
      <c r="T38" s="14"/>
      <c r="U38" s="14"/>
      <c r="V38" s="14"/>
      <c r="W38" s="14"/>
      <c r="X38" s="14"/>
      <c r="Y38" s="14"/>
      <c r="Z38" s="14"/>
      <c r="AA38" s="14"/>
    </row>
    <row r="39" spans="1:27" ht="127.5">
      <c r="A39" s="510"/>
      <c r="B39" s="110" t="s">
        <v>106</v>
      </c>
      <c r="C39" s="14"/>
      <c r="D39" s="14"/>
      <c r="E39" s="144" t="s">
        <v>237</v>
      </c>
      <c r="F39" s="174" t="s">
        <v>312</v>
      </c>
      <c r="G39" s="175" t="s">
        <v>320</v>
      </c>
      <c r="H39" s="138">
        <v>50000</v>
      </c>
      <c r="I39" s="15"/>
      <c r="J39" s="15"/>
      <c r="K39" s="15"/>
      <c r="L39" s="15" t="s">
        <v>67</v>
      </c>
      <c r="M39" s="15"/>
      <c r="N39" s="28"/>
      <c r="O39" s="138" t="s">
        <v>518</v>
      </c>
      <c r="P39" s="138"/>
      <c r="Q39" s="14"/>
      <c r="R39" s="14"/>
      <c r="S39" s="15"/>
      <c r="T39" s="14"/>
      <c r="U39" s="14"/>
      <c r="V39" s="14"/>
      <c r="W39" s="14"/>
      <c r="X39" s="14"/>
      <c r="Y39" s="14"/>
      <c r="Z39" s="14"/>
      <c r="AA39" s="14"/>
    </row>
    <row r="40" spans="1:27" ht="178.5">
      <c r="A40" s="510"/>
      <c r="B40" s="110" t="s">
        <v>107</v>
      </c>
      <c r="C40" s="14"/>
      <c r="D40" s="14"/>
      <c r="E40" s="144" t="s">
        <v>238</v>
      </c>
      <c r="F40" s="174" t="s">
        <v>321</v>
      </c>
      <c r="G40" s="175" t="s">
        <v>322</v>
      </c>
      <c r="H40" s="198">
        <v>0</v>
      </c>
      <c r="I40" s="15"/>
      <c r="J40" s="15"/>
      <c r="K40" s="15"/>
      <c r="L40" s="15"/>
      <c r="M40" s="15" t="s">
        <v>67</v>
      </c>
      <c r="N40" s="28"/>
      <c r="O40" s="198" t="s">
        <v>519</v>
      </c>
      <c r="P40" s="14"/>
      <c r="Q40" s="14"/>
      <c r="R40" s="14"/>
      <c r="S40" s="15"/>
      <c r="T40" s="14"/>
      <c r="U40" s="14"/>
      <c r="V40" s="14"/>
      <c r="W40" s="14"/>
      <c r="X40" s="14"/>
      <c r="Y40" s="14"/>
      <c r="Z40" s="14"/>
      <c r="AA40" s="14"/>
    </row>
    <row r="41" spans="1:27" ht="89.25">
      <c r="A41" s="510"/>
      <c r="B41" s="112" t="s">
        <v>108</v>
      </c>
      <c r="C41" s="14"/>
      <c r="D41" s="14"/>
      <c r="E41" s="148" t="s">
        <v>239</v>
      </c>
      <c r="F41" s="174" t="s">
        <v>323</v>
      </c>
      <c r="G41" s="175" t="s">
        <v>324</v>
      </c>
      <c r="H41" s="138">
        <v>10000</v>
      </c>
      <c r="I41" s="15"/>
      <c r="J41" s="15"/>
      <c r="K41" s="15"/>
      <c r="L41" s="15"/>
      <c r="M41" s="15"/>
      <c r="N41" s="28"/>
      <c r="O41" s="222" t="s">
        <v>498</v>
      </c>
      <c r="P41" s="14"/>
      <c r="Q41" s="226" t="s">
        <v>520</v>
      </c>
      <c r="R41" s="14"/>
      <c r="S41" s="14"/>
      <c r="T41" s="14"/>
      <c r="U41" s="14"/>
      <c r="V41" s="14"/>
      <c r="W41" s="14"/>
      <c r="X41" s="14"/>
      <c r="Y41" s="14"/>
      <c r="Z41" s="14"/>
      <c r="AA41" s="14"/>
    </row>
    <row r="42" spans="1:27" ht="114.75">
      <c r="A42" s="510"/>
      <c r="B42" s="110" t="s">
        <v>109</v>
      </c>
      <c r="C42" s="14"/>
      <c r="D42" s="14"/>
      <c r="E42" s="144" t="s">
        <v>240</v>
      </c>
      <c r="F42" s="181" t="s">
        <v>325</v>
      </c>
      <c r="G42" s="175" t="s">
        <v>326</v>
      </c>
      <c r="H42" s="138">
        <v>10000</v>
      </c>
      <c r="I42" s="15"/>
      <c r="J42" s="15"/>
      <c r="K42" s="15"/>
      <c r="L42" s="15" t="s">
        <v>67</v>
      </c>
      <c r="M42" s="15"/>
      <c r="N42" s="28"/>
      <c r="O42" s="138" t="s">
        <v>521</v>
      </c>
      <c r="P42" s="14"/>
      <c r="Q42" s="14"/>
      <c r="R42" s="14"/>
      <c r="S42" s="14"/>
      <c r="T42" s="14"/>
      <c r="U42" s="14"/>
      <c r="V42" s="14"/>
      <c r="W42" s="244"/>
      <c r="X42" s="245" t="s">
        <v>639</v>
      </c>
      <c r="Y42" s="14"/>
      <c r="Z42" s="14"/>
      <c r="AA42" s="14"/>
    </row>
    <row r="43" spans="1:27" ht="63.75">
      <c r="A43" s="510"/>
      <c r="B43" s="113" t="s">
        <v>110</v>
      </c>
      <c r="C43" s="14"/>
      <c r="D43" s="14"/>
      <c r="E43" s="150" t="s">
        <v>243</v>
      </c>
      <c r="F43" s="182" t="s">
        <v>327</v>
      </c>
      <c r="G43" s="183" t="s">
        <v>328</v>
      </c>
      <c r="H43" s="207" t="s">
        <v>483</v>
      </c>
      <c r="I43" s="15"/>
      <c r="J43" s="15"/>
      <c r="K43" s="15"/>
      <c r="L43" s="15" t="s">
        <v>67</v>
      </c>
      <c r="M43" s="15"/>
      <c r="N43" s="28"/>
      <c r="O43" s="207" t="s">
        <v>522</v>
      </c>
      <c r="P43" s="207" t="s">
        <v>523</v>
      </c>
      <c r="Q43" s="207" t="s">
        <v>524</v>
      </c>
      <c r="R43" s="182" t="s">
        <v>327</v>
      </c>
      <c r="S43" s="14"/>
      <c r="T43" s="14"/>
      <c r="U43" s="14"/>
      <c r="V43" s="14"/>
      <c r="W43" s="207" t="s">
        <v>640</v>
      </c>
      <c r="X43" s="14"/>
      <c r="Y43" s="14"/>
      <c r="Z43" s="14"/>
      <c r="AA43" s="14"/>
    </row>
    <row r="44" spans="1:27" ht="102">
      <c r="A44" s="510"/>
      <c r="B44" s="114" t="s">
        <v>111</v>
      </c>
      <c r="C44" s="14"/>
      <c r="D44" s="14"/>
      <c r="E44" s="150">
        <v>40848</v>
      </c>
      <c r="F44" s="182" t="s">
        <v>329</v>
      </c>
      <c r="G44" s="184" t="s">
        <v>330</v>
      </c>
      <c r="H44" s="208" t="s">
        <v>484</v>
      </c>
      <c r="I44" s="15"/>
      <c r="J44" s="15"/>
      <c r="K44" s="15" t="s">
        <v>67</v>
      </c>
      <c r="L44" s="15"/>
      <c r="M44" s="15"/>
      <c r="N44" s="28"/>
      <c r="O44" s="207" t="s">
        <v>525</v>
      </c>
      <c r="P44" s="207" t="s">
        <v>526</v>
      </c>
      <c r="Q44" s="227" t="s">
        <v>527</v>
      </c>
      <c r="R44" s="182" t="s">
        <v>329</v>
      </c>
      <c r="S44" s="15"/>
      <c r="T44" s="246" t="s">
        <v>641</v>
      </c>
      <c r="U44" s="14"/>
      <c r="V44" s="14"/>
      <c r="W44" s="247">
        <v>41214</v>
      </c>
      <c r="X44" s="246" t="s">
        <v>642</v>
      </c>
      <c r="Y44" s="14"/>
      <c r="Z44" s="14"/>
      <c r="AA44" s="14"/>
    </row>
    <row r="45" spans="1:27" ht="102">
      <c r="A45" s="510"/>
      <c r="B45" s="115" t="s">
        <v>112</v>
      </c>
      <c r="C45" s="14"/>
      <c r="D45" s="14"/>
      <c r="E45" s="151" t="s">
        <v>244</v>
      </c>
      <c r="F45" s="182" t="s">
        <v>329</v>
      </c>
      <c r="G45" s="184" t="s">
        <v>331</v>
      </c>
      <c r="H45" s="209" t="s">
        <v>485</v>
      </c>
      <c r="I45" s="15"/>
      <c r="J45" s="15"/>
      <c r="K45" s="15"/>
      <c r="L45" s="15" t="s">
        <v>67</v>
      </c>
      <c r="M45" s="15"/>
      <c r="N45" s="28"/>
      <c r="O45" s="157" t="s">
        <v>528</v>
      </c>
      <c r="P45" s="157" t="s">
        <v>529</v>
      </c>
      <c r="Q45" s="157" t="s">
        <v>530</v>
      </c>
      <c r="R45" s="182" t="s">
        <v>329</v>
      </c>
      <c r="S45" s="15"/>
      <c r="T45" s="209" t="s">
        <v>643</v>
      </c>
      <c r="U45" s="14"/>
      <c r="V45" s="14"/>
      <c r="W45" s="212" t="s">
        <v>244</v>
      </c>
      <c r="X45" s="157" t="s">
        <v>644</v>
      </c>
      <c r="Y45" s="14"/>
      <c r="Z45" s="14"/>
      <c r="AA45" s="14"/>
    </row>
    <row r="46" spans="1:27" ht="114.75">
      <c r="A46" s="510"/>
      <c r="B46" s="115" t="s">
        <v>113</v>
      </c>
      <c r="C46" s="14"/>
      <c r="D46" s="14"/>
      <c r="E46" s="152" t="s">
        <v>245</v>
      </c>
      <c r="F46" s="182" t="s">
        <v>332</v>
      </c>
      <c r="G46" s="184" t="s">
        <v>333</v>
      </c>
      <c r="H46" s="157">
        <v>0</v>
      </c>
      <c r="I46" s="15"/>
      <c r="J46" s="15" t="s">
        <v>67</v>
      </c>
      <c r="K46" s="15"/>
      <c r="L46" s="15"/>
      <c r="M46" s="15"/>
      <c r="N46" s="28"/>
      <c r="O46" s="14"/>
      <c r="P46" s="14"/>
      <c r="Q46" s="14"/>
      <c r="R46" s="14"/>
      <c r="S46" s="15"/>
      <c r="T46" s="14"/>
      <c r="U46" s="14"/>
      <c r="V46" s="14"/>
      <c r="W46" s="14"/>
      <c r="X46" s="14"/>
      <c r="Y46" s="14"/>
      <c r="Z46" s="14"/>
      <c r="AA46" s="14"/>
    </row>
    <row r="47" spans="1:27" ht="89.25">
      <c r="A47" s="510"/>
      <c r="B47" s="116" t="s">
        <v>114</v>
      </c>
      <c r="C47" s="14"/>
      <c r="D47" s="14"/>
      <c r="E47" s="153">
        <v>42309</v>
      </c>
      <c r="F47" s="151" t="s">
        <v>334</v>
      </c>
      <c r="G47" s="184" t="s">
        <v>335</v>
      </c>
      <c r="H47" s="210">
        <v>300000</v>
      </c>
      <c r="I47" s="15"/>
      <c r="J47" s="15"/>
      <c r="K47" s="15"/>
      <c r="L47" s="15"/>
      <c r="M47" s="15"/>
      <c r="N47" s="28"/>
      <c r="O47" s="222" t="s">
        <v>498</v>
      </c>
      <c r="P47" s="14"/>
      <c r="Q47" s="14"/>
      <c r="R47" s="14"/>
      <c r="S47" s="15"/>
      <c r="T47" s="14"/>
      <c r="U47" s="14"/>
      <c r="V47" s="14"/>
      <c r="W47" s="14"/>
      <c r="X47" s="248" t="s">
        <v>645</v>
      </c>
      <c r="Y47" s="14"/>
      <c r="Z47" s="14"/>
      <c r="AA47" s="14"/>
    </row>
    <row r="48" spans="1:27" ht="178.5">
      <c r="A48" s="510"/>
      <c r="B48" s="114" t="s">
        <v>115</v>
      </c>
      <c r="C48" s="14"/>
      <c r="D48" s="14"/>
      <c r="E48" s="150">
        <v>42309</v>
      </c>
      <c r="F48" s="182" t="s">
        <v>336</v>
      </c>
      <c r="G48" s="185" t="s">
        <v>337</v>
      </c>
      <c r="H48" s="207">
        <v>200000</v>
      </c>
      <c r="I48" s="15"/>
      <c r="J48" s="15"/>
      <c r="K48" s="15"/>
      <c r="L48" s="15" t="s">
        <v>67</v>
      </c>
      <c r="M48" s="15"/>
      <c r="N48" s="28"/>
      <c r="O48" s="218" t="s">
        <v>531</v>
      </c>
      <c r="P48" s="207" t="s">
        <v>532</v>
      </c>
      <c r="Q48" s="14"/>
      <c r="R48" s="14"/>
      <c r="S48" s="15"/>
      <c r="T48" s="14"/>
      <c r="U48" s="14"/>
      <c r="V48" s="14"/>
      <c r="W48" s="14"/>
      <c r="X48" s="14"/>
      <c r="Y48" s="14"/>
      <c r="Z48" s="14"/>
      <c r="AA48" s="14"/>
    </row>
    <row r="49" spans="1:27" ht="102">
      <c r="A49" s="510"/>
      <c r="B49" s="114" t="s">
        <v>116</v>
      </c>
      <c r="C49" s="14"/>
      <c r="D49" s="14"/>
      <c r="E49" s="150">
        <v>42309</v>
      </c>
      <c r="F49" s="182" t="s">
        <v>334</v>
      </c>
      <c r="G49" s="184" t="s">
        <v>338</v>
      </c>
      <c r="H49" s="157" t="s">
        <v>486</v>
      </c>
      <c r="I49" s="15"/>
      <c r="J49" s="15"/>
      <c r="K49" s="15"/>
      <c r="L49" s="15"/>
      <c r="M49" s="15"/>
      <c r="N49" s="28"/>
      <c r="O49" s="222" t="s">
        <v>498</v>
      </c>
      <c r="P49" s="14"/>
      <c r="Q49" s="14"/>
      <c r="R49" s="14"/>
      <c r="S49" s="15"/>
      <c r="T49" s="14"/>
      <c r="U49" s="14"/>
      <c r="V49" s="14"/>
      <c r="W49" s="14"/>
      <c r="X49" s="14"/>
      <c r="Y49" s="14"/>
      <c r="Z49" s="14"/>
      <c r="AA49" s="14"/>
    </row>
    <row r="50" spans="1:27" ht="191.25">
      <c r="A50" s="510"/>
      <c r="B50" s="116" t="s">
        <v>117</v>
      </c>
      <c r="C50" s="14"/>
      <c r="D50" s="14"/>
      <c r="E50" s="153">
        <v>41944</v>
      </c>
      <c r="F50" s="151" t="s">
        <v>339</v>
      </c>
      <c r="G50" s="185" t="s">
        <v>340</v>
      </c>
      <c r="H50" s="211">
        <v>10000</v>
      </c>
      <c r="I50" s="15"/>
      <c r="J50" s="15" t="s">
        <v>67</v>
      </c>
      <c r="K50" s="15"/>
      <c r="L50" s="15"/>
      <c r="M50" s="15"/>
      <c r="N50" s="28"/>
      <c r="O50" s="14"/>
      <c r="P50" s="14"/>
      <c r="Q50" s="212" t="s">
        <v>533</v>
      </c>
      <c r="R50" s="151" t="s">
        <v>339</v>
      </c>
      <c r="S50" s="15"/>
      <c r="T50" s="14"/>
      <c r="U50" s="14"/>
      <c r="V50" s="14"/>
      <c r="W50" s="14"/>
      <c r="X50" s="249" t="s">
        <v>646</v>
      </c>
      <c r="Y50" s="151"/>
      <c r="Z50" s="14"/>
      <c r="AA50" s="14"/>
    </row>
    <row r="51" spans="1:27" ht="90">
      <c r="A51" s="510"/>
      <c r="B51" s="114" t="s">
        <v>118</v>
      </c>
      <c r="C51" s="14"/>
      <c r="D51" s="14"/>
      <c r="E51" s="154">
        <v>41579</v>
      </c>
      <c r="F51" s="182" t="s">
        <v>332</v>
      </c>
      <c r="G51" s="183" t="s">
        <v>341</v>
      </c>
      <c r="H51" s="212" t="s">
        <v>487</v>
      </c>
      <c r="I51" s="15"/>
      <c r="J51" s="15" t="s">
        <v>67</v>
      </c>
      <c r="K51" s="15"/>
      <c r="L51" s="15"/>
      <c r="M51" s="15"/>
      <c r="N51" s="28"/>
      <c r="O51" s="228" t="s">
        <v>534</v>
      </c>
      <c r="P51" s="14"/>
      <c r="Q51" s="228" t="s">
        <v>535</v>
      </c>
      <c r="R51" s="228"/>
      <c r="S51" s="15"/>
      <c r="T51" s="228"/>
      <c r="U51" s="14"/>
      <c r="V51" s="14"/>
      <c r="W51" s="250">
        <v>42309</v>
      </c>
      <c r="X51" s="228" t="s">
        <v>647</v>
      </c>
      <c r="Z51" s="14"/>
      <c r="AA51" s="228" t="s">
        <v>534</v>
      </c>
    </row>
    <row r="52" spans="1:27" ht="89.25">
      <c r="A52" s="510"/>
      <c r="B52" s="116" t="s">
        <v>119</v>
      </c>
      <c r="C52" s="14"/>
      <c r="D52" s="14"/>
      <c r="E52" s="155">
        <v>42309</v>
      </c>
      <c r="F52" s="151" t="s">
        <v>342</v>
      </c>
      <c r="G52" s="184" t="s">
        <v>343</v>
      </c>
      <c r="H52" s="211">
        <v>20000</v>
      </c>
      <c r="I52" s="15"/>
      <c r="J52" s="15"/>
      <c r="K52" s="15" t="s">
        <v>67</v>
      </c>
      <c r="L52" s="15"/>
      <c r="M52" s="15"/>
      <c r="N52" s="28"/>
      <c r="O52" s="229" t="s">
        <v>536</v>
      </c>
      <c r="P52" s="14"/>
      <c r="Q52" s="14"/>
      <c r="R52" s="14"/>
      <c r="S52" s="15"/>
      <c r="T52" s="14"/>
      <c r="U52" s="14"/>
      <c r="V52" s="14"/>
      <c r="W52" s="14"/>
      <c r="X52" s="14"/>
      <c r="Y52" s="14"/>
      <c r="Z52" s="14"/>
      <c r="AA52" s="14"/>
    </row>
    <row r="53" spans="1:27" ht="76.5">
      <c r="A53" s="510"/>
      <c r="B53" s="116" t="s">
        <v>120</v>
      </c>
      <c r="C53" s="14"/>
      <c r="D53" s="14"/>
      <c r="E53" s="156" t="s">
        <v>245</v>
      </c>
      <c r="F53" s="151" t="s">
        <v>344</v>
      </c>
      <c r="G53" s="184" t="s">
        <v>345</v>
      </c>
      <c r="H53" s="211">
        <v>300000</v>
      </c>
      <c r="I53" s="15"/>
      <c r="J53" s="15"/>
      <c r="K53" s="15"/>
      <c r="L53" s="15"/>
      <c r="M53" s="15"/>
      <c r="N53" s="28"/>
      <c r="O53" s="222" t="s">
        <v>498</v>
      </c>
      <c r="P53" s="14"/>
      <c r="Q53" s="14"/>
      <c r="R53" s="14"/>
      <c r="S53" s="15"/>
      <c r="T53" s="14"/>
      <c r="U53" s="14"/>
      <c r="V53" s="14"/>
      <c r="W53" s="14"/>
      <c r="X53" s="14"/>
      <c r="Y53" s="14"/>
      <c r="Z53" s="14"/>
      <c r="AA53" s="14"/>
    </row>
    <row r="54" spans="1:27" ht="114.75">
      <c r="A54" s="510"/>
      <c r="B54" s="114" t="s">
        <v>121</v>
      </c>
      <c r="C54" s="14"/>
      <c r="D54" s="14"/>
      <c r="E54" s="157" t="s">
        <v>244</v>
      </c>
      <c r="F54" s="182" t="s">
        <v>346</v>
      </c>
      <c r="G54" s="184" t="s">
        <v>347</v>
      </c>
      <c r="H54" s="207">
        <v>0</v>
      </c>
      <c r="I54" s="15"/>
      <c r="J54" s="15"/>
      <c r="K54" s="15"/>
      <c r="L54" s="15" t="s">
        <v>67</v>
      </c>
      <c r="M54" s="15"/>
      <c r="N54" s="28"/>
      <c r="O54" s="207" t="s">
        <v>537</v>
      </c>
      <c r="P54" s="14"/>
      <c r="Q54" s="228" t="s">
        <v>538</v>
      </c>
      <c r="S54" s="15"/>
      <c r="T54" s="14"/>
      <c r="U54" s="14"/>
      <c r="V54" s="14"/>
      <c r="W54" s="14"/>
      <c r="X54" s="14"/>
      <c r="Y54" s="14"/>
      <c r="Z54" s="14"/>
      <c r="AA54" s="228" t="s">
        <v>648</v>
      </c>
    </row>
    <row r="55" spans="1:27" ht="210">
      <c r="A55" s="510"/>
      <c r="B55" s="114" t="s">
        <v>122</v>
      </c>
      <c r="C55" s="14"/>
      <c r="D55" s="14"/>
      <c r="E55" s="157" t="s">
        <v>244</v>
      </c>
      <c r="F55" s="182" t="s">
        <v>342</v>
      </c>
      <c r="G55" s="184" t="s">
        <v>348</v>
      </c>
      <c r="H55" s="207">
        <v>50000</v>
      </c>
      <c r="I55" s="15"/>
      <c r="J55" s="15" t="s">
        <v>67</v>
      </c>
      <c r="K55" s="15"/>
      <c r="L55" s="15"/>
      <c r="M55" s="15"/>
      <c r="N55" s="28"/>
      <c r="O55" s="207" t="s">
        <v>539</v>
      </c>
      <c r="P55" s="14"/>
      <c r="Q55" s="228" t="s">
        <v>538</v>
      </c>
      <c r="R55" s="228" t="s">
        <v>540</v>
      </c>
      <c r="S55" s="15"/>
      <c r="T55" s="228"/>
      <c r="U55" s="14"/>
      <c r="V55" s="14"/>
      <c r="W55" s="14"/>
      <c r="X55" s="14"/>
      <c r="Y55" s="14"/>
      <c r="Z55" s="14"/>
      <c r="AA55" s="228" t="s">
        <v>649</v>
      </c>
    </row>
    <row r="56" spans="1:27" ht="89.25">
      <c r="A56" s="510"/>
      <c r="B56" s="116" t="s">
        <v>123</v>
      </c>
      <c r="C56" s="14"/>
      <c r="D56" s="14"/>
      <c r="E56" s="158" t="s">
        <v>245</v>
      </c>
      <c r="F56" s="151" t="s">
        <v>334</v>
      </c>
      <c r="G56" s="184" t="s">
        <v>349</v>
      </c>
      <c r="H56" s="211">
        <v>1000000</v>
      </c>
      <c r="I56" s="15"/>
      <c r="J56" s="15"/>
      <c r="K56" s="15"/>
      <c r="L56" s="15"/>
      <c r="M56" s="15"/>
      <c r="N56" s="28"/>
      <c r="O56" s="222" t="s">
        <v>498</v>
      </c>
      <c r="P56" s="14"/>
      <c r="Q56" s="14"/>
      <c r="R56" s="14"/>
      <c r="S56" s="14"/>
      <c r="T56" s="14"/>
      <c r="U56" s="14"/>
      <c r="V56" s="14"/>
      <c r="W56" s="14"/>
      <c r="X56" s="14"/>
      <c r="Y56" s="14"/>
      <c r="Z56" s="14"/>
      <c r="AA56" s="14"/>
    </row>
    <row r="57" spans="1:27" ht="75">
      <c r="A57" s="510"/>
      <c r="B57" s="116" t="s">
        <v>124</v>
      </c>
      <c r="C57" s="14"/>
      <c r="D57" s="14"/>
      <c r="E57" s="159">
        <v>40878</v>
      </c>
      <c r="F57" s="151" t="s">
        <v>350</v>
      </c>
      <c r="G57" s="186" t="s">
        <v>351</v>
      </c>
      <c r="H57" s="212">
        <v>0</v>
      </c>
      <c r="I57" s="15"/>
      <c r="J57" s="15"/>
      <c r="K57" s="15"/>
      <c r="L57" s="15"/>
      <c r="M57" s="15"/>
      <c r="N57" s="28"/>
      <c r="O57" s="222" t="s">
        <v>498</v>
      </c>
      <c r="P57" s="14"/>
      <c r="Q57" s="14"/>
      <c r="R57" s="14"/>
      <c r="S57" s="14"/>
      <c r="T57" s="14"/>
      <c r="U57" s="14"/>
      <c r="V57" s="14"/>
      <c r="W57" s="14"/>
      <c r="X57" s="14"/>
      <c r="Y57" s="14"/>
      <c r="Z57" s="14"/>
      <c r="AA57" s="14"/>
    </row>
    <row r="58" spans="1:27" ht="270">
      <c r="A58" s="510"/>
      <c r="B58" s="114" t="s">
        <v>125</v>
      </c>
      <c r="C58" s="14"/>
      <c r="D58" s="14"/>
      <c r="E58" s="158" t="s">
        <v>245</v>
      </c>
      <c r="F58" s="182" t="s">
        <v>342</v>
      </c>
      <c r="G58" s="185" t="s">
        <v>352</v>
      </c>
      <c r="H58" s="207">
        <v>50000</v>
      </c>
      <c r="I58" s="15"/>
      <c r="J58" s="15"/>
      <c r="K58" s="15" t="s">
        <v>67</v>
      </c>
      <c r="L58" s="15"/>
      <c r="M58" s="15"/>
      <c r="N58" s="28"/>
      <c r="O58" s="207" t="s">
        <v>541</v>
      </c>
      <c r="P58" s="230" t="s">
        <v>542</v>
      </c>
      <c r="Q58" s="220" t="s">
        <v>543</v>
      </c>
      <c r="R58" s="228" t="s">
        <v>544</v>
      </c>
      <c r="S58" s="14"/>
      <c r="T58" s="14"/>
      <c r="U58" s="14"/>
      <c r="V58" s="14"/>
      <c r="W58" s="220" t="s">
        <v>650</v>
      </c>
      <c r="X58" s="14"/>
      <c r="Y58" s="14"/>
      <c r="Z58" s="14"/>
      <c r="AA58" s="14"/>
    </row>
    <row r="59" spans="1:27" ht="89.25">
      <c r="A59" s="510"/>
      <c r="B59" s="114" t="s">
        <v>126</v>
      </c>
      <c r="C59" s="14"/>
      <c r="D59" s="14"/>
      <c r="E59" s="158" t="s">
        <v>245</v>
      </c>
      <c r="F59" s="182" t="s">
        <v>342</v>
      </c>
      <c r="G59" s="184" t="s">
        <v>353</v>
      </c>
      <c r="H59" s="207">
        <v>10000</v>
      </c>
      <c r="I59" s="15"/>
      <c r="J59" s="15" t="s">
        <v>67</v>
      </c>
      <c r="K59" s="15"/>
      <c r="L59" s="15"/>
      <c r="M59" s="15"/>
      <c r="N59" s="28"/>
      <c r="O59" s="14"/>
      <c r="P59" s="14"/>
      <c r="Q59" s="207" t="s">
        <v>545</v>
      </c>
      <c r="R59" s="14"/>
      <c r="S59" s="14"/>
      <c r="T59" s="14"/>
      <c r="U59" s="14"/>
      <c r="V59" s="14"/>
      <c r="W59" s="14"/>
      <c r="X59" s="14"/>
      <c r="Y59" s="14"/>
      <c r="Z59" s="14"/>
      <c r="AA59" s="14"/>
    </row>
    <row r="60" spans="1:27" ht="89.25">
      <c r="A60" s="510"/>
      <c r="B60" s="116" t="s">
        <v>127</v>
      </c>
      <c r="C60" s="14"/>
      <c r="D60" s="14"/>
      <c r="E60" s="159">
        <v>40848</v>
      </c>
      <c r="F60" s="151" t="s">
        <v>354</v>
      </c>
      <c r="G60" s="184" t="s">
        <v>355</v>
      </c>
      <c r="H60" s="211">
        <v>100000</v>
      </c>
      <c r="I60" s="15"/>
      <c r="J60" s="15"/>
      <c r="K60" s="15"/>
      <c r="L60" s="15"/>
      <c r="M60" s="15"/>
      <c r="N60" s="28"/>
      <c r="O60" s="222" t="s">
        <v>498</v>
      </c>
      <c r="P60" s="14"/>
      <c r="Q60" s="229" t="s">
        <v>546</v>
      </c>
      <c r="R60" s="14"/>
      <c r="S60" s="14"/>
      <c r="T60" s="14"/>
      <c r="U60" s="14"/>
      <c r="V60" s="14"/>
      <c r="W60" s="14"/>
      <c r="X60" s="14"/>
      <c r="Y60" s="14"/>
      <c r="Z60" s="14"/>
      <c r="AA60" s="181" t="s">
        <v>651</v>
      </c>
    </row>
    <row r="61" spans="1:27" ht="127.5">
      <c r="A61" s="511"/>
      <c r="B61" s="116" t="s">
        <v>128</v>
      </c>
      <c r="C61" s="14"/>
      <c r="D61" s="14"/>
      <c r="E61" s="159">
        <v>41214</v>
      </c>
      <c r="F61" s="151" t="s">
        <v>356</v>
      </c>
      <c r="G61" s="184" t="s">
        <v>357</v>
      </c>
      <c r="H61" s="211">
        <v>30000</v>
      </c>
      <c r="I61" s="15"/>
      <c r="J61" s="15"/>
      <c r="K61" s="15"/>
      <c r="L61" s="15"/>
      <c r="M61" s="15"/>
      <c r="N61" s="28"/>
      <c r="O61" s="222" t="s">
        <v>498</v>
      </c>
      <c r="P61" s="14"/>
      <c r="Q61" s="14"/>
      <c r="R61" s="14"/>
      <c r="S61" s="14"/>
      <c r="T61" s="14"/>
      <c r="U61" s="14"/>
      <c r="V61" s="14"/>
      <c r="W61" s="14"/>
      <c r="X61" s="14"/>
      <c r="Y61" s="14"/>
      <c r="Z61" s="14"/>
      <c r="AA61" s="14"/>
    </row>
    <row r="62" spans="1:27" ht="140.25">
      <c r="A62" s="509" t="s">
        <v>220</v>
      </c>
      <c r="B62" s="117" t="s">
        <v>129</v>
      </c>
      <c r="C62" s="14"/>
      <c r="D62" s="14"/>
      <c r="E62" s="140">
        <v>41244</v>
      </c>
      <c r="F62" s="187" t="s">
        <v>358</v>
      </c>
      <c r="G62" s="188" t="s">
        <v>359</v>
      </c>
      <c r="H62" s="144" t="s">
        <v>488</v>
      </c>
      <c r="I62" s="15"/>
      <c r="J62" s="15"/>
      <c r="K62" s="15"/>
      <c r="L62" s="15" t="s">
        <v>67</v>
      </c>
      <c r="M62" s="15"/>
      <c r="N62" s="28"/>
      <c r="O62" s="163" t="s">
        <v>547</v>
      </c>
      <c r="P62" s="14"/>
      <c r="Q62" s="14"/>
      <c r="R62" s="14"/>
      <c r="S62" s="14"/>
      <c r="T62" s="251" t="s">
        <v>652</v>
      </c>
      <c r="U62" s="14"/>
      <c r="V62" s="14"/>
      <c r="W62" s="252" t="s">
        <v>653</v>
      </c>
      <c r="X62" s="52"/>
      <c r="Y62" s="144" t="s">
        <v>488</v>
      </c>
      <c r="Z62" s="225" t="s">
        <v>654</v>
      </c>
      <c r="AA62" s="14"/>
    </row>
    <row r="63" spans="1:27" ht="165.75">
      <c r="A63" s="510"/>
      <c r="B63" s="105" t="s">
        <v>130</v>
      </c>
      <c r="C63" s="14"/>
      <c r="D63" s="14"/>
      <c r="E63" s="140">
        <v>41244</v>
      </c>
      <c r="F63" s="187" t="s">
        <v>358</v>
      </c>
      <c r="G63" s="175" t="s">
        <v>360</v>
      </c>
      <c r="H63" s="144" t="s">
        <v>489</v>
      </c>
      <c r="I63" s="15"/>
      <c r="J63" s="15"/>
      <c r="K63" s="15"/>
      <c r="L63" s="15" t="s">
        <v>67</v>
      </c>
      <c r="M63" s="15"/>
      <c r="N63" s="28"/>
      <c r="O63" s="163" t="s">
        <v>548</v>
      </c>
      <c r="P63" s="14"/>
      <c r="Q63" s="14"/>
      <c r="R63" s="14"/>
      <c r="S63" s="14"/>
      <c r="T63" s="14"/>
      <c r="U63" s="14"/>
      <c r="V63" s="14"/>
      <c r="W63" s="253" t="s">
        <v>653</v>
      </c>
      <c r="X63" s="52"/>
      <c r="Y63" s="144" t="s">
        <v>489</v>
      </c>
      <c r="Z63" s="225" t="s">
        <v>654</v>
      </c>
      <c r="AA63" s="14"/>
    </row>
    <row r="64" spans="1:27" ht="102">
      <c r="A64" s="510"/>
      <c r="B64" s="106" t="s">
        <v>131</v>
      </c>
      <c r="C64" s="14"/>
      <c r="D64" s="14"/>
      <c r="E64" s="144" t="s">
        <v>231</v>
      </c>
      <c r="F64" s="174" t="s">
        <v>361</v>
      </c>
      <c r="G64" s="175" t="s">
        <v>362</v>
      </c>
      <c r="H64" s="144" t="s">
        <v>490</v>
      </c>
      <c r="I64" s="15"/>
      <c r="J64" s="15"/>
      <c r="K64" s="15"/>
      <c r="L64" s="15"/>
      <c r="M64" s="15"/>
      <c r="N64" s="28"/>
      <c r="O64" s="222" t="s">
        <v>498</v>
      </c>
      <c r="P64" s="14"/>
      <c r="Q64" s="14"/>
      <c r="R64" s="14"/>
      <c r="S64" s="15"/>
      <c r="T64" s="14"/>
      <c r="U64" s="14"/>
      <c r="V64" s="14"/>
      <c r="W64" s="14"/>
      <c r="X64" s="14"/>
      <c r="Y64" s="14"/>
      <c r="Z64" s="14"/>
      <c r="AA64" s="14"/>
    </row>
    <row r="65" spans="1:27" ht="127.5">
      <c r="A65" s="510"/>
      <c r="B65" s="106" t="s">
        <v>132</v>
      </c>
      <c r="C65" s="14"/>
      <c r="D65" s="14"/>
      <c r="E65" s="144" t="s">
        <v>231</v>
      </c>
      <c r="F65" s="174" t="s">
        <v>361</v>
      </c>
      <c r="G65" s="175" t="s">
        <v>363</v>
      </c>
      <c r="H65" s="138">
        <v>200000</v>
      </c>
      <c r="I65" s="15"/>
      <c r="J65" s="15"/>
      <c r="K65" s="15"/>
      <c r="L65" s="15"/>
      <c r="M65" s="15"/>
      <c r="N65" s="28"/>
      <c r="O65" s="222" t="s">
        <v>498</v>
      </c>
      <c r="P65" s="14"/>
      <c r="Q65" s="14"/>
      <c r="R65" s="14"/>
      <c r="S65" s="15"/>
      <c r="T65" s="14"/>
      <c r="U65" s="14"/>
      <c r="V65" s="14"/>
      <c r="W65" s="14"/>
      <c r="X65" s="14"/>
      <c r="Y65" s="14"/>
      <c r="Z65" s="14"/>
      <c r="AA65" s="14"/>
    </row>
    <row r="66" spans="1:27" ht="114.75">
      <c r="A66" s="510"/>
      <c r="B66" s="110" t="s">
        <v>133</v>
      </c>
      <c r="C66" s="14"/>
      <c r="D66" s="14"/>
      <c r="E66" s="144" t="s">
        <v>231</v>
      </c>
      <c r="F66" s="174" t="s">
        <v>364</v>
      </c>
      <c r="G66" s="175" t="s">
        <v>365</v>
      </c>
      <c r="H66" s="138">
        <v>200000</v>
      </c>
      <c r="I66" s="15"/>
      <c r="J66" s="15"/>
      <c r="K66" s="15"/>
      <c r="L66" s="15"/>
      <c r="M66" s="15"/>
      <c r="N66" s="28"/>
      <c r="O66" s="222" t="s">
        <v>498</v>
      </c>
      <c r="P66" s="14"/>
      <c r="Q66" s="14"/>
      <c r="R66" s="14"/>
      <c r="S66" s="15"/>
      <c r="T66" s="14"/>
      <c r="U66" s="14"/>
      <c r="V66" s="14"/>
      <c r="W66" s="14"/>
      <c r="X66" s="14"/>
      <c r="Y66" s="14"/>
      <c r="Z66" s="14"/>
      <c r="AA66" s="14"/>
    </row>
    <row r="67" spans="1:27" ht="121.5" customHeight="1">
      <c r="A67" s="510"/>
      <c r="B67" s="118" t="s">
        <v>134</v>
      </c>
      <c r="C67" s="14"/>
      <c r="D67" s="14"/>
      <c r="E67" s="144" t="s">
        <v>246</v>
      </c>
      <c r="F67" s="174" t="s">
        <v>366</v>
      </c>
      <c r="G67" s="179" t="s">
        <v>367</v>
      </c>
      <c r="H67" s="138">
        <v>150000</v>
      </c>
      <c r="I67" s="15"/>
      <c r="J67" s="15" t="s">
        <v>67</v>
      </c>
      <c r="K67" s="15"/>
      <c r="L67" s="15"/>
      <c r="M67" s="15"/>
      <c r="N67" s="28"/>
      <c r="O67" s="14"/>
      <c r="P67" s="14"/>
      <c r="Q67" s="14"/>
      <c r="R67" s="207" t="s">
        <v>549</v>
      </c>
      <c r="S67" s="15"/>
      <c r="T67" s="14"/>
      <c r="U67" s="14"/>
      <c r="V67" s="14"/>
      <c r="W67" s="14"/>
      <c r="X67" s="14"/>
      <c r="Y67" s="14"/>
      <c r="Z67" s="14"/>
      <c r="AA67" s="14"/>
    </row>
    <row r="68" spans="1:27" ht="76.5">
      <c r="A68" s="510"/>
      <c r="B68" s="110" t="s">
        <v>135</v>
      </c>
      <c r="C68" s="14"/>
      <c r="D68" s="14"/>
      <c r="E68" s="160" t="s">
        <v>234</v>
      </c>
      <c r="F68" s="174" t="s">
        <v>368</v>
      </c>
      <c r="G68" s="175" t="s">
        <v>369</v>
      </c>
      <c r="H68" s="138">
        <v>50000</v>
      </c>
      <c r="I68" s="15"/>
      <c r="J68" s="15"/>
      <c r="K68" s="15"/>
      <c r="L68" s="15"/>
      <c r="M68" s="15"/>
      <c r="N68" s="28"/>
      <c r="O68" s="222" t="s">
        <v>498</v>
      </c>
      <c r="P68" s="14"/>
      <c r="Q68" s="14"/>
      <c r="R68" s="14"/>
      <c r="S68" s="15"/>
      <c r="T68" s="14"/>
      <c r="U68" s="14"/>
      <c r="V68" s="14"/>
      <c r="W68" s="14"/>
      <c r="X68" s="14"/>
      <c r="Y68" s="14"/>
      <c r="Z68" s="14"/>
      <c r="AA68" s="14"/>
    </row>
    <row r="69" spans="1:27" ht="89.25">
      <c r="A69" s="510"/>
      <c r="B69" s="110" t="s">
        <v>136</v>
      </c>
      <c r="C69" s="14"/>
      <c r="D69" s="14"/>
      <c r="E69" s="160" t="s">
        <v>247</v>
      </c>
      <c r="F69" s="174" t="s">
        <v>301</v>
      </c>
      <c r="G69" s="175" t="s">
        <v>370</v>
      </c>
      <c r="H69" s="138">
        <v>1500000</v>
      </c>
      <c r="I69" s="15"/>
      <c r="J69" s="15"/>
      <c r="K69" s="15"/>
      <c r="L69" s="15"/>
      <c r="M69" s="15"/>
      <c r="N69" s="28"/>
      <c r="O69" s="222" t="s">
        <v>498</v>
      </c>
      <c r="P69" s="14"/>
      <c r="Q69" s="14"/>
      <c r="R69" s="14"/>
      <c r="S69" s="15"/>
      <c r="T69" s="14"/>
      <c r="U69" s="14"/>
      <c r="V69" s="14"/>
      <c r="W69" s="14"/>
      <c r="X69" s="14"/>
      <c r="Y69" s="14"/>
      <c r="Z69" s="14"/>
      <c r="AA69" s="14"/>
    </row>
    <row r="70" spans="1:27" ht="76.5">
      <c r="A70" s="510"/>
      <c r="B70" s="110" t="s">
        <v>137</v>
      </c>
      <c r="C70" s="14"/>
      <c r="D70" s="14"/>
      <c r="E70" s="160" t="s">
        <v>236</v>
      </c>
      <c r="F70" s="174" t="s">
        <v>301</v>
      </c>
      <c r="G70" s="189" t="s">
        <v>371</v>
      </c>
      <c r="H70" s="198">
        <v>0</v>
      </c>
      <c r="I70" s="15"/>
      <c r="J70" s="15"/>
      <c r="K70" s="15"/>
      <c r="L70" s="15"/>
      <c r="M70" s="15"/>
      <c r="N70" s="28"/>
      <c r="O70" s="222" t="s">
        <v>498</v>
      </c>
      <c r="P70" s="14"/>
      <c r="Q70" s="14"/>
      <c r="R70" s="14"/>
      <c r="S70" s="15"/>
      <c r="T70" s="14"/>
      <c r="U70" s="14"/>
      <c r="V70" s="14"/>
      <c r="W70" s="14"/>
      <c r="X70" s="14"/>
      <c r="Y70" s="14"/>
      <c r="Z70" s="14"/>
      <c r="AA70" s="14"/>
    </row>
    <row r="71" spans="1:27" ht="76.5">
      <c r="A71" s="510"/>
      <c r="B71" s="110" t="s">
        <v>138</v>
      </c>
      <c r="C71" s="14"/>
      <c r="D71" s="14"/>
      <c r="E71" s="160" t="s">
        <v>247</v>
      </c>
      <c r="F71" s="174" t="s">
        <v>366</v>
      </c>
      <c r="G71" s="175" t="s">
        <v>372</v>
      </c>
      <c r="H71" s="138">
        <v>2500000</v>
      </c>
      <c r="I71" s="15"/>
      <c r="J71" s="15" t="s">
        <v>67</v>
      </c>
      <c r="K71" s="15"/>
      <c r="L71" s="15"/>
      <c r="M71" s="15"/>
      <c r="N71" s="28"/>
      <c r="O71" s="14"/>
      <c r="P71" s="14"/>
      <c r="Q71" s="14"/>
      <c r="R71" s="14"/>
      <c r="S71" s="14"/>
      <c r="T71" s="144" t="s">
        <v>655</v>
      </c>
      <c r="U71" s="14"/>
      <c r="V71" s="14"/>
      <c r="W71" s="254">
        <v>41153</v>
      </c>
      <c r="X71" s="14"/>
      <c r="Y71" s="14"/>
      <c r="Z71" s="14"/>
      <c r="AA71" s="14"/>
    </row>
    <row r="72" spans="1:27" ht="140.25">
      <c r="A72" s="510"/>
      <c r="B72" s="110" t="s">
        <v>139</v>
      </c>
      <c r="C72" s="14"/>
      <c r="D72" s="14"/>
      <c r="E72" s="160" t="s">
        <v>247</v>
      </c>
      <c r="F72" s="174" t="s">
        <v>301</v>
      </c>
      <c r="G72" s="175" t="s">
        <v>373</v>
      </c>
      <c r="H72" s="213">
        <v>0</v>
      </c>
      <c r="I72" s="15"/>
      <c r="J72" s="15"/>
      <c r="K72" s="15"/>
      <c r="L72" s="15"/>
      <c r="M72" s="15"/>
      <c r="N72" s="28"/>
      <c r="O72" s="222" t="s">
        <v>498</v>
      </c>
      <c r="P72" s="14"/>
      <c r="Q72" s="14"/>
      <c r="R72" s="14"/>
      <c r="S72" s="14"/>
      <c r="T72" s="14"/>
      <c r="U72" s="14"/>
      <c r="V72" s="14"/>
      <c r="W72" s="14"/>
      <c r="X72" s="225" t="s">
        <v>656</v>
      </c>
      <c r="Y72" s="14"/>
      <c r="Z72" s="14"/>
      <c r="AA72" s="14"/>
    </row>
    <row r="73" spans="1:27" ht="140.25">
      <c r="A73" s="510"/>
      <c r="B73" s="112" t="s">
        <v>140</v>
      </c>
      <c r="C73" s="14"/>
      <c r="D73" s="14"/>
      <c r="E73" s="160" t="s">
        <v>248</v>
      </c>
      <c r="F73" s="174" t="s">
        <v>374</v>
      </c>
      <c r="G73" s="189" t="s">
        <v>375</v>
      </c>
      <c r="H73" s="214">
        <v>200000</v>
      </c>
      <c r="I73" s="15"/>
      <c r="J73" s="15"/>
      <c r="K73" s="15"/>
      <c r="L73" s="15"/>
      <c r="M73" s="15"/>
      <c r="N73" s="28"/>
      <c r="O73" s="222" t="s">
        <v>498</v>
      </c>
      <c r="P73" s="14"/>
      <c r="Q73" s="14"/>
      <c r="R73" s="14"/>
      <c r="S73" s="14"/>
      <c r="T73" s="14"/>
      <c r="U73" s="14"/>
      <c r="V73" s="14"/>
      <c r="W73" s="14"/>
      <c r="X73" s="225" t="s">
        <v>656</v>
      </c>
      <c r="Y73" s="14"/>
      <c r="Z73" s="14"/>
      <c r="AA73" s="14"/>
    </row>
    <row r="74" spans="1:27" ht="63.75">
      <c r="A74" s="510"/>
      <c r="B74" s="113" t="s">
        <v>141</v>
      </c>
      <c r="C74" s="14"/>
      <c r="D74" s="14"/>
      <c r="E74" s="161">
        <v>42309</v>
      </c>
      <c r="F74" s="190" t="s">
        <v>376</v>
      </c>
      <c r="G74" s="183" t="s">
        <v>377</v>
      </c>
      <c r="H74" s="215">
        <v>50000</v>
      </c>
      <c r="I74" s="15"/>
      <c r="J74" s="15" t="s">
        <v>67</v>
      </c>
      <c r="K74" s="15"/>
      <c r="L74" s="15"/>
      <c r="M74" s="15"/>
      <c r="N74" s="28"/>
      <c r="O74" s="14"/>
      <c r="P74" s="14"/>
      <c r="Q74" s="228" t="s">
        <v>550</v>
      </c>
      <c r="R74" s="228" t="s">
        <v>551</v>
      </c>
      <c r="S74" s="14"/>
      <c r="T74" s="14"/>
      <c r="U74" s="14"/>
      <c r="V74" s="14"/>
      <c r="W74" s="14"/>
      <c r="X74" s="14"/>
      <c r="Y74" s="14"/>
      <c r="Z74" s="14"/>
      <c r="AA74" s="14"/>
    </row>
    <row r="75" spans="1:27" ht="25.5">
      <c r="A75" s="510"/>
      <c r="B75" s="116" t="s">
        <v>142</v>
      </c>
      <c r="C75" s="14"/>
      <c r="D75" s="14"/>
      <c r="E75" s="158" t="s">
        <v>245</v>
      </c>
      <c r="F75" s="151" t="s">
        <v>350</v>
      </c>
      <c r="G75" s="184" t="s">
        <v>378</v>
      </c>
      <c r="H75" s="211">
        <v>50000</v>
      </c>
      <c r="I75" s="15"/>
      <c r="J75" s="15"/>
      <c r="K75" s="15"/>
      <c r="L75" s="15"/>
      <c r="M75" s="15"/>
      <c r="N75" s="28"/>
      <c r="O75" s="222" t="s">
        <v>498</v>
      </c>
      <c r="P75" s="14"/>
      <c r="Q75" s="14"/>
      <c r="R75" s="14"/>
      <c r="S75" s="14"/>
      <c r="T75" s="14"/>
      <c r="U75" s="14"/>
      <c r="V75" s="14"/>
      <c r="W75" s="14"/>
      <c r="X75" s="14"/>
      <c r="Y75" s="14"/>
      <c r="Z75" s="14"/>
      <c r="AA75" s="14"/>
    </row>
    <row r="76" spans="1:27" ht="76.5">
      <c r="A76" s="510"/>
      <c r="B76" s="116" t="s">
        <v>143</v>
      </c>
      <c r="C76" s="14"/>
      <c r="D76" s="14"/>
      <c r="E76" s="159">
        <v>40878</v>
      </c>
      <c r="F76" s="151" t="s">
        <v>350</v>
      </c>
      <c r="G76" s="184" t="s">
        <v>379</v>
      </c>
      <c r="H76" s="212">
        <v>0</v>
      </c>
      <c r="I76" s="15"/>
      <c r="J76" s="15"/>
      <c r="K76" s="15"/>
      <c r="L76" s="15"/>
      <c r="M76" s="15"/>
      <c r="N76" s="28"/>
      <c r="O76" s="222" t="s">
        <v>498</v>
      </c>
      <c r="P76" s="14"/>
      <c r="Q76" s="14"/>
      <c r="R76" s="14"/>
      <c r="S76" s="14"/>
      <c r="T76" s="14"/>
      <c r="U76" s="14"/>
      <c r="V76" s="14"/>
      <c r="W76" s="14"/>
      <c r="X76" s="14"/>
      <c r="Y76" s="14"/>
      <c r="Z76" s="14"/>
      <c r="AA76" s="14"/>
    </row>
    <row r="77" spans="1:27" ht="89.25">
      <c r="A77" s="510"/>
      <c r="B77" s="114" t="s">
        <v>144</v>
      </c>
      <c r="C77" s="14"/>
      <c r="D77" s="14"/>
      <c r="E77" s="159">
        <v>40848</v>
      </c>
      <c r="F77" s="182" t="s">
        <v>334</v>
      </c>
      <c r="G77" s="184" t="s">
        <v>380</v>
      </c>
      <c r="H77" s="207">
        <v>400000</v>
      </c>
      <c r="I77" s="15"/>
      <c r="J77" s="15"/>
      <c r="K77" s="15" t="s">
        <v>67</v>
      </c>
      <c r="L77" s="15"/>
      <c r="M77" s="15"/>
      <c r="N77" s="28"/>
      <c r="O77" s="231" t="s">
        <v>552</v>
      </c>
      <c r="P77" s="157" t="s">
        <v>553</v>
      </c>
      <c r="Q77" s="228" t="s">
        <v>554</v>
      </c>
      <c r="R77" s="228" t="s">
        <v>555</v>
      </c>
      <c r="S77" s="14"/>
      <c r="T77" s="14"/>
      <c r="U77" s="14"/>
      <c r="V77" s="14"/>
      <c r="W77" s="250">
        <v>41214</v>
      </c>
      <c r="X77" s="14"/>
      <c r="Y77" s="14"/>
      <c r="Z77" s="14"/>
      <c r="AA77" s="228" t="s">
        <v>657</v>
      </c>
    </row>
    <row r="78" spans="1:27" ht="63.75">
      <c r="A78" s="510"/>
      <c r="B78" s="114" t="s">
        <v>145</v>
      </c>
      <c r="C78" s="14"/>
      <c r="D78" s="14"/>
      <c r="E78" s="158" t="s">
        <v>245</v>
      </c>
      <c r="F78" s="182" t="s">
        <v>381</v>
      </c>
      <c r="G78" s="184" t="s">
        <v>382</v>
      </c>
      <c r="H78" s="158"/>
      <c r="I78" s="15"/>
      <c r="J78" s="15"/>
      <c r="K78" s="15"/>
      <c r="L78" s="15" t="s">
        <v>67</v>
      </c>
      <c r="M78" s="15"/>
      <c r="N78" s="28"/>
      <c r="O78" s="231" t="s">
        <v>552</v>
      </c>
      <c r="P78" s="157" t="s">
        <v>553</v>
      </c>
      <c r="Q78" s="228" t="s">
        <v>554</v>
      </c>
      <c r="R78" s="228" t="s">
        <v>555</v>
      </c>
      <c r="S78" s="14"/>
      <c r="T78" s="14"/>
      <c r="U78" s="14"/>
      <c r="V78" s="14"/>
      <c r="W78" s="250">
        <v>41214</v>
      </c>
      <c r="X78" s="14"/>
      <c r="Y78" s="14"/>
      <c r="Z78" s="14"/>
      <c r="AA78" s="228" t="s">
        <v>657</v>
      </c>
    </row>
    <row r="79" spans="1:27" ht="51">
      <c r="A79" s="510"/>
      <c r="B79" s="116" t="s">
        <v>146</v>
      </c>
      <c r="C79" s="14"/>
      <c r="D79" s="14"/>
      <c r="E79" s="158" t="s">
        <v>245</v>
      </c>
      <c r="F79" s="151" t="s">
        <v>381</v>
      </c>
      <c r="G79" s="191" t="s">
        <v>383</v>
      </c>
      <c r="H79" s="212" t="s">
        <v>491</v>
      </c>
      <c r="I79" s="15"/>
      <c r="J79" s="15"/>
      <c r="K79" s="15"/>
      <c r="L79" s="15"/>
      <c r="M79" s="15"/>
      <c r="N79" s="28"/>
      <c r="O79" s="222" t="s">
        <v>498</v>
      </c>
      <c r="P79" s="14"/>
      <c r="Q79" s="14"/>
      <c r="R79" s="14"/>
      <c r="S79" s="14"/>
      <c r="T79" s="14"/>
      <c r="U79" s="14"/>
      <c r="V79" s="14"/>
      <c r="W79" s="14"/>
      <c r="X79" s="14"/>
      <c r="Y79" s="14"/>
      <c r="Z79" s="14"/>
      <c r="AA79" s="14"/>
    </row>
    <row r="80" spans="1:27" ht="76.5">
      <c r="A80" s="511"/>
      <c r="B80" s="112" t="s">
        <v>147</v>
      </c>
      <c r="C80" s="14"/>
      <c r="D80" s="14"/>
      <c r="E80" s="162" t="s">
        <v>245</v>
      </c>
      <c r="F80" s="171" t="s">
        <v>334</v>
      </c>
      <c r="G80" s="184" t="s">
        <v>384</v>
      </c>
      <c r="H80" s="216">
        <v>0</v>
      </c>
      <c r="I80" s="15"/>
      <c r="J80" s="15"/>
      <c r="K80" s="15"/>
      <c r="L80" s="15"/>
      <c r="M80" s="15"/>
      <c r="N80" s="28"/>
      <c r="O80" s="222" t="s">
        <v>498</v>
      </c>
      <c r="P80" s="14"/>
      <c r="Q80" s="14"/>
      <c r="R80" s="14"/>
      <c r="S80" s="14"/>
      <c r="T80" s="14"/>
      <c r="U80" s="14"/>
      <c r="V80" s="14"/>
      <c r="W80" s="14"/>
      <c r="X80" s="14"/>
      <c r="Y80" s="14"/>
      <c r="Z80" s="14"/>
      <c r="AA80" s="14"/>
    </row>
    <row r="81" spans="1:27" ht="178.5">
      <c r="A81" s="518" t="s">
        <v>221</v>
      </c>
      <c r="B81" s="106" t="s">
        <v>148</v>
      </c>
      <c r="C81" s="14"/>
      <c r="D81" s="14"/>
      <c r="E81" s="148" t="s">
        <v>249</v>
      </c>
      <c r="F81" s="174" t="s">
        <v>385</v>
      </c>
      <c r="G81" s="177" t="s">
        <v>386</v>
      </c>
      <c r="H81" s="138">
        <v>50000</v>
      </c>
      <c r="I81" s="15"/>
      <c r="J81" s="15"/>
      <c r="K81" s="15"/>
      <c r="L81" s="15"/>
      <c r="M81" s="15"/>
      <c r="N81" s="28"/>
      <c r="O81" s="222" t="s">
        <v>498</v>
      </c>
      <c r="P81" s="14"/>
      <c r="Q81" s="14"/>
      <c r="R81" s="14"/>
      <c r="S81" s="14"/>
      <c r="T81" s="14"/>
      <c r="U81" s="14"/>
      <c r="V81" s="14"/>
      <c r="W81" s="14"/>
      <c r="X81" s="14"/>
      <c r="Y81" s="14"/>
      <c r="Z81" s="14"/>
      <c r="AA81" s="14"/>
    </row>
    <row r="82" spans="1:27" ht="409.5">
      <c r="A82" s="519"/>
      <c r="B82" s="110" t="s">
        <v>149</v>
      </c>
      <c r="C82" s="14"/>
      <c r="D82" s="14"/>
      <c r="E82" s="144" t="s">
        <v>246</v>
      </c>
      <c r="F82" s="174" t="s">
        <v>385</v>
      </c>
      <c r="G82" s="177" t="s">
        <v>387</v>
      </c>
      <c r="H82" s="138">
        <v>5000</v>
      </c>
      <c r="I82" s="15"/>
      <c r="J82" s="15"/>
      <c r="K82" s="15"/>
      <c r="L82" s="15"/>
      <c r="M82" s="15"/>
      <c r="N82" s="28"/>
      <c r="O82" s="222" t="s">
        <v>498</v>
      </c>
      <c r="P82" s="14"/>
      <c r="Q82" s="14"/>
      <c r="R82" s="14"/>
      <c r="S82" s="14"/>
      <c r="T82" s="14"/>
      <c r="U82" s="14"/>
      <c r="V82" s="14"/>
      <c r="W82" s="14"/>
      <c r="X82" s="14"/>
      <c r="Y82" s="14"/>
      <c r="Z82" s="14"/>
      <c r="AA82" s="14"/>
    </row>
    <row r="83" spans="1:27" ht="409.5">
      <c r="A83" s="519"/>
      <c r="B83" s="110" t="s">
        <v>150</v>
      </c>
      <c r="C83" s="14"/>
      <c r="D83" s="14"/>
      <c r="E83" s="144" t="s">
        <v>231</v>
      </c>
      <c r="F83" s="174" t="s">
        <v>385</v>
      </c>
      <c r="G83" s="177" t="s">
        <v>388</v>
      </c>
      <c r="H83" s="144" t="s">
        <v>492</v>
      </c>
      <c r="I83" s="15"/>
      <c r="J83" s="15"/>
      <c r="K83" s="15"/>
      <c r="L83" s="15"/>
      <c r="M83" s="15"/>
      <c r="N83" s="28"/>
      <c r="O83" s="222" t="s">
        <v>498</v>
      </c>
      <c r="P83" s="14"/>
      <c r="Q83" s="14"/>
      <c r="R83" s="14"/>
      <c r="S83" s="14"/>
      <c r="T83" s="14"/>
      <c r="U83" s="14"/>
      <c r="V83" s="14"/>
      <c r="W83" s="14"/>
      <c r="X83" s="14"/>
      <c r="Y83" s="14"/>
      <c r="Z83" s="14"/>
      <c r="AA83" s="14"/>
    </row>
    <row r="84" spans="1:27" ht="178.5">
      <c r="A84" s="519"/>
      <c r="B84" s="118" t="s">
        <v>151</v>
      </c>
      <c r="C84" s="14"/>
      <c r="D84" s="14"/>
      <c r="E84" s="146" t="s">
        <v>250</v>
      </c>
      <c r="F84" s="192" t="s">
        <v>389</v>
      </c>
      <c r="G84" s="173" t="s">
        <v>390</v>
      </c>
      <c r="H84" s="206">
        <v>500000</v>
      </c>
      <c r="I84" s="15"/>
      <c r="J84" s="15" t="s">
        <v>67</v>
      </c>
      <c r="K84" s="15"/>
      <c r="L84" s="15"/>
      <c r="M84" s="15"/>
      <c r="N84" s="28"/>
      <c r="O84" s="192" t="s">
        <v>556</v>
      </c>
      <c r="P84" s="14"/>
      <c r="Q84" s="14"/>
      <c r="R84" s="14"/>
      <c r="S84" s="14"/>
      <c r="T84" s="14"/>
      <c r="U84" s="14"/>
      <c r="V84" s="14"/>
      <c r="W84" s="255">
        <v>40878</v>
      </c>
      <c r="X84" s="14"/>
      <c r="Y84" s="14"/>
      <c r="Z84" s="14"/>
      <c r="AA84" s="14"/>
    </row>
    <row r="85" spans="1:27" ht="38.25">
      <c r="A85" s="519"/>
      <c r="B85" s="110" t="s">
        <v>152</v>
      </c>
      <c r="C85" s="14"/>
      <c r="D85" s="14"/>
      <c r="E85" s="144" t="s">
        <v>251</v>
      </c>
      <c r="F85" s="180" t="s">
        <v>391</v>
      </c>
      <c r="G85" s="177" t="s">
        <v>392</v>
      </c>
      <c r="H85" s="138">
        <v>1000000</v>
      </c>
      <c r="I85" s="15"/>
      <c r="J85" s="15" t="s">
        <v>67</v>
      </c>
      <c r="K85" s="15"/>
      <c r="L85" s="15"/>
      <c r="M85" s="15"/>
      <c r="N85" s="28"/>
      <c r="O85" s="178" t="s">
        <v>557</v>
      </c>
      <c r="P85" s="14"/>
      <c r="Q85" s="14"/>
      <c r="R85" s="14"/>
      <c r="S85" s="14"/>
      <c r="T85" s="14"/>
      <c r="U85" s="14"/>
      <c r="V85" s="14"/>
      <c r="W85" s="14"/>
      <c r="X85" s="14"/>
      <c r="Y85" s="14"/>
      <c r="Z85" s="14"/>
      <c r="AA85" s="14"/>
    </row>
    <row r="86" spans="1:27" ht="150">
      <c r="A86" s="519"/>
      <c r="B86" s="115" t="s">
        <v>153</v>
      </c>
      <c r="C86" s="14"/>
      <c r="D86" s="14"/>
      <c r="E86" s="163" t="s">
        <v>252</v>
      </c>
      <c r="F86" s="193" t="s">
        <v>393</v>
      </c>
      <c r="G86" s="175" t="s">
        <v>394</v>
      </c>
      <c r="H86" s="217">
        <v>0</v>
      </c>
      <c r="I86" s="15"/>
      <c r="J86" s="15"/>
      <c r="K86" s="15"/>
      <c r="L86" s="15" t="s">
        <v>67</v>
      </c>
      <c r="M86" s="15"/>
      <c r="N86" s="28"/>
      <c r="O86" s="144" t="s">
        <v>558</v>
      </c>
      <c r="P86" s="14"/>
      <c r="Q86" s="14"/>
      <c r="R86" s="232" t="s">
        <v>559</v>
      </c>
      <c r="S86" s="14"/>
      <c r="T86" s="226" t="s">
        <v>658</v>
      </c>
      <c r="U86" s="14"/>
      <c r="V86" s="14"/>
      <c r="W86" s="14"/>
      <c r="X86" s="14"/>
      <c r="Y86" s="14"/>
      <c r="Z86" s="14"/>
      <c r="AA86" s="233" t="s">
        <v>659</v>
      </c>
    </row>
    <row r="87" spans="1:27" ht="191.25">
      <c r="A87" s="519"/>
      <c r="B87" s="119" t="s">
        <v>154</v>
      </c>
      <c r="C87" s="14"/>
      <c r="D87" s="14"/>
      <c r="E87" s="164" t="s">
        <v>253</v>
      </c>
      <c r="F87" s="174" t="s">
        <v>395</v>
      </c>
      <c r="G87" s="177" t="s">
        <v>396</v>
      </c>
      <c r="H87" s="138">
        <v>3500000</v>
      </c>
      <c r="I87" s="15"/>
      <c r="J87" s="15"/>
      <c r="K87" s="15"/>
      <c r="L87" s="15" t="s">
        <v>67</v>
      </c>
      <c r="M87" s="15"/>
      <c r="N87" s="28"/>
      <c r="O87" s="14"/>
      <c r="P87" s="14"/>
      <c r="Q87" s="233" t="s">
        <v>560</v>
      </c>
      <c r="R87" s="233" t="s">
        <v>561</v>
      </c>
      <c r="S87" s="14"/>
      <c r="T87" s="14"/>
      <c r="U87" s="14"/>
      <c r="V87" s="14"/>
      <c r="W87" s="14"/>
      <c r="X87" s="256" t="s">
        <v>660</v>
      </c>
      <c r="Y87" s="14"/>
      <c r="Z87" s="14"/>
      <c r="AA87" s="233" t="s">
        <v>661</v>
      </c>
    </row>
    <row r="88" spans="1:27" ht="102">
      <c r="A88" s="519"/>
      <c r="B88" s="116" t="s">
        <v>155</v>
      </c>
      <c r="C88" s="14"/>
      <c r="D88" s="14"/>
      <c r="E88" s="154">
        <v>41579</v>
      </c>
      <c r="F88" s="182" t="s">
        <v>327</v>
      </c>
      <c r="G88" s="183" t="s">
        <v>397</v>
      </c>
      <c r="H88" s="207"/>
      <c r="I88" s="15"/>
      <c r="J88" s="15"/>
      <c r="K88" s="15" t="s">
        <v>67</v>
      </c>
      <c r="L88" s="15"/>
      <c r="M88" s="15"/>
      <c r="N88" s="28"/>
      <c r="O88" s="234" t="s">
        <v>562</v>
      </c>
      <c r="P88" s="157"/>
      <c r="Q88" s="157" t="s">
        <v>563</v>
      </c>
      <c r="R88" s="157" t="s">
        <v>327</v>
      </c>
      <c r="S88" s="14"/>
      <c r="T88" s="157" t="s">
        <v>662</v>
      </c>
      <c r="U88" s="14"/>
      <c r="V88" s="14"/>
      <c r="W88" s="14"/>
      <c r="X88" s="14"/>
      <c r="Y88" s="14"/>
      <c r="Z88" s="14"/>
      <c r="AA88" s="157" t="s">
        <v>662</v>
      </c>
    </row>
    <row r="89" spans="1:27" ht="153">
      <c r="A89" s="519"/>
      <c r="B89" s="114" t="s">
        <v>156</v>
      </c>
      <c r="C89" s="14"/>
      <c r="D89" s="14"/>
      <c r="E89" s="155">
        <v>40756</v>
      </c>
      <c r="F89" s="182" t="s">
        <v>398</v>
      </c>
      <c r="G89" s="184" t="s">
        <v>399</v>
      </c>
      <c r="H89" s="157">
        <v>0</v>
      </c>
      <c r="I89" s="15"/>
      <c r="J89" s="15"/>
      <c r="K89" s="15" t="s">
        <v>67</v>
      </c>
      <c r="L89" s="15"/>
      <c r="M89" s="15"/>
      <c r="N89" s="28"/>
      <c r="O89" s="157" t="s">
        <v>564</v>
      </c>
      <c r="P89" s="157" t="s">
        <v>565</v>
      </c>
      <c r="Q89" s="157" t="s">
        <v>566</v>
      </c>
      <c r="R89" s="157" t="s">
        <v>398</v>
      </c>
      <c r="S89" s="14"/>
      <c r="T89" s="157" t="s">
        <v>663</v>
      </c>
      <c r="U89" s="14"/>
      <c r="V89" s="14"/>
      <c r="W89" s="257">
        <v>41061</v>
      </c>
      <c r="X89" s="14"/>
      <c r="Y89" s="14"/>
      <c r="Z89" s="14"/>
      <c r="AA89" s="157" t="s">
        <v>663</v>
      </c>
    </row>
    <row r="90" spans="1:27" ht="102">
      <c r="A90" s="519"/>
      <c r="B90" s="116" t="s">
        <v>157</v>
      </c>
      <c r="C90" s="14"/>
      <c r="D90" s="14"/>
      <c r="E90" s="154">
        <v>42309</v>
      </c>
      <c r="F90" s="151" t="s">
        <v>400</v>
      </c>
      <c r="G90" s="184" t="s">
        <v>401</v>
      </c>
      <c r="H90" s="207"/>
      <c r="I90" s="15"/>
      <c r="J90" s="15" t="s">
        <v>67</v>
      </c>
      <c r="K90" s="15"/>
      <c r="L90" s="15"/>
      <c r="M90" s="15"/>
      <c r="N90" s="28"/>
      <c r="O90" s="234" t="s">
        <v>567</v>
      </c>
      <c r="P90" s="14"/>
      <c r="Q90" s="234" t="s">
        <v>568</v>
      </c>
      <c r="R90" s="14"/>
      <c r="S90" s="14"/>
      <c r="T90" s="157" t="s">
        <v>664</v>
      </c>
      <c r="U90" s="14"/>
      <c r="V90" s="14"/>
      <c r="W90" s="14"/>
      <c r="X90" s="14"/>
      <c r="Y90" s="14"/>
      <c r="Z90" s="14"/>
      <c r="AA90" s="157" t="s">
        <v>664</v>
      </c>
    </row>
    <row r="91" spans="1:27" ht="165.75">
      <c r="A91" s="519"/>
      <c r="B91" s="114" t="s">
        <v>158</v>
      </c>
      <c r="C91" s="14"/>
      <c r="D91" s="14"/>
      <c r="E91" s="154">
        <v>41214</v>
      </c>
      <c r="F91" s="182" t="s">
        <v>346</v>
      </c>
      <c r="G91" s="184" t="s">
        <v>402</v>
      </c>
      <c r="H91" s="207"/>
      <c r="I91" s="15"/>
      <c r="J91" s="15" t="s">
        <v>67</v>
      </c>
      <c r="K91" s="15"/>
      <c r="L91" s="15"/>
      <c r="M91" s="15"/>
      <c r="N91" s="28"/>
      <c r="O91" s="235" t="s">
        <v>569</v>
      </c>
      <c r="P91" s="14"/>
      <c r="Q91" s="228" t="s">
        <v>570</v>
      </c>
      <c r="R91" s="228" t="s">
        <v>571</v>
      </c>
      <c r="S91" s="14"/>
      <c r="T91" s="228" t="s">
        <v>665</v>
      </c>
      <c r="U91" s="14"/>
      <c r="V91" s="14"/>
      <c r="W91" s="14"/>
      <c r="X91" s="14"/>
      <c r="Y91" s="14"/>
      <c r="Z91" s="14"/>
      <c r="AA91" s="228" t="s">
        <v>666</v>
      </c>
    </row>
    <row r="92" spans="1:27" ht="267.75">
      <c r="A92" s="519"/>
      <c r="B92" s="114" t="s">
        <v>159</v>
      </c>
      <c r="C92" s="14"/>
      <c r="D92" s="14"/>
      <c r="E92" s="154">
        <v>41214</v>
      </c>
      <c r="F92" s="182" t="s">
        <v>346</v>
      </c>
      <c r="G92" s="185" t="s">
        <v>403</v>
      </c>
      <c r="H92" s="207"/>
      <c r="I92" s="15"/>
      <c r="J92" s="15" t="s">
        <v>67</v>
      </c>
      <c r="K92" s="15"/>
      <c r="L92" s="15"/>
      <c r="M92" s="15"/>
      <c r="N92" s="28"/>
      <c r="O92" s="235" t="s">
        <v>572</v>
      </c>
      <c r="P92" s="14"/>
      <c r="Q92" s="228" t="s">
        <v>570</v>
      </c>
      <c r="R92" s="228" t="s">
        <v>571</v>
      </c>
      <c r="S92" s="14"/>
      <c r="T92" s="228" t="s">
        <v>665</v>
      </c>
      <c r="U92" s="14"/>
      <c r="V92" s="14"/>
      <c r="W92" s="14"/>
      <c r="X92" s="14"/>
      <c r="Y92" s="14"/>
      <c r="Z92" s="14"/>
      <c r="AA92" s="228" t="s">
        <v>666</v>
      </c>
    </row>
    <row r="93" spans="1:27" ht="229.5">
      <c r="A93" s="519"/>
      <c r="B93" s="115" t="s">
        <v>160</v>
      </c>
      <c r="C93" s="14"/>
      <c r="D93" s="14"/>
      <c r="E93" s="154">
        <v>40848</v>
      </c>
      <c r="F93" s="182" t="s">
        <v>350</v>
      </c>
      <c r="G93" s="185" t="s">
        <v>404</v>
      </c>
      <c r="H93" s="207">
        <v>10000</v>
      </c>
      <c r="I93" s="15"/>
      <c r="J93" s="15"/>
      <c r="K93" s="15" t="s">
        <v>67</v>
      </c>
      <c r="L93" s="15"/>
      <c r="M93" s="15"/>
      <c r="N93" s="28"/>
      <c r="O93" s="234" t="s">
        <v>573</v>
      </c>
      <c r="P93" s="157" t="s">
        <v>574</v>
      </c>
      <c r="Q93" s="228" t="s">
        <v>575</v>
      </c>
      <c r="R93" s="14"/>
      <c r="S93" s="14"/>
      <c r="T93" s="14"/>
      <c r="U93" s="14"/>
      <c r="V93" s="14"/>
      <c r="W93" s="250">
        <v>41214</v>
      </c>
      <c r="X93" s="14"/>
      <c r="Y93" s="14"/>
      <c r="Z93" s="14"/>
      <c r="AA93" s="14"/>
    </row>
    <row r="94" spans="1:27" ht="140.25">
      <c r="A94" s="519"/>
      <c r="B94" s="114" t="s">
        <v>161</v>
      </c>
      <c r="C94" s="14"/>
      <c r="D94" s="14"/>
      <c r="E94" s="154">
        <v>40756</v>
      </c>
      <c r="F94" s="182" t="s">
        <v>376</v>
      </c>
      <c r="G94" s="184" t="s">
        <v>405</v>
      </c>
      <c r="H94" s="207">
        <v>20000</v>
      </c>
      <c r="I94" s="15"/>
      <c r="J94" s="15"/>
      <c r="K94" s="15" t="s">
        <v>67</v>
      </c>
      <c r="L94" s="15"/>
      <c r="M94" s="15"/>
      <c r="N94" s="28"/>
      <c r="O94" s="236" t="s">
        <v>576</v>
      </c>
      <c r="P94" s="157" t="s">
        <v>577</v>
      </c>
      <c r="Q94" s="228" t="s">
        <v>578</v>
      </c>
      <c r="R94" s="157" t="s">
        <v>376</v>
      </c>
      <c r="S94" s="14"/>
      <c r="T94" s="14"/>
      <c r="U94" s="14"/>
      <c r="V94" s="14"/>
      <c r="W94" s="250">
        <v>41214</v>
      </c>
      <c r="X94" s="14"/>
      <c r="Y94" s="14"/>
      <c r="Z94" s="14"/>
      <c r="AA94" s="14"/>
    </row>
    <row r="95" spans="1:27" ht="76.5">
      <c r="A95" s="519"/>
      <c r="B95" s="116" t="s">
        <v>162</v>
      </c>
      <c r="C95" s="14"/>
      <c r="D95" s="14"/>
      <c r="E95" s="155">
        <v>41944</v>
      </c>
      <c r="F95" s="194" t="s">
        <v>406</v>
      </c>
      <c r="G95" s="184" t="s">
        <v>407</v>
      </c>
      <c r="H95" s="211">
        <v>20000</v>
      </c>
      <c r="I95" s="15"/>
      <c r="J95" s="15"/>
      <c r="K95" s="15"/>
      <c r="L95" s="15"/>
      <c r="M95" s="15"/>
      <c r="N95" s="28"/>
      <c r="O95" s="232" t="s">
        <v>498</v>
      </c>
      <c r="P95" s="14"/>
      <c r="Q95" s="14"/>
      <c r="R95" s="14"/>
      <c r="S95" s="14"/>
      <c r="T95" s="14"/>
      <c r="U95" s="14"/>
      <c r="V95" s="14"/>
      <c r="W95" s="14"/>
      <c r="X95" s="14"/>
      <c r="Y95" s="14"/>
      <c r="Z95" s="14"/>
      <c r="AA95" s="14"/>
    </row>
    <row r="96" spans="1:27" ht="153">
      <c r="A96" s="520"/>
      <c r="B96" s="114" t="s">
        <v>163</v>
      </c>
      <c r="C96" s="14"/>
      <c r="D96" s="14"/>
      <c r="E96" s="155">
        <v>40848</v>
      </c>
      <c r="F96" s="182" t="s">
        <v>398</v>
      </c>
      <c r="G96" s="184" t="s">
        <v>408</v>
      </c>
      <c r="H96" s="207">
        <v>15000</v>
      </c>
      <c r="I96" s="15"/>
      <c r="J96" s="15" t="s">
        <v>67</v>
      </c>
      <c r="K96" s="15"/>
      <c r="L96" s="15"/>
      <c r="M96" s="15"/>
      <c r="N96" s="28"/>
      <c r="O96" s="157" t="s">
        <v>564</v>
      </c>
      <c r="P96" s="157" t="s">
        <v>579</v>
      </c>
      <c r="Q96" s="14"/>
      <c r="R96" s="14"/>
      <c r="S96" s="14"/>
      <c r="T96" s="157" t="s">
        <v>667</v>
      </c>
      <c r="U96" s="14"/>
      <c r="V96" s="14"/>
      <c r="W96" s="257">
        <v>41061</v>
      </c>
      <c r="X96" s="14"/>
      <c r="Y96" s="14"/>
      <c r="Z96" s="14"/>
      <c r="AA96" s="157" t="s">
        <v>667</v>
      </c>
    </row>
    <row r="97" spans="1:27" ht="60" customHeight="1">
      <c r="A97" s="509" t="s">
        <v>222</v>
      </c>
      <c r="B97" s="103" t="s">
        <v>164</v>
      </c>
      <c r="C97" s="14"/>
      <c r="D97" s="14"/>
      <c r="E97" s="148" t="s">
        <v>254</v>
      </c>
      <c r="F97" s="174" t="s">
        <v>409</v>
      </c>
      <c r="G97" s="173" t="s">
        <v>410</v>
      </c>
      <c r="H97" s="138">
        <v>200000</v>
      </c>
      <c r="I97" s="15"/>
      <c r="J97" s="15"/>
      <c r="K97" s="15"/>
      <c r="L97" s="15"/>
      <c r="M97" s="15"/>
      <c r="N97" s="28"/>
      <c r="O97" s="232" t="s">
        <v>498</v>
      </c>
      <c r="P97" s="14"/>
      <c r="Q97" s="14"/>
      <c r="R97" s="14"/>
      <c r="S97" s="14"/>
      <c r="T97" s="14"/>
      <c r="U97" s="14"/>
      <c r="V97" s="14"/>
      <c r="W97" s="14"/>
      <c r="X97" s="233" t="s">
        <v>668</v>
      </c>
      <c r="Y97" s="14"/>
      <c r="Z97" s="14"/>
      <c r="AA97" s="14"/>
    </row>
    <row r="98" spans="1:27" ht="127.5">
      <c r="A98" s="510"/>
      <c r="B98" s="110" t="s">
        <v>165</v>
      </c>
      <c r="C98" s="14"/>
      <c r="D98" s="14"/>
      <c r="E98" s="148" t="s">
        <v>241</v>
      </c>
      <c r="F98" s="174" t="s">
        <v>310</v>
      </c>
      <c r="G98" s="175" t="s">
        <v>411</v>
      </c>
      <c r="H98" s="138"/>
      <c r="I98" s="15"/>
      <c r="J98" s="15"/>
      <c r="K98" s="15"/>
      <c r="L98" s="15"/>
      <c r="M98" s="15"/>
      <c r="N98" s="28"/>
      <c r="O98" s="232" t="s">
        <v>498</v>
      </c>
      <c r="P98" s="14"/>
      <c r="Q98" s="14"/>
      <c r="R98" s="14"/>
      <c r="S98" s="14"/>
      <c r="T98" s="14"/>
      <c r="U98" s="14"/>
      <c r="V98" s="14"/>
      <c r="W98" s="14"/>
      <c r="X98" s="14"/>
      <c r="Y98" s="14"/>
      <c r="Z98" s="14"/>
      <c r="AA98" s="14"/>
    </row>
    <row r="99" spans="1:27" ht="127.5">
      <c r="A99" s="510"/>
      <c r="B99" s="105" t="s">
        <v>166</v>
      </c>
      <c r="C99" s="14"/>
      <c r="D99" s="14"/>
      <c r="E99" s="148" t="s">
        <v>234</v>
      </c>
      <c r="F99" s="192" t="s">
        <v>389</v>
      </c>
      <c r="G99" s="189" t="s">
        <v>412</v>
      </c>
      <c r="H99" s="218">
        <v>30000</v>
      </c>
      <c r="I99" s="15"/>
      <c r="J99" s="15"/>
      <c r="K99" s="15"/>
      <c r="L99" s="15"/>
      <c r="M99" s="15"/>
      <c r="N99" s="28"/>
      <c r="O99" s="232" t="s">
        <v>498</v>
      </c>
      <c r="P99" s="14"/>
      <c r="Q99" s="14"/>
      <c r="R99" s="14"/>
      <c r="S99" s="14"/>
      <c r="T99" s="14"/>
      <c r="U99" s="14"/>
      <c r="V99" s="14"/>
      <c r="W99" s="14"/>
      <c r="X99" s="14"/>
      <c r="Y99" s="14"/>
      <c r="Z99" s="14"/>
      <c r="AA99" s="14"/>
    </row>
    <row r="100" spans="1:27" ht="127.5">
      <c r="A100" s="510"/>
      <c r="B100" s="110" t="s">
        <v>167</v>
      </c>
      <c r="C100" s="14"/>
      <c r="D100" s="14"/>
      <c r="E100" s="148" t="s">
        <v>235</v>
      </c>
      <c r="F100" s="174" t="s">
        <v>312</v>
      </c>
      <c r="G100" s="175" t="s">
        <v>413</v>
      </c>
      <c r="H100" s="138">
        <v>500000</v>
      </c>
      <c r="I100" s="15"/>
      <c r="J100" s="15"/>
      <c r="K100" s="15"/>
      <c r="L100" s="15"/>
      <c r="M100" s="15"/>
      <c r="N100" s="28"/>
      <c r="O100" s="232" t="s">
        <v>498</v>
      </c>
      <c r="P100" s="14"/>
      <c r="Q100" s="14"/>
      <c r="R100" s="14"/>
      <c r="S100" s="14"/>
      <c r="T100" s="14"/>
      <c r="U100" s="14"/>
      <c r="V100" s="14"/>
      <c r="W100" s="14"/>
      <c r="X100" s="14"/>
      <c r="Y100" s="14"/>
      <c r="Z100" s="14"/>
      <c r="AA100" s="14"/>
    </row>
    <row r="101" spans="1:27" ht="204">
      <c r="A101" s="510"/>
      <c r="B101" s="104" t="s">
        <v>168</v>
      </c>
      <c r="C101" s="14"/>
      <c r="D101" s="14"/>
      <c r="E101" s="144" t="s">
        <v>255</v>
      </c>
      <c r="F101" s="174" t="s">
        <v>414</v>
      </c>
      <c r="G101" s="177" t="s">
        <v>415</v>
      </c>
      <c r="H101" s="138">
        <v>30000</v>
      </c>
      <c r="I101" s="15"/>
      <c r="J101" s="15" t="s">
        <v>67</v>
      </c>
      <c r="K101" s="15"/>
      <c r="L101" s="15"/>
      <c r="M101" s="15"/>
      <c r="N101" s="28"/>
      <c r="O101" s="144" t="s">
        <v>580</v>
      </c>
      <c r="P101" s="198" t="s">
        <v>581</v>
      </c>
      <c r="Q101" s="14"/>
      <c r="R101" s="232" t="s">
        <v>582</v>
      </c>
      <c r="S101" s="14"/>
      <c r="T101" s="233" t="s">
        <v>669</v>
      </c>
      <c r="U101" s="14"/>
      <c r="V101" s="14"/>
      <c r="W101" s="258">
        <v>40878</v>
      </c>
      <c r="X101" s="14"/>
      <c r="Y101" s="14"/>
      <c r="Z101" s="14"/>
      <c r="AA101" s="225" t="s">
        <v>669</v>
      </c>
    </row>
    <row r="102" spans="1:27" ht="140.25">
      <c r="A102" s="510"/>
      <c r="B102" s="104" t="s">
        <v>169</v>
      </c>
      <c r="C102" s="14"/>
      <c r="D102" s="14"/>
      <c r="E102" s="144" t="s">
        <v>256</v>
      </c>
      <c r="F102" s="174" t="s">
        <v>416</v>
      </c>
      <c r="G102" s="175" t="s">
        <v>417</v>
      </c>
      <c r="H102" s="138">
        <v>700000</v>
      </c>
      <c r="I102" s="15"/>
      <c r="J102" s="15"/>
      <c r="K102" s="15"/>
      <c r="L102" s="15" t="s">
        <v>67</v>
      </c>
      <c r="M102" s="15"/>
      <c r="N102" s="28"/>
      <c r="O102" s="144" t="s">
        <v>583</v>
      </c>
      <c r="P102" s="144" t="s">
        <v>584</v>
      </c>
      <c r="Q102" s="14"/>
      <c r="R102" s="14"/>
      <c r="S102" s="14"/>
      <c r="T102" s="14"/>
      <c r="U102" s="14"/>
      <c r="V102" s="14"/>
      <c r="W102" s="258">
        <v>41000</v>
      </c>
      <c r="X102" s="14"/>
      <c r="Y102" s="14"/>
      <c r="Z102" s="14"/>
      <c r="AA102" s="14"/>
    </row>
    <row r="103" spans="1:27" ht="210">
      <c r="A103" s="510"/>
      <c r="B103" s="120" t="s">
        <v>170</v>
      </c>
      <c r="C103" s="14"/>
      <c r="D103" s="14"/>
      <c r="E103" s="144" t="s">
        <v>257</v>
      </c>
      <c r="F103" s="174" t="s">
        <v>409</v>
      </c>
      <c r="G103" s="177" t="s">
        <v>418</v>
      </c>
      <c r="H103" s="138">
        <v>400000</v>
      </c>
      <c r="I103" s="15"/>
      <c r="J103" s="15" t="s">
        <v>67</v>
      </c>
      <c r="K103" s="15"/>
      <c r="L103" s="15"/>
      <c r="M103" s="15"/>
      <c r="N103" s="28"/>
      <c r="O103" s="144" t="s">
        <v>585</v>
      </c>
      <c r="P103" s="198"/>
      <c r="Q103" s="228" t="s">
        <v>586</v>
      </c>
      <c r="R103" s="14"/>
      <c r="S103" s="14"/>
      <c r="T103" s="229" t="s">
        <v>670</v>
      </c>
      <c r="U103" s="14"/>
      <c r="V103" s="14"/>
      <c r="W103" s="14"/>
      <c r="X103" s="14"/>
      <c r="Y103" s="14"/>
      <c r="Z103" s="14"/>
      <c r="AA103" s="14"/>
    </row>
    <row r="104" spans="1:27" ht="243">
      <c r="A104" s="510"/>
      <c r="B104" s="104" t="s">
        <v>171</v>
      </c>
      <c r="C104" s="14"/>
      <c r="D104" s="14"/>
      <c r="E104" s="144" t="s">
        <v>257</v>
      </c>
      <c r="F104" s="174" t="s">
        <v>419</v>
      </c>
      <c r="G104" s="195" t="s">
        <v>420</v>
      </c>
      <c r="H104" s="138">
        <v>500000</v>
      </c>
      <c r="I104" s="15"/>
      <c r="J104" s="15" t="s">
        <v>67</v>
      </c>
      <c r="K104" s="15"/>
      <c r="L104" s="15"/>
      <c r="M104" s="15"/>
      <c r="N104" s="28"/>
      <c r="O104" s="14"/>
      <c r="P104" s="14"/>
      <c r="Q104" s="228" t="s">
        <v>586</v>
      </c>
      <c r="R104" s="14"/>
      <c r="S104" s="14"/>
      <c r="T104" s="14"/>
      <c r="U104" s="14"/>
      <c r="V104" s="14"/>
      <c r="W104" s="14"/>
      <c r="X104" s="14"/>
      <c r="Y104" s="14"/>
      <c r="Z104" s="14"/>
      <c r="AA104" s="14"/>
    </row>
    <row r="105" spans="1:27" ht="153">
      <c r="A105" s="510"/>
      <c r="B105" s="121" t="s">
        <v>172</v>
      </c>
      <c r="C105" s="14"/>
      <c r="D105" s="14"/>
      <c r="E105" s="140">
        <v>40756</v>
      </c>
      <c r="F105" s="182" t="s">
        <v>398</v>
      </c>
      <c r="G105" s="183" t="s">
        <v>421</v>
      </c>
      <c r="H105" s="157">
        <v>0</v>
      </c>
      <c r="I105" s="15"/>
      <c r="J105" s="15" t="s">
        <v>67</v>
      </c>
      <c r="K105" s="15"/>
      <c r="L105" s="15"/>
      <c r="M105" s="15"/>
      <c r="N105" s="28"/>
      <c r="O105" s="157" t="s">
        <v>587</v>
      </c>
      <c r="P105" s="157" t="s">
        <v>588</v>
      </c>
      <c r="Q105" s="234" t="s">
        <v>589</v>
      </c>
      <c r="R105" s="14"/>
      <c r="S105" s="14"/>
      <c r="T105" s="14"/>
      <c r="U105" s="14"/>
      <c r="V105" s="14"/>
      <c r="W105" s="141">
        <v>41091</v>
      </c>
      <c r="X105" s="14"/>
      <c r="Y105" s="14"/>
      <c r="Z105" s="14"/>
      <c r="AA105" s="14"/>
    </row>
    <row r="106" spans="1:27" ht="76.5">
      <c r="A106" s="510"/>
      <c r="B106" s="121" t="s">
        <v>173</v>
      </c>
      <c r="C106" s="14"/>
      <c r="D106" s="14"/>
      <c r="E106" s="154">
        <v>41214</v>
      </c>
      <c r="F106" s="182" t="s">
        <v>350</v>
      </c>
      <c r="G106" s="184" t="s">
        <v>422</v>
      </c>
      <c r="H106" s="207">
        <v>25000</v>
      </c>
      <c r="I106" s="15"/>
      <c r="J106" s="15"/>
      <c r="K106" s="15"/>
      <c r="L106" s="15"/>
      <c r="M106" s="15"/>
      <c r="N106" s="28"/>
      <c r="O106" s="234" t="s">
        <v>498</v>
      </c>
      <c r="P106" s="157"/>
      <c r="Q106" s="220"/>
      <c r="R106" s="14"/>
      <c r="S106" s="14"/>
      <c r="T106" s="14"/>
      <c r="U106" s="14"/>
      <c r="V106" s="14"/>
      <c r="W106" s="14"/>
      <c r="X106" s="14"/>
      <c r="Y106" s="14"/>
      <c r="Z106" s="14"/>
      <c r="AA106" s="14"/>
    </row>
    <row r="107" spans="1:27" ht="102">
      <c r="A107" s="511"/>
      <c r="B107" s="121" t="s">
        <v>174</v>
      </c>
      <c r="C107" s="14"/>
      <c r="D107" s="14"/>
      <c r="E107" s="157" t="s">
        <v>245</v>
      </c>
      <c r="F107" s="182" t="s">
        <v>423</v>
      </c>
      <c r="G107" s="184" t="s">
        <v>424</v>
      </c>
      <c r="H107" s="207">
        <v>500000</v>
      </c>
      <c r="I107" s="15"/>
      <c r="J107" s="15" t="s">
        <v>67</v>
      </c>
      <c r="K107" s="15"/>
      <c r="L107" s="15"/>
      <c r="M107" s="15"/>
      <c r="N107" s="28"/>
      <c r="O107" s="157" t="s">
        <v>590</v>
      </c>
      <c r="P107" s="157" t="s">
        <v>591</v>
      </c>
      <c r="Q107" s="157" t="s">
        <v>592</v>
      </c>
      <c r="R107" s="14"/>
      <c r="S107" s="14"/>
      <c r="T107" s="14"/>
      <c r="U107" s="14"/>
      <c r="V107" s="14"/>
      <c r="W107" s="14"/>
      <c r="X107" s="259" t="s">
        <v>671</v>
      </c>
      <c r="Y107" s="14"/>
      <c r="Z107" s="14"/>
      <c r="AA107" s="14"/>
    </row>
    <row r="108" spans="1:27" ht="409.5">
      <c r="A108" s="509" t="s">
        <v>223</v>
      </c>
      <c r="B108" s="122" t="s">
        <v>175</v>
      </c>
      <c r="C108" s="14"/>
      <c r="D108" s="14"/>
      <c r="E108" s="144" t="s">
        <v>258</v>
      </c>
      <c r="F108" s="174" t="s">
        <v>425</v>
      </c>
      <c r="G108" s="177" t="s">
        <v>426</v>
      </c>
      <c r="H108" s="138">
        <v>30000</v>
      </c>
      <c r="I108" s="15"/>
      <c r="J108" s="15"/>
      <c r="K108" s="15" t="s">
        <v>67</v>
      </c>
      <c r="L108" s="15"/>
      <c r="M108" s="15"/>
      <c r="N108" s="28"/>
      <c r="O108" s="198" t="s">
        <v>593</v>
      </c>
      <c r="P108" s="198" t="s">
        <v>594</v>
      </c>
      <c r="Q108" s="233" t="s">
        <v>595</v>
      </c>
      <c r="R108" s="237" t="s">
        <v>596</v>
      </c>
      <c r="S108" s="14"/>
      <c r="T108" s="14"/>
      <c r="U108" s="14"/>
      <c r="V108" s="14"/>
      <c r="W108" s="14"/>
      <c r="X108" s="14"/>
      <c r="Y108" s="14"/>
      <c r="Z108" s="14"/>
      <c r="AA108" s="14"/>
    </row>
    <row r="109" spans="1:27" ht="242.25">
      <c r="A109" s="510"/>
      <c r="B109" s="122" t="s">
        <v>176</v>
      </c>
      <c r="C109" s="14"/>
      <c r="D109" s="14"/>
      <c r="E109" s="144" t="s">
        <v>232</v>
      </c>
      <c r="F109" s="174" t="s">
        <v>425</v>
      </c>
      <c r="G109" s="177" t="s">
        <v>427</v>
      </c>
      <c r="H109" s="138">
        <v>2400000</v>
      </c>
      <c r="I109" s="15"/>
      <c r="J109" s="15"/>
      <c r="K109" s="15" t="s">
        <v>67</v>
      </c>
      <c r="L109" s="15"/>
      <c r="M109" s="15"/>
      <c r="N109" s="28"/>
      <c r="O109" s="198" t="s">
        <v>597</v>
      </c>
      <c r="P109" s="198" t="s">
        <v>598</v>
      </c>
      <c r="Q109" s="233" t="s">
        <v>599</v>
      </c>
      <c r="R109" s="237" t="s">
        <v>596</v>
      </c>
      <c r="S109" s="14"/>
      <c r="T109" s="233" t="s">
        <v>672</v>
      </c>
      <c r="U109" s="14"/>
      <c r="V109" s="14"/>
      <c r="W109" s="14"/>
      <c r="X109" s="14"/>
      <c r="Y109" s="14"/>
      <c r="Z109" s="14"/>
      <c r="AA109" s="14"/>
    </row>
    <row r="110" spans="1:27" ht="204">
      <c r="A110" s="510"/>
      <c r="B110" s="122" t="s">
        <v>177</v>
      </c>
      <c r="C110" s="14"/>
      <c r="D110" s="14"/>
      <c r="E110" s="144" t="s">
        <v>231</v>
      </c>
      <c r="F110" s="174" t="s">
        <v>425</v>
      </c>
      <c r="G110" s="177" t="s">
        <v>428</v>
      </c>
      <c r="H110" s="138">
        <v>10000</v>
      </c>
      <c r="I110" s="15"/>
      <c r="J110" s="15" t="s">
        <v>67</v>
      </c>
      <c r="K110" s="15"/>
      <c r="L110" s="15"/>
      <c r="M110" s="15"/>
      <c r="N110" s="28"/>
      <c r="O110" s="144" t="s">
        <v>600</v>
      </c>
      <c r="P110" s="198" t="s">
        <v>601</v>
      </c>
      <c r="Q110" s="144" t="s">
        <v>602</v>
      </c>
      <c r="R110" s="237" t="s">
        <v>596</v>
      </c>
      <c r="S110" s="14"/>
      <c r="T110" s="14"/>
      <c r="U110" s="14"/>
      <c r="V110" s="14"/>
      <c r="W110" s="14"/>
      <c r="X110" s="14"/>
      <c r="Y110" s="14"/>
      <c r="Z110" s="14"/>
      <c r="AA110" s="14"/>
    </row>
    <row r="111" spans="1:27" ht="140.25">
      <c r="A111" s="510"/>
      <c r="B111" s="123" t="s">
        <v>178</v>
      </c>
      <c r="C111" s="14"/>
      <c r="D111" s="14"/>
      <c r="E111" s="160" t="s">
        <v>259</v>
      </c>
      <c r="F111" s="174" t="s">
        <v>429</v>
      </c>
      <c r="G111" s="179" t="s">
        <v>430</v>
      </c>
      <c r="H111" s="138">
        <v>300000</v>
      </c>
      <c r="I111" s="15"/>
      <c r="J111" s="15" t="s">
        <v>67</v>
      </c>
      <c r="K111" s="15"/>
      <c r="L111" s="15"/>
      <c r="M111" s="15"/>
      <c r="N111" s="28"/>
      <c r="O111" s="14"/>
      <c r="P111" s="14"/>
      <c r="Q111" s="144"/>
      <c r="R111" s="144"/>
      <c r="S111" s="14"/>
      <c r="T111" s="14"/>
      <c r="U111" s="14"/>
      <c r="V111" s="14"/>
      <c r="W111" s="14"/>
      <c r="X111" s="52" t="s">
        <v>673</v>
      </c>
      <c r="Y111" s="14"/>
      <c r="Z111" s="14"/>
      <c r="AA111" s="157" t="s">
        <v>674</v>
      </c>
    </row>
    <row r="112" spans="1:27" ht="216.75">
      <c r="A112" s="510"/>
      <c r="B112" s="119" t="s">
        <v>179</v>
      </c>
      <c r="C112" s="14"/>
      <c r="D112" s="14"/>
      <c r="E112" s="160" t="s">
        <v>260</v>
      </c>
      <c r="F112" s="174" t="s">
        <v>395</v>
      </c>
      <c r="G112" s="177" t="s">
        <v>431</v>
      </c>
      <c r="H112" s="138">
        <v>1150000</v>
      </c>
      <c r="I112" s="15"/>
      <c r="J112" s="15"/>
      <c r="K112" s="15"/>
      <c r="L112" s="15" t="s">
        <v>67</v>
      </c>
      <c r="M112" s="15"/>
      <c r="N112" s="28"/>
      <c r="O112" s="14"/>
      <c r="P112" s="14"/>
      <c r="Q112" s="144" t="s">
        <v>603</v>
      </c>
      <c r="R112" s="198" t="s">
        <v>604</v>
      </c>
      <c r="S112" s="14"/>
      <c r="T112" s="14"/>
      <c r="U112" s="14"/>
      <c r="V112" s="14"/>
      <c r="W112" s="14"/>
      <c r="X112" s="233" t="s">
        <v>675</v>
      </c>
      <c r="Y112" s="14"/>
      <c r="Z112" s="14"/>
      <c r="AA112" s="14"/>
    </row>
    <row r="113" spans="1:27" ht="63.75">
      <c r="A113" s="510"/>
      <c r="B113" s="112" t="s">
        <v>180</v>
      </c>
      <c r="C113" s="14"/>
      <c r="D113" s="14"/>
      <c r="E113" s="160" t="s">
        <v>257</v>
      </c>
      <c r="F113" s="174" t="s">
        <v>432</v>
      </c>
      <c r="G113" s="175" t="s">
        <v>433</v>
      </c>
      <c r="H113" s="144" t="s">
        <v>493</v>
      </c>
      <c r="I113" s="15"/>
      <c r="J113" s="15"/>
      <c r="K113" s="15"/>
      <c r="L113" s="15" t="s">
        <v>67</v>
      </c>
      <c r="M113" s="15"/>
      <c r="N113" s="28"/>
      <c r="O113" s="14"/>
      <c r="P113" s="14"/>
      <c r="Q113" s="144" t="s">
        <v>605</v>
      </c>
      <c r="R113" s="144"/>
      <c r="S113" s="14"/>
      <c r="T113" s="14"/>
      <c r="U113" s="14"/>
      <c r="V113" s="14"/>
      <c r="W113" s="14"/>
      <c r="X113" s="14"/>
      <c r="Y113" s="14"/>
      <c r="Z113" s="14"/>
      <c r="AA113" s="14"/>
    </row>
    <row r="114" spans="1:27" ht="89.25">
      <c r="A114" s="510"/>
      <c r="B114" s="112" t="s">
        <v>181</v>
      </c>
      <c r="C114" s="14"/>
      <c r="D114" s="14"/>
      <c r="E114" s="160" t="s">
        <v>261</v>
      </c>
      <c r="F114" s="174" t="s">
        <v>434</v>
      </c>
      <c r="G114" s="175" t="s">
        <v>435</v>
      </c>
      <c r="H114" s="138">
        <v>200000</v>
      </c>
      <c r="I114" s="15"/>
      <c r="J114" s="15"/>
      <c r="K114" s="15"/>
      <c r="L114" s="15" t="s">
        <v>67</v>
      </c>
      <c r="M114" s="15"/>
      <c r="N114" s="28"/>
      <c r="O114" s="14"/>
      <c r="P114" s="14"/>
      <c r="Q114" s="144" t="s">
        <v>606</v>
      </c>
      <c r="R114" s="144"/>
      <c r="S114" s="14"/>
      <c r="T114" s="14"/>
      <c r="U114" s="14"/>
      <c r="V114" s="14"/>
      <c r="W114" s="14"/>
      <c r="X114" s="14"/>
      <c r="Y114" s="14"/>
      <c r="Z114" s="14"/>
      <c r="AA114" s="14"/>
    </row>
    <row r="115" spans="1:27" ht="204">
      <c r="A115" s="510"/>
      <c r="B115" s="115" t="s">
        <v>182</v>
      </c>
      <c r="C115" s="14"/>
      <c r="D115" s="14"/>
      <c r="E115" s="158" t="s">
        <v>262</v>
      </c>
      <c r="F115" s="152" t="s">
        <v>416</v>
      </c>
      <c r="G115" s="185" t="s">
        <v>436</v>
      </c>
      <c r="H115" s="207">
        <v>100000</v>
      </c>
      <c r="I115" s="15"/>
      <c r="J115" s="15"/>
      <c r="K115" s="15" t="s">
        <v>67</v>
      </c>
      <c r="L115" s="15"/>
      <c r="M115" s="15"/>
      <c r="N115" s="28"/>
      <c r="O115" s="14"/>
      <c r="P115" s="14"/>
      <c r="Q115" s="228" t="s">
        <v>607</v>
      </c>
      <c r="R115" s="14"/>
      <c r="S115" s="14"/>
      <c r="T115" s="14"/>
      <c r="U115" s="14"/>
      <c r="V115" s="14"/>
      <c r="W115" s="14"/>
      <c r="X115" s="14"/>
      <c r="Y115" s="14"/>
      <c r="Z115" s="14"/>
      <c r="AA115" s="14"/>
    </row>
    <row r="116" spans="1:27" ht="191.25">
      <c r="A116" s="510"/>
      <c r="B116" s="115" t="s">
        <v>183</v>
      </c>
      <c r="C116" s="14"/>
      <c r="D116" s="14"/>
      <c r="E116" s="158" t="s">
        <v>244</v>
      </c>
      <c r="F116" s="152" t="s">
        <v>416</v>
      </c>
      <c r="G116" s="185" t="s">
        <v>437</v>
      </c>
      <c r="H116" s="207">
        <v>400000</v>
      </c>
      <c r="I116" s="15"/>
      <c r="J116" s="15"/>
      <c r="K116" s="15" t="s">
        <v>67</v>
      </c>
      <c r="L116" s="15"/>
      <c r="M116" s="15"/>
      <c r="N116" s="28"/>
      <c r="O116" s="14"/>
      <c r="P116" s="14"/>
      <c r="Q116" s="228" t="s">
        <v>607</v>
      </c>
      <c r="R116" s="14"/>
      <c r="S116" s="14"/>
      <c r="T116" s="14"/>
      <c r="U116" s="14"/>
      <c r="V116" s="14"/>
      <c r="W116" s="14"/>
      <c r="X116" s="14"/>
      <c r="Y116" s="14"/>
      <c r="Z116" s="14"/>
      <c r="AA116" s="14"/>
    </row>
    <row r="117" spans="1:27" ht="229.5">
      <c r="A117" s="510"/>
      <c r="B117" s="115" t="s">
        <v>184</v>
      </c>
      <c r="C117" s="14"/>
      <c r="D117" s="14"/>
      <c r="E117" s="159">
        <v>42309</v>
      </c>
      <c r="F117" s="152" t="s">
        <v>342</v>
      </c>
      <c r="G117" s="185" t="s">
        <v>438</v>
      </c>
      <c r="H117" s="207">
        <v>400000</v>
      </c>
      <c r="I117" s="15"/>
      <c r="J117" s="15"/>
      <c r="K117" s="15"/>
      <c r="L117" s="15"/>
      <c r="M117" s="15"/>
      <c r="N117" s="28"/>
      <c r="O117" s="232" t="s">
        <v>498</v>
      </c>
      <c r="P117" s="14"/>
      <c r="Q117" s="14"/>
      <c r="R117" s="14"/>
      <c r="S117" s="14"/>
      <c r="T117" s="14"/>
      <c r="U117" s="14"/>
      <c r="V117" s="14"/>
      <c r="W117" s="14"/>
      <c r="X117" s="14"/>
      <c r="Y117" s="14"/>
      <c r="Z117" s="14"/>
      <c r="AA117" s="14"/>
    </row>
    <row r="118" spans="1:27" ht="135">
      <c r="A118" s="510"/>
      <c r="B118" s="115" t="s">
        <v>185</v>
      </c>
      <c r="C118" s="14"/>
      <c r="D118" s="14"/>
      <c r="E118" s="158" t="s">
        <v>263</v>
      </c>
      <c r="F118" s="152" t="s">
        <v>439</v>
      </c>
      <c r="G118" s="184" t="s">
        <v>440</v>
      </c>
      <c r="H118" s="211">
        <v>300000</v>
      </c>
      <c r="I118" s="15"/>
      <c r="J118" s="15"/>
      <c r="K118" s="15" t="s">
        <v>67</v>
      </c>
      <c r="L118" s="15"/>
      <c r="M118" s="15"/>
      <c r="N118" s="28"/>
      <c r="O118" s="234" t="s">
        <v>608</v>
      </c>
      <c r="P118" s="14"/>
      <c r="Q118" s="228" t="s">
        <v>609</v>
      </c>
      <c r="R118" s="14"/>
      <c r="S118" s="14"/>
      <c r="T118" s="228" t="s">
        <v>676</v>
      </c>
      <c r="U118" s="14"/>
      <c r="V118" s="14"/>
      <c r="W118" s="14"/>
      <c r="X118" s="156" t="s">
        <v>677</v>
      </c>
      <c r="Y118" s="14"/>
      <c r="Z118" s="14"/>
      <c r="AA118" s="228" t="s">
        <v>676</v>
      </c>
    </row>
    <row r="119" spans="1:27" ht="165.75">
      <c r="A119" s="510"/>
      <c r="B119" s="115" t="s">
        <v>186</v>
      </c>
      <c r="C119" s="14"/>
      <c r="D119" s="14"/>
      <c r="E119" s="159">
        <v>41244</v>
      </c>
      <c r="F119" s="152" t="s">
        <v>376</v>
      </c>
      <c r="G119" s="184" t="s">
        <v>441</v>
      </c>
      <c r="H119" s="207">
        <v>100000</v>
      </c>
      <c r="I119" s="15"/>
      <c r="J119" s="15"/>
      <c r="K119" s="15" t="s">
        <v>67</v>
      </c>
      <c r="L119" s="15"/>
      <c r="M119" s="15"/>
      <c r="N119" s="28"/>
      <c r="O119" s="234" t="s">
        <v>610</v>
      </c>
      <c r="P119" s="14"/>
      <c r="Q119" s="14"/>
      <c r="R119" s="14"/>
      <c r="S119" s="14"/>
      <c r="T119" s="229" t="s">
        <v>678</v>
      </c>
      <c r="U119" s="14"/>
      <c r="V119" s="14"/>
      <c r="W119" s="14"/>
      <c r="X119" s="14"/>
      <c r="Y119" s="14"/>
      <c r="Z119" s="14"/>
      <c r="AA119" s="228" t="s">
        <v>679</v>
      </c>
    </row>
    <row r="120" spans="1:27" ht="178.5">
      <c r="A120" s="510"/>
      <c r="B120" s="115" t="s">
        <v>187</v>
      </c>
      <c r="C120" s="14"/>
      <c r="D120" s="14"/>
      <c r="E120" s="159">
        <v>41000</v>
      </c>
      <c r="F120" s="152" t="s">
        <v>327</v>
      </c>
      <c r="G120" s="185" t="s">
        <v>442</v>
      </c>
      <c r="H120" s="219"/>
      <c r="I120" s="15"/>
      <c r="J120" s="15" t="s">
        <v>67</v>
      </c>
      <c r="K120" s="15"/>
      <c r="L120" s="15"/>
      <c r="M120" s="15"/>
      <c r="N120" s="28"/>
      <c r="O120" s="234"/>
      <c r="P120" s="157"/>
      <c r="Q120" s="154" t="s">
        <v>611</v>
      </c>
      <c r="R120" s="14"/>
      <c r="S120" s="14"/>
      <c r="T120" s="154" t="s">
        <v>680</v>
      </c>
      <c r="U120" s="14"/>
      <c r="V120" s="14"/>
      <c r="W120" s="154">
        <v>41365</v>
      </c>
      <c r="X120" s="14"/>
      <c r="Y120" s="14"/>
      <c r="Z120" s="14"/>
      <c r="AA120" s="154" t="s">
        <v>681</v>
      </c>
    </row>
    <row r="121" spans="1:27" ht="102">
      <c r="A121" s="510"/>
      <c r="B121" s="115" t="s">
        <v>188</v>
      </c>
      <c r="C121" s="14"/>
      <c r="D121" s="14"/>
      <c r="E121" s="159">
        <v>41944</v>
      </c>
      <c r="F121" s="152" t="s">
        <v>346</v>
      </c>
      <c r="G121" s="184" t="s">
        <v>443</v>
      </c>
      <c r="H121" s="219"/>
      <c r="I121" s="15"/>
      <c r="J121" s="15"/>
      <c r="K121" s="15" t="s">
        <v>67</v>
      </c>
      <c r="L121" s="15"/>
      <c r="M121" s="15"/>
      <c r="N121" s="28"/>
      <c r="O121" s="234" t="s">
        <v>612</v>
      </c>
      <c r="P121" s="157"/>
      <c r="Q121" s="228" t="s">
        <v>613</v>
      </c>
      <c r="R121" s="228" t="s">
        <v>571</v>
      </c>
      <c r="S121" s="14"/>
      <c r="T121" s="14"/>
      <c r="U121" s="14"/>
      <c r="V121" s="14"/>
      <c r="W121" s="14"/>
      <c r="X121" s="14"/>
      <c r="Y121" s="14"/>
      <c r="Z121" s="14"/>
      <c r="AA121" s="14"/>
    </row>
    <row r="122" spans="1:27" ht="76.5">
      <c r="A122" s="510"/>
      <c r="B122" s="115" t="s">
        <v>189</v>
      </c>
      <c r="C122" s="14"/>
      <c r="D122" s="14"/>
      <c r="E122" s="158" t="s">
        <v>244</v>
      </c>
      <c r="F122" s="152" t="s">
        <v>398</v>
      </c>
      <c r="G122" s="184" t="s">
        <v>444</v>
      </c>
      <c r="H122" s="157">
        <v>0</v>
      </c>
      <c r="I122" s="15"/>
      <c r="J122" s="15" t="s">
        <v>67</v>
      </c>
      <c r="K122" s="15"/>
      <c r="L122" s="15"/>
      <c r="M122" s="15"/>
      <c r="N122" s="28"/>
      <c r="O122" s="234" t="s">
        <v>614</v>
      </c>
      <c r="P122" s="157" t="s">
        <v>615</v>
      </c>
      <c r="Q122" s="234" t="s">
        <v>616</v>
      </c>
      <c r="R122" s="220" t="s">
        <v>617</v>
      </c>
      <c r="S122" s="14"/>
      <c r="T122" s="14"/>
      <c r="U122" s="14"/>
      <c r="V122" s="14"/>
      <c r="W122" s="14"/>
      <c r="X122" s="14"/>
      <c r="Y122" s="14"/>
      <c r="Z122" s="14"/>
      <c r="AA122" s="14"/>
    </row>
    <row r="123" spans="1:27" ht="114.75">
      <c r="A123" s="510"/>
      <c r="B123" s="115" t="s">
        <v>190</v>
      </c>
      <c r="C123" s="14"/>
      <c r="D123" s="14"/>
      <c r="E123" s="158" t="s">
        <v>245</v>
      </c>
      <c r="F123" s="152" t="s">
        <v>346</v>
      </c>
      <c r="G123" s="184" t="s">
        <v>445</v>
      </c>
      <c r="H123" s="207" t="s">
        <v>494</v>
      </c>
      <c r="I123" s="15"/>
      <c r="J123" s="15"/>
      <c r="K123" s="15" t="s">
        <v>67</v>
      </c>
      <c r="L123" s="15"/>
      <c r="M123" s="15"/>
      <c r="N123" s="28"/>
      <c r="O123" s="234" t="s">
        <v>618</v>
      </c>
      <c r="P123" s="157" t="s">
        <v>619</v>
      </c>
      <c r="Q123" s="14"/>
      <c r="R123" s="14"/>
      <c r="S123" s="14"/>
      <c r="T123" s="14"/>
      <c r="U123" s="14"/>
      <c r="V123" s="14"/>
      <c r="W123" s="228" t="s">
        <v>682</v>
      </c>
      <c r="X123" s="14"/>
      <c r="Y123" s="14"/>
      <c r="Z123" s="14"/>
      <c r="AA123" s="228" t="s">
        <v>683</v>
      </c>
    </row>
    <row r="124" spans="1:27" ht="89.25">
      <c r="A124" s="510"/>
      <c r="B124" s="115" t="s">
        <v>191</v>
      </c>
      <c r="C124" s="14"/>
      <c r="D124" s="14"/>
      <c r="E124" s="158" t="s">
        <v>263</v>
      </c>
      <c r="F124" s="152" t="s">
        <v>346</v>
      </c>
      <c r="G124" s="185" t="s">
        <v>446</v>
      </c>
      <c r="H124" s="219"/>
      <c r="I124" s="15"/>
      <c r="J124" s="15"/>
      <c r="K124" s="15" t="s">
        <v>67</v>
      </c>
      <c r="L124" s="15"/>
      <c r="M124" s="15"/>
      <c r="N124" s="28"/>
      <c r="O124" s="234" t="s">
        <v>618</v>
      </c>
      <c r="P124" s="157"/>
      <c r="Q124" s="14"/>
      <c r="R124" s="14"/>
      <c r="S124" s="14"/>
      <c r="T124" s="14"/>
      <c r="U124" s="14"/>
      <c r="V124" s="14"/>
      <c r="W124" s="14"/>
      <c r="X124" s="14"/>
      <c r="Y124" s="14"/>
      <c r="Z124" s="14"/>
      <c r="AA124" s="14"/>
    </row>
    <row r="125" spans="1:27" ht="38.25">
      <c r="A125" s="511"/>
      <c r="B125" s="115" t="s">
        <v>192</v>
      </c>
      <c r="C125" s="14"/>
      <c r="D125" s="14"/>
      <c r="E125" s="158" t="s">
        <v>263</v>
      </c>
      <c r="F125" s="152" t="s">
        <v>376</v>
      </c>
      <c r="G125"/>
      <c r="H125" s="211" t="s">
        <v>495</v>
      </c>
      <c r="I125" s="15"/>
      <c r="J125" s="15"/>
      <c r="K125" s="15" t="s">
        <v>67</v>
      </c>
      <c r="L125" s="15"/>
      <c r="M125" s="15"/>
      <c r="N125" s="28"/>
      <c r="O125" s="234" t="s">
        <v>618</v>
      </c>
      <c r="P125" s="157"/>
      <c r="Q125" s="14"/>
      <c r="R125" s="14"/>
      <c r="S125" s="14"/>
      <c r="T125" s="14"/>
      <c r="U125" s="14"/>
      <c r="V125" s="14"/>
      <c r="W125" s="14"/>
      <c r="X125" s="14"/>
      <c r="Y125" s="14"/>
      <c r="Z125" s="14"/>
      <c r="AA125" s="14"/>
    </row>
    <row r="126" spans="1:27" ht="105">
      <c r="A126" s="509" t="s">
        <v>224</v>
      </c>
      <c r="B126" s="124" t="s">
        <v>193</v>
      </c>
      <c r="C126" s="14"/>
      <c r="D126" s="14"/>
      <c r="E126" s="144" t="s">
        <v>264</v>
      </c>
      <c r="F126" s="174" t="s">
        <v>447</v>
      </c>
      <c r="G126" s="179" t="s">
        <v>290</v>
      </c>
      <c r="H126" s="138">
        <v>20000</v>
      </c>
      <c r="I126" s="15"/>
      <c r="J126" s="15" t="s">
        <v>67</v>
      </c>
      <c r="K126" s="15"/>
      <c r="L126" s="15"/>
      <c r="M126" s="15"/>
      <c r="N126" s="28"/>
      <c r="O126" s="144" t="s">
        <v>620</v>
      </c>
      <c r="P126" s="14"/>
      <c r="Q126" s="228" t="s">
        <v>621</v>
      </c>
      <c r="R126" s="14"/>
      <c r="S126" s="14"/>
      <c r="T126" s="14"/>
      <c r="U126" s="14"/>
      <c r="V126" s="14"/>
      <c r="W126" s="14"/>
      <c r="X126" s="14"/>
      <c r="Y126" s="14"/>
      <c r="Z126" s="14"/>
      <c r="AA126" s="228" t="s">
        <v>684</v>
      </c>
    </row>
    <row r="127" spans="1:27" ht="242.25">
      <c r="A127" s="510"/>
      <c r="B127" s="119" t="s">
        <v>194</v>
      </c>
      <c r="C127" s="14"/>
      <c r="D127" s="14"/>
      <c r="E127" s="144" t="s">
        <v>229</v>
      </c>
      <c r="F127" s="174" t="s">
        <v>448</v>
      </c>
      <c r="G127" s="177" t="s">
        <v>449</v>
      </c>
      <c r="H127" s="138">
        <v>20000</v>
      </c>
      <c r="I127" s="15"/>
      <c r="J127" s="15"/>
      <c r="K127" s="15"/>
      <c r="L127" s="15"/>
      <c r="M127" s="15"/>
      <c r="N127" s="28"/>
      <c r="O127" s="232" t="s">
        <v>498</v>
      </c>
      <c r="P127" s="14"/>
      <c r="Q127" s="14"/>
      <c r="R127" s="14"/>
      <c r="S127" s="14"/>
      <c r="T127" s="14"/>
      <c r="U127" s="14"/>
      <c r="V127" s="14"/>
      <c r="W127" s="14"/>
      <c r="X127" s="14"/>
      <c r="Y127" s="14"/>
      <c r="Z127" s="14"/>
      <c r="AA127" s="14"/>
    </row>
    <row r="128" spans="1:27" ht="76.5">
      <c r="A128" s="510"/>
      <c r="B128" s="119" t="s">
        <v>195</v>
      </c>
      <c r="C128" s="14"/>
      <c r="D128" s="14"/>
      <c r="E128" s="144" t="s">
        <v>229</v>
      </c>
      <c r="F128" s="196" t="s">
        <v>450</v>
      </c>
      <c r="G128" s="175" t="s">
        <v>451</v>
      </c>
      <c r="H128" s="138">
        <v>5000</v>
      </c>
      <c r="I128" s="15"/>
      <c r="J128" s="15"/>
      <c r="K128" s="15"/>
      <c r="L128" s="15"/>
      <c r="M128" s="15"/>
      <c r="N128" s="28"/>
      <c r="O128" s="232" t="s">
        <v>498</v>
      </c>
      <c r="P128" s="14"/>
      <c r="Q128" s="14"/>
      <c r="R128" s="14"/>
      <c r="S128" s="14"/>
      <c r="T128" s="14"/>
      <c r="U128" s="14"/>
      <c r="V128" s="14"/>
      <c r="W128" s="14"/>
      <c r="X128" s="14"/>
      <c r="Y128" s="14"/>
      <c r="Z128" s="14"/>
      <c r="AA128" s="14"/>
    </row>
    <row r="129" spans="1:27" ht="89.25">
      <c r="A129" s="510"/>
      <c r="B129" s="119" t="s">
        <v>196</v>
      </c>
      <c r="C129" s="14"/>
      <c r="D129" s="14"/>
      <c r="E129" s="144" t="s">
        <v>229</v>
      </c>
      <c r="F129" s="197" t="s">
        <v>450</v>
      </c>
      <c r="G129" s="175" t="s">
        <v>452</v>
      </c>
      <c r="H129" s="138">
        <v>5000</v>
      </c>
      <c r="I129" s="15"/>
      <c r="J129" s="15"/>
      <c r="K129" s="15"/>
      <c r="L129" s="15"/>
      <c r="M129" s="15"/>
      <c r="N129" s="28"/>
      <c r="O129" s="232" t="s">
        <v>498</v>
      </c>
      <c r="P129" s="14"/>
      <c r="Q129" s="14"/>
      <c r="R129" s="14"/>
      <c r="S129" s="14"/>
      <c r="T129" s="14"/>
      <c r="U129" s="14"/>
      <c r="V129" s="14"/>
      <c r="W129" s="14"/>
      <c r="X129" s="14"/>
      <c r="Y129" s="14"/>
      <c r="Z129" s="14"/>
      <c r="AA129" s="14"/>
    </row>
    <row r="130" spans="1:27" ht="191.25">
      <c r="A130" s="510"/>
      <c r="B130" s="118" t="s">
        <v>197</v>
      </c>
      <c r="C130" s="14"/>
      <c r="D130" s="14"/>
      <c r="E130" s="148" t="s">
        <v>234</v>
      </c>
      <c r="F130" s="198" t="s">
        <v>453</v>
      </c>
      <c r="G130" s="173" t="s">
        <v>454</v>
      </c>
      <c r="H130" s="138">
        <v>30000</v>
      </c>
      <c r="I130" s="15"/>
      <c r="J130" s="15"/>
      <c r="K130" s="15"/>
      <c r="L130" s="15"/>
      <c r="M130" s="15"/>
      <c r="N130" s="28"/>
      <c r="O130" s="232" t="s">
        <v>498</v>
      </c>
      <c r="P130" s="14"/>
      <c r="Q130" s="14"/>
      <c r="R130" s="14"/>
      <c r="S130" s="14"/>
      <c r="T130" s="14"/>
      <c r="U130" s="14"/>
      <c r="V130" s="14"/>
      <c r="W130" s="14"/>
      <c r="X130" s="14"/>
      <c r="Y130" s="14"/>
      <c r="Z130" s="14"/>
      <c r="AA130" s="14"/>
    </row>
    <row r="131" spans="1:27" ht="102">
      <c r="A131" s="510"/>
      <c r="B131" s="106" t="s">
        <v>198</v>
      </c>
      <c r="C131" s="14"/>
      <c r="D131" s="14"/>
      <c r="E131" s="148" t="s">
        <v>265</v>
      </c>
      <c r="F131" s="144" t="s">
        <v>455</v>
      </c>
      <c r="G131" s="175" t="s">
        <v>456</v>
      </c>
      <c r="H131" s="198">
        <v>0</v>
      </c>
      <c r="I131" s="15"/>
      <c r="J131" s="15" t="s">
        <v>67</v>
      </c>
      <c r="K131" s="15"/>
      <c r="L131" s="15"/>
      <c r="M131" s="15"/>
      <c r="N131" s="28"/>
      <c r="O131" s="144" t="s">
        <v>622</v>
      </c>
      <c r="P131" s="14"/>
      <c r="Q131" s="14"/>
      <c r="R131" s="14"/>
      <c r="S131" s="14"/>
      <c r="T131" s="14"/>
      <c r="U131" s="14"/>
      <c r="V131" s="14"/>
      <c r="W131" s="14"/>
      <c r="X131" s="14"/>
      <c r="Y131" s="14"/>
      <c r="Z131" s="14"/>
      <c r="AA131" s="14"/>
    </row>
    <row r="132" spans="1:27" ht="89.25">
      <c r="A132" s="510"/>
      <c r="B132" s="106" t="s">
        <v>199</v>
      </c>
      <c r="C132" s="14"/>
      <c r="D132" s="14"/>
      <c r="E132" s="148" t="s">
        <v>266</v>
      </c>
      <c r="F132" s="196" t="s">
        <v>450</v>
      </c>
      <c r="G132" s="175" t="s">
        <v>456</v>
      </c>
      <c r="H132" s="198">
        <v>0</v>
      </c>
      <c r="I132" s="15"/>
      <c r="J132" s="15"/>
      <c r="K132" s="15"/>
      <c r="L132" s="15"/>
      <c r="M132" s="15"/>
      <c r="N132" s="28"/>
      <c r="O132" s="144" t="s">
        <v>623</v>
      </c>
      <c r="P132" s="14"/>
      <c r="Q132" s="14"/>
      <c r="R132" s="14"/>
      <c r="S132" s="14"/>
      <c r="T132" s="14"/>
      <c r="U132" s="14"/>
      <c r="V132" s="14"/>
      <c r="W132" s="14"/>
      <c r="X132" s="14"/>
      <c r="Y132" s="14"/>
      <c r="Z132" s="14"/>
      <c r="AA132" s="14"/>
    </row>
    <row r="133" spans="1:27" ht="216.75">
      <c r="A133" s="510"/>
      <c r="B133" s="125" t="s">
        <v>200</v>
      </c>
      <c r="C133" s="14"/>
      <c r="D133" s="14"/>
      <c r="E133" s="148" t="s">
        <v>267</v>
      </c>
      <c r="F133" s="144" t="s">
        <v>457</v>
      </c>
      <c r="G133" s="173" t="s">
        <v>458</v>
      </c>
      <c r="H133" s="138">
        <v>15000</v>
      </c>
      <c r="I133" s="15"/>
      <c r="J133" s="15" t="s">
        <v>67</v>
      </c>
      <c r="K133" s="15"/>
      <c r="L133" s="15"/>
      <c r="M133" s="15"/>
      <c r="N133" s="28"/>
      <c r="O133" s="144" t="s">
        <v>624</v>
      </c>
      <c r="P133" s="14"/>
      <c r="Q133" s="14"/>
      <c r="R133" s="14"/>
      <c r="S133" s="14"/>
      <c r="T133" s="14"/>
      <c r="U133" s="14"/>
      <c r="V133" s="14"/>
      <c r="W133" s="14"/>
      <c r="X133" s="14"/>
      <c r="Y133" s="14"/>
      <c r="Z133" s="14"/>
      <c r="AA133" s="14"/>
    </row>
    <row r="134" spans="1:27" ht="90">
      <c r="A134" s="510"/>
      <c r="B134" s="126" t="s">
        <v>201</v>
      </c>
      <c r="C134" s="14"/>
      <c r="D134" s="14"/>
      <c r="E134" s="148" t="s">
        <v>268</v>
      </c>
      <c r="F134" s="144" t="s">
        <v>459</v>
      </c>
      <c r="G134" s="175" t="s">
        <v>460</v>
      </c>
      <c r="H134" s="138">
        <v>5000</v>
      </c>
      <c r="I134" s="15"/>
      <c r="J134" s="15"/>
      <c r="K134" s="15"/>
      <c r="L134" s="15"/>
      <c r="M134" s="15"/>
      <c r="N134" s="28"/>
      <c r="O134" s="144" t="s">
        <v>498</v>
      </c>
      <c r="P134" s="14"/>
      <c r="Q134" s="14"/>
      <c r="R134" s="14"/>
      <c r="S134" s="14"/>
      <c r="T134" s="14"/>
      <c r="U134" s="14"/>
      <c r="V134" s="14"/>
      <c r="W134" s="14"/>
      <c r="X134" s="14"/>
      <c r="Y134" s="14"/>
      <c r="Z134" s="14"/>
      <c r="AA134" s="14"/>
    </row>
    <row r="135" spans="1:27" ht="140.25">
      <c r="A135" s="510"/>
      <c r="B135" s="127" t="s">
        <v>202</v>
      </c>
      <c r="C135" s="14"/>
      <c r="D135" s="14"/>
      <c r="E135" s="148" t="s">
        <v>269</v>
      </c>
      <c r="F135" s="144" t="s">
        <v>461</v>
      </c>
      <c r="G135" s="175" t="s">
        <v>462</v>
      </c>
      <c r="H135" s="138">
        <v>300000</v>
      </c>
      <c r="I135" s="15"/>
      <c r="J135" s="15" t="s">
        <v>67</v>
      </c>
      <c r="K135" s="15"/>
      <c r="L135" s="15"/>
      <c r="M135" s="15"/>
      <c r="N135" s="28"/>
      <c r="O135" s="144" t="s">
        <v>625</v>
      </c>
      <c r="P135" s="14"/>
      <c r="Q135" s="14"/>
      <c r="R135" s="14"/>
      <c r="S135" s="14"/>
      <c r="T135" s="14"/>
      <c r="U135" s="14"/>
      <c r="V135" s="14"/>
      <c r="W135" s="14"/>
      <c r="X135" s="14"/>
      <c r="Y135" s="14"/>
      <c r="Z135" s="14"/>
      <c r="AA135" s="14"/>
    </row>
    <row r="136" spans="1:27" ht="140.25">
      <c r="A136" s="510"/>
      <c r="B136" s="127" t="s">
        <v>203</v>
      </c>
      <c r="C136" s="14"/>
      <c r="D136" s="14"/>
      <c r="E136" s="148" t="s">
        <v>270</v>
      </c>
      <c r="F136" s="144" t="s">
        <v>463</v>
      </c>
      <c r="G136" s="175" t="s">
        <v>464</v>
      </c>
      <c r="H136" s="138">
        <v>2000</v>
      </c>
      <c r="I136" s="15"/>
      <c r="J136" s="15"/>
      <c r="K136" s="15" t="s">
        <v>67</v>
      </c>
      <c r="L136" s="15"/>
      <c r="M136" s="15"/>
      <c r="N136" s="28"/>
      <c r="O136" s="144" t="s">
        <v>625</v>
      </c>
      <c r="P136" s="14"/>
      <c r="Q136" s="14"/>
      <c r="R136" s="14"/>
      <c r="S136" s="14"/>
      <c r="T136" s="14"/>
      <c r="U136" s="14"/>
      <c r="V136" s="14"/>
      <c r="W136" s="14"/>
      <c r="X136" s="14"/>
      <c r="Y136" s="14"/>
      <c r="Z136" s="14"/>
      <c r="AA136" s="14"/>
    </row>
    <row r="137" spans="1:27" ht="153">
      <c r="A137" s="510"/>
      <c r="B137" s="126" t="s">
        <v>204</v>
      </c>
      <c r="C137" s="14"/>
      <c r="D137" s="14"/>
      <c r="E137" s="164" t="s">
        <v>253</v>
      </c>
      <c r="F137" s="144" t="s">
        <v>465</v>
      </c>
      <c r="G137" s="175" t="s">
        <v>466</v>
      </c>
      <c r="H137" s="138">
        <v>3500000</v>
      </c>
      <c r="I137" s="15"/>
      <c r="J137" s="15" t="s">
        <v>67</v>
      </c>
      <c r="K137" s="15"/>
      <c r="L137" s="15"/>
      <c r="M137" s="15"/>
      <c r="N137" s="28"/>
      <c r="O137" s="144" t="s">
        <v>626</v>
      </c>
      <c r="P137" s="14"/>
      <c r="Q137" s="14"/>
      <c r="R137" s="14"/>
      <c r="S137" s="14"/>
      <c r="T137" s="14"/>
      <c r="U137" s="14"/>
      <c r="V137" s="14"/>
      <c r="W137" s="14"/>
      <c r="X137" s="14"/>
      <c r="Y137" s="14"/>
      <c r="Z137" s="14"/>
      <c r="AA137" s="226" t="s">
        <v>685</v>
      </c>
    </row>
    <row r="138" spans="1:27" ht="114.75">
      <c r="A138" s="510"/>
      <c r="B138" s="128" t="s">
        <v>205</v>
      </c>
      <c r="C138" s="14"/>
      <c r="D138" s="14"/>
      <c r="E138" s="144" t="s">
        <v>271</v>
      </c>
      <c r="F138" s="144" t="s">
        <v>467</v>
      </c>
      <c r="G138" s="175" t="s">
        <v>468</v>
      </c>
      <c r="H138" s="138">
        <v>400000</v>
      </c>
      <c r="I138" s="15"/>
      <c r="J138" s="15" t="s">
        <v>67</v>
      </c>
      <c r="K138" s="15"/>
      <c r="L138" s="15"/>
      <c r="M138" s="15"/>
      <c r="N138" s="28"/>
      <c r="O138" s="144" t="s">
        <v>627</v>
      </c>
      <c r="P138" s="14"/>
      <c r="Q138" s="14"/>
      <c r="R138" s="14"/>
      <c r="S138" s="14"/>
      <c r="T138" s="14"/>
      <c r="U138" s="14"/>
      <c r="V138" s="14"/>
      <c r="W138" s="14"/>
      <c r="X138" s="14"/>
      <c r="Y138" s="14"/>
      <c r="Z138" s="14"/>
      <c r="AA138" s="233" t="s">
        <v>686</v>
      </c>
    </row>
    <row r="139" spans="1:27" ht="102">
      <c r="A139" s="510"/>
      <c r="B139" s="123" t="s">
        <v>206</v>
      </c>
      <c r="C139" s="14"/>
      <c r="D139" s="14"/>
      <c r="E139" s="160" t="s">
        <v>252</v>
      </c>
      <c r="F139" s="160" t="s">
        <v>469</v>
      </c>
      <c r="G139" s="179" t="s">
        <v>470</v>
      </c>
      <c r="H139" s="138">
        <v>5000</v>
      </c>
      <c r="I139" s="15"/>
      <c r="J139" s="15"/>
      <c r="K139" s="15"/>
      <c r="L139" s="15"/>
      <c r="M139" s="15"/>
      <c r="N139" s="28"/>
      <c r="O139" s="232" t="s">
        <v>498</v>
      </c>
      <c r="P139" s="14"/>
      <c r="Q139" s="14"/>
      <c r="R139" s="14"/>
      <c r="S139" s="14"/>
      <c r="T139" s="14"/>
      <c r="U139" s="14"/>
      <c r="V139" s="14"/>
      <c r="W139" s="14"/>
      <c r="X139" s="14"/>
      <c r="Y139" s="14"/>
      <c r="Z139" s="14"/>
      <c r="AA139" s="14"/>
    </row>
    <row r="140" spans="1:27" ht="114.75">
      <c r="A140" s="510"/>
      <c r="B140" s="112" t="s">
        <v>207</v>
      </c>
      <c r="C140" s="14"/>
      <c r="D140" s="14"/>
      <c r="E140" s="160" t="s">
        <v>272</v>
      </c>
      <c r="F140" s="160" t="s">
        <v>325</v>
      </c>
      <c r="G140" s="175" t="s">
        <v>471</v>
      </c>
      <c r="H140" s="138">
        <v>20000</v>
      </c>
      <c r="I140" s="15"/>
      <c r="J140" s="15"/>
      <c r="K140" s="15"/>
      <c r="L140" s="15"/>
      <c r="M140" s="15"/>
      <c r="N140" s="28"/>
      <c r="O140" s="232" t="s">
        <v>498</v>
      </c>
      <c r="P140" s="14"/>
      <c r="Q140" s="14"/>
      <c r="R140" s="14"/>
      <c r="S140" s="14"/>
      <c r="T140" s="14"/>
      <c r="U140" s="14"/>
      <c r="V140" s="14"/>
      <c r="W140" s="14"/>
      <c r="X140" s="245" t="s">
        <v>687</v>
      </c>
      <c r="Y140" s="14"/>
      <c r="Z140" s="14"/>
      <c r="AA140" s="14"/>
    </row>
    <row r="141" spans="1:27" ht="89.25">
      <c r="A141" s="510"/>
      <c r="B141" s="119" t="s">
        <v>208</v>
      </c>
      <c r="C141" s="14"/>
      <c r="D141" s="14"/>
      <c r="E141" s="144" t="s">
        <v>272</v>
      </c>
      <c r="F141" s="144" t="s">
        <v>467</v>
      </c>
      <c r="G141" s="175" t="s">
        <v>472</v>
      </c>
      <c r="H141" s="138">
        <v>30000</v>
      </c>
      <c r="I141" s="15"/>
      <c r="J141" s="15" t="s">
        <v>67</v>
      </c>
      <c r="K141" s="15"/>
      <c r="L141" s="15"/>
      <c r="M141" s="15"/>
      <c r="N141" s="28"/>
      <c r="O141" s="144" t="s">
        <v>628</v>
      </c>
      <c r="P141" s="14"/>
      <c r="Q141" s="14"/>
      <c r="R141" s="14"/>
      <c r="S141" s="14"/>
      <c r="T141" s="14"/>
      <c r="U141" s="14"/>
      <c r="V141" s="14"/>
      <c r="W141" s="14"/>
      <c r="X141" s="14"/>
      <c r="Y141" s="14"/>
      <c r="Z141" s="14"/>
      <c r="AA141" s="14"/>
    </row>
    <row r="142" spans="1:27" ht="127.5">
      <c r="A142" s="510"/>
      <c r="B142" s="129" t="s">
        <v>209</v>
      </c>
      <c r="C142" s="14"/>
      <c r="D142" s="14"/>
      <c r="E142" s="164" t="s">
        <v>273</v>
      </c>
      <c r="F142" s="144" t="s">
        <v>473</v>
      </c>
      <c r="G142" s="179" t="s">
        <v>474</v>
      </c>
      <c r="H142" s="138">
        <v>1000000</v>
      </c>
      <c r="I142" s="15"/>
      <c r="J142" s="15"/>
      <c r="K142" s="15"/>
      <c r="L142" s="15"/>
      <c r="M142" s="15"/>
      <c r="N142" s="28"/>
      <c r="O142" s="232" t="s">
        <v>498</v>
      </c>
      <c r="P142" s="14"/>
      <c r="Q142" s="14"/>
      <c r="R142" s="14"/>
      <c r="S142" s="14"/>
      <c r="T142" s="14"/>
      <c r="U142" s="14"/>
      <c r="V142" s="14"/>
      <c r="W142" s="14"/>
      <c r="X142" s="232" t="s">
        <v>688</v>
      </c>
      <c r="Y142" s="14"/>
      <c r="Z142" s="14"/>
      <c r="AA142" s="14"/>
    </row>
    <row r="143" spans="1:27" ht="242.25">
      <c r="A143" s="510"/>
      <c r="B143" s="114" t="s">
        <v>210</v>
      </c>
      <c r="C143" s="14"/>
      <c r="D143" s="14"/>
      <c r="E143" s="165">
        <v>40848</v>
      </c>
      <c r="F143" s="182" t="s">
        <v>350</v>
      </c>
      <c r="G143" s="199" t="s">
        <v>475</v>
      </c>
      <c r="H143" s="157">
        <v>0</v>
      </c>
      <c r="I143" s="15"/>
      <c r="J143" s="15"/>
      <c r="K143" s="15"/>
      <c r="L143" s="15"/>
      <c r="M143" s="15"/>
      <c r="N143" s="28"/>
      <c r="O143" s="232" t="s">
        <v>498</v>
      </c>
      <c r="P143" s="14"/>
      <c r="Q143" s="14"/>
      <c r="R143" s="14"/>
      <c r="S143" s="14"/>
      <c r="T143" s="14"/>
      <c r="U143" s="14"/>
      <c r="V143" s="14"/>
      <c r="W143" s="14"/>
      <c r="X143" s="14"/>
      <c r="Y143" s="14"/>
      <c r="Z143" s="14"/>
      <c r="AA143" s="14"/>
    </row>
    <row r="144" spans="1:27" ht="153">
      <c r="A144" s="510"/>
      <c r="B144" s="114" t="s">
        <v>211</v>
      </c>
      <c r="C144" s="14"/>
      <c r="D144" s="14"/>
      <c r="E144" s="159">
        <v>40848</v>
      </c>
      <c r="F144" s="182" t="s">
        <v>332</v>
      </c>
      <c r="G144" s="184" t="s">
        <v>476</v>
      </c>
      <c r="H144" s="157">
        <v>0</v>
      </c>
      <c r="I144" s="15"/>
      <c r="J144" s="15" t="s">
        <v>67</v>
      </c>
      <c r="K144" s="15"/>
      <c r="L144" s="15"/>
      <c r="M144" s="15"/>
      <c r="N144" s="28"/>
      <c r="O144" s="234" t="s">
        <v>629</v>
      </c>
      <c r="P144" s="14"/>
      <c r="Q144" s="14"/>
      <c r="R144" s="14"/>
      <c r="S144" s="14"/>
      <c r="T144" s="14"/>
      <c r="U144" s="14"/>
      <c r="V144" s="14"/>
      <c r="W144" s="14"/>
      <c r="X144" s="14"/>
      <c r="Y144" s="14"/>
      <c r="Z144" s="14"/>
      <c r="AA144" s="229" t="s">
        <v>689</v>
      </c>
    </row>
    <row r="145" spans="1:27" ht="140.25">
      <c r="A145" s="510"/>
      <c r="B145" s="114" t="s">
        <v>212</v>
      </c>
      <c r="C145" s="14"/>
      <c r="D145" s="14"/>
      <c r="E145" s="158" t="s">
        <v>245</v>
      </c>
      <c r="F145" s="182" t="s">
        <v>332</v>
      </c>
      <c r="G145" s="184" t="s">
        <v>477</v>
      </c>
      <c r="H145" s="157">
        <v>0</v>
      </c>
      <c r="I145" s="15"/>
      <c r="J145" s="15"/>
      <c r="K145" s="15"/>
      <c r="L145" s="15" t="s">
        <v>67</v>
      </c>
      <c r="M145" s="15"/>
      <c r="N145" s="28"/>
      <c r="O145" s="234" t="s">
        <v>630</v>
      </c>
      <c r="P145" s="14"/>
      <c r="Q145" s="14"/>
      <c r="R145" s="14"/>
      <c r="S145" s="14"/>
      <c r="T145" s="14"/>
      <c r="U145" s="14"/>
      <c r="V145" s="14"/>
      <c r="W145" s="14"/>
      <c r="X145" s="14"/>
      <c r="Y145" s="14"/>
      <c r="Z145" s="14"/>
      <c r="AA145" s="14"/>
    </row>
    <row r="146" spans="1:27" ht="150">
      <c r="A146" s="510"/>
      <c r="B146" s="121" t="s">
        <v>213</v>
      </c>
      <c r="C146" s="14"/>
      <c r="D146" s="14"/>
      <c r="E146" s="159">
        <v>41944</v>
      </c>
      <c r="F146" s="157" t="s">
        <v>332</v>
      </c>
      <c r="G146" s="184" t="s">
        <v>344</v>
      </c>
      <c r="H146" s="212" t="s">
        <v>496</v>
      </c>
      <c r="I146" s="15"/>
      <c r="J146" s="15" t="s">
        <v>67</v>
      </c>
      <c r="K146" s="15"/>
      <c r="L146" s="15"/>
      <c r="M146" s="15"/>
      <c r="N146" s="28"/>
      <c r="O146" s="14"/>
      <c r="P146" s="14"/>
      <c r="Q146" s="14"/>
      <c r="R146" s="14"/>
      <c r="S146" s="14"/>
      <c r="T146" s="14"/>
      <c r="U146" s="14"/>
      <c r="V146" s="14"/>
      <c r="W146" s="14"/>
      <c r="X146" s="229" t="s">
        <v>690</v>
      </c>
      <c r="Y146" s="212" t="s">
        <v>496</v>
      </c>
      <c r="Z146" s="220"/>
      <c r="AA146" s="229" t="s">
        <v>691</v>
      </c>
    </row>
    <row r="147" spans="1:27" ht="76.5">
      <c r="A147" s="510"/>
      <c r="B147" s="121" t="s">
        <v>214</v>
      </c>
      <c r="C147" s="14"/>
      <c r="D147" s="14"/>
      <c r="E147" s="159">
        <v>41944</v>
      </c>
      <c r="F147" s="157" t="s">
        <v>332</v>
      </c>
      <c r="G147" s="184" t="s">
        <v>344</v>
      </c>
      <c r="H147" s="212">
        <v>0</v>
      </c>
      <c r="I147" s="15"/>
      <c r="J147" s="15" t="s">
        <v>67</v>
      </c>
      <c r="K147" s="15"/>
      <c r="L147" s="15"/>
      <c r="M147" s="15"/>
      <c r="N147" s="28"/>
      <c r="O147" s="14"/>
      <c r="P147" s="14"/>
      <c r="Q147" s="14"/>
      <c r="R147" s="14"/>
      <c r="S147" s="14"/>
      <c r="T147" s="14"/>
      <c r="U147" s="14"/>
      <c r="V147" s="14"/>
      <c r="W147" s="14"/>
      <c r="X147" s="14"/>
      <c r="Y147" s="14"/>
      <c r="Z147" s="14"/>
      <c r="AA147" s="229" t="s">
        <v>692</v>
      </c>
    </row>
    <row r="148" spans="1:27" ht="102">
      <c r="A148" s="510"/>
      <c r="B148" s="121" t="s">
        <v>215</v>
      </c>
      <c r="C148" s="14"/>
      <c r="D148" s="14"/>
      <c r="E148" s="158" t="s">
        <v>245</v>
      </c>
      <c r="F148" s="157" t="s">
        <v>478</v>
      </c>
      <c r="G148" s="184" t="s">
        <v>479</v>
      </c>
      <c r="H148" s="211">
        <v>20000</v>
      </c>
      <c r="I148" s="15"/>
      <c r="J148" s="15" t="s">
        <v>67</v>
      </c>
      <c r="K148" s="15"/>
      <c r="L148" s="15"/>
      <c r="M148" s="15"/>
      <c r="N148" s="28"/>
      <c r="O148" s="14"/>
      <c r="P148" s="14"/>
      <c r="Q148" s="14"/>
      <c r="R148" s="14"/>
      <c r="S148" s="14"/>
      <c r="T148" s="14"/>
      <c r="U148" s="14"/>
      <c r="V148" s="14"/>
      <c r="W148" s="14"/>
      <c r="X148" s="14"/>
      <c r="Y148" s="14"/>
      <c r="Z148" s="14"/>
      <c r="AA148" s="14"/>
    </row>
    <row r="149" spans="1:27" ht="165.75">
      <c r="A149" s="510"/>
      <c r="B149" s="121" t="s">
        <v>216</v>
      </c>
      <c r="C149" s="14"/>
      <c r="D149" s="14"/>
      <c r="E149" s="158" t="s">
        <v>244</v>
      </c>
      <c r="F149" s="157" t="s">
        <v>398</v>
      </c>
      <c r="G149" s="199" t="s">
        <v>480</v>
      </c>
      <c r="H149" s="207">
        <v>200000</v>
      </c>
      <c r="I149" s="15"/>
      <c r="J149" s="15"/>
      <c r="K149" s="15"/>
      <c r="L149" s="15" t="s">
        <v>67</v>
      </c>
      <c r="M149" s="15"/>
      <c r="N149" s="28"/>
      <c r="O149" s="234" t="s">
        <v>631</v>
      </c>
      <c r="P149" s="238"/>
      <c r="Q149" s="14"/>
      <c r="R149" s="14"/>
      <c r="S149" s="14"/>
      <c r="T149" s="14"/>
      <c r="U149" s="14"/>
      <c r="V149" s="14"/>
      <c r="W149" s="14"/>
      <c r="X149" s="14"/>
      <c r="Y149" s="14"/>
      <c r="Z149" s="14"/>
      <c r="AA149" s="14"/>
    </row>
    <row r="150" spans="1:27" ht="38.25">
      <c r="A150" s="510"/>
      <c r="B150" s="121" t="s">
        <v>217</v>
      </c>
      <c r="C150" s="14"/>
      <c r="D150" s="14"/>
      <c r="E150" s="158" t="s">
        <v>274</v>
      </c>
      <c r="F150" s="157" t="s">
        <v>398</v>
      </c>
      <c r="G150" s="184" t="s">
        <v>481</v>
      </c>
      <c r="H150" s="207">
        <v>25000</v>
      </c>
      <c r="I150" s="15"/>
      <c r="J150" s="15"/>
      <c r="K150" s="15"/>
      <c r="L150" s="15" t="s">
        <v>67</v>
      </c>
      <c r="M150" s="15"/>
      <c r="N150" s="28"/>
      <c r="O150" s="234" t="s">
        <v>632</v>
      </c>
      <c r="P150" s="157" t="s">
        <v>633</v>
      </c>
      <c r="Q150" s="14"/>
      <c r="R150" s="14"/>
      <c r="S150" s="14"/>
      <c r="T150" s="14"/>
      <c r="U150" s="234" t="s">
        <v>693</v>
      </c>
      <c r="V150" s="14"/>
      <c r="W150" s="14"/>
      <c r="X150" s="14"/>
      <c r="Y150" s="14"/>
      <c r="Z150" s="14"/>
      <c r="AA150" s="14"/>
    </row>
    <row r="151" spans="1:27" ht="204">
      <c r="A151" s="511"/>
      <c r="B151" s="121" t="s">
        <v>218</v>
      </c>
      <c r="C151" s="14"/>
      <c r="D151" s="14"/>
      <c r="E151" s="158" t="s">
        <v>274</v>
      </c>
      <c r="F151" s="157" t="s">
        <v>398</v>
      </c>
      <c r="G151" s="184" t="s">
        <v>482</v>
      </c>
      <c r="H151" s="157">
        <v>0</v>
      </c>
      <c r="I151" s="15"/>
      <c r="J151" s="15"/>
      <c r="K151" s="15"/>
      <c r="L151" s="15" t="s">
        <v>67</v>
      </c>
      <c r="M151" s="15"/>
      <c r="N151" s="28"/>
      <c r="O151" s="121" t="s">
        <v>634</v>
      </c>
      <c r="P151" s="239" t="s">
        <v>635</v>
      </c>
      <c r="Q151" s="14"/>
      <c r="R151" s="14"/>
      <c r="S151" s="14"/>
      <c r="T151" s="14"/>
      <c r="U151" s="14"/>
      <c r="V151" s="14"/>
      <c r="W151" s="14"/>
      <c r="X151" s="14"/>
      <c r="Y151" s="14"/>
      <c r="Z151" s="14"/>
      <c r="AA151" s="14"/>
    </row>
    <row r="156" spans="1:27" ht="15.75" thickBot="1"/>
    <row r="157" spans="1:27" ht="35.25" thickTop="1" thickBot="1">
      <c r="A157" s="85" t="s">
        <v>55</v>
      </c>
      <c r="B157" s="53"/>
    </row>
    <row r="158" spans="1:27" ht="15.75" thickTop="1"/>
    <row r="160" spans="1:27" ht="15.75" thickBot="1"/>
    <row r="161" spans="1:9" ht="17.25" thickTop="1" thickBot="1">
      <c r="A161" s="85" t="s">
        <v>59</v>
      </c>
      <c r="B161" s="85" t="s">
        <v>58</v>
      </c>
      <c r="C161" s="86" t="s">
        <v>5</v>
      </c>
      <c r="D161" s="86" t="s">
        <v>9</v>
      </c>
      <c r="E161" s="86" t="s">
        <v>10</v>
      </c>
      <c r="F161" s="86" t="s">
        <v>7</v>
      </c>
      <c r="G161" s="86" t="s">
        <v>6</v>
      </c>
      <c r="H161" s="86" t="s">
        <v>8</v>
      </c>
      <c r="I161" s="86" t="s">
        <v>75</v>
      </c>
    </row>
    <row r="162" spans="1:9" ht="15.75" thickTop="1">
      <c r="A162" s="72" t="s">
        <v>56</v>
      </c>
      <c r="B162" s="52" t="s">
        <v>57</v>
      </c>
      <c r="C162" s="52"/>
      <c r="D162" s="52"/>
      <c r="E162" s="52"/>
      <c r="F162" s="52"/>
      <c r="G162" s="52"/>
      <c r="H162" s="52"/>
      <c r="I162" s="52"/>
    </row>
    <row r="163" spans="1:9">
      <c r="A163" s="61"/>
      <c r="B163" s="52"/>
      <c r="C163" s="52"/>
      <c r="D163" s="52"/>
      <c r="E163" s="52"/>
      <c r="F163" s="52"/>
      <c r="G163" s="52"/>
      <c r="H163" s="52"/>
      <c r="I163" s="52"/>
    </row>
    <row r="164" spans="1:9">
      <c r="A164" s="61"/>
      <c r="B164" s="52"/>
      <c r="C164" s="52"/>
      <c r="D164" s="52"/>
      <c r="E164" s="52"/>
      <c r="F164" s="52"/>
      <c r="G164" s="52"/>
      <c r="H164" s="52"/>
      <c r="I164" s="52"/>
    </row>
    <row r="165" spans="1:9">
      <c r="A165" s="61"/>
      <c r="B165" s="52"/>
      <c r="C165" s="52"/>
      <c r="D165" s="52"/>
      <c r="E165" s="52"/>
      <c r="F165" s="52"/>
      <c r="G165" s="52"/>
      <c r="H165" s="52"/>
      <c r="I165" s="52"/>
    </row>
    <row r="166" spans="1:9">
      <c r="A166" s="61"/>
      <c r="B166" s="52"/>
      <c r="C166" s="52"/>
      <c r="D166" s="52"/>
      <c r="E166" s="52"/>
      <c r="F166" s="52"/>
      <c r="G166" s="52"/>
      <c r="H166" s="52"/>
      <c r="I166" s="52"/>
    </row>
    <row r="167" spans="1:9">
      <c r="A167" s="61"/>
      <c r="B167" s="52"/>
      <c r="C167" s="52"/>
      <c r="D167" s="52"/>
      <c r="E167" s="52"/>
      <c r="F167" s="52"/>
      <c r="G167" s="52"/>
      <c r="H167" s="52"/>
      <c r="I167" s="52"/>
    </row>
    <row r="168" spans="1:9">
      <c r="A168" s="61"/>
      <c r="B168" s="52"/>
      <c r="C168" s="52"/>
      <c r="D168" s="52"/>
      <c r="E168" s="52"/>
      <c r="F168" s="52"/>
      <c r="G168" s="52"/>
      <c r="H168" s="52"/>
      <c r="I168" s="52"/>
    </row>
    <row r="169" spans="1:9">
      <c r="A169" s="61"/>
      <c r="B169" s="52"/>
      <c r="C169" s="52"/>
      <c r="D169" s="52"/>
      <c r="E169" s="52"/>
      <c r="F169" s="52"/>
      <c r="G169" s="52"/>
      <c r="H169" s="52"/>
      <c r="I169" s="52"/>
    </row>
    <row r="170" spans="1:9">
      <c r="A170" s="61"/>
      <c r="B170" s="52"/>
      <c r="C170" s="52"/>
      <c r="D170" s="52"/>
      <c r="E170" s="52"/>
      <c r="F170" s="52"/>
      <c r="G170" s="52"/>
      <c r="H170" s="52"/>
      <c r="I170" s="52"/>
    </row>
    <row r="171" spans="1:9">
      <c r="A171" s="62"/>
      <c r="B171" s="52"/>
      <c r="C171" s="52"/>
      <c r="D171" s="52"/>
      <c r="E171" s="52"/>
      <c r="F171" s="52"/>
      <c r="G171" s="52"/>
      <c r="H171" s="52"/>
      <c r="I171" s="52"/>
    </row>
    <row r="172" spans="1:9" ht="15.75" thickBot="1"/>
    <row r="173" spans="1:9" ht="17.25" thickTop="1" thickBot="1">
      <c r="A173" s="85" t="s">
        <v>59</v>
      </c>
      <c r="B173" s="85" t="s">
        <v>58</v>
      </c>
      <c r="C173" s="85" t="s">
        <v>5</v>
      </c>
      <c r="D173" s="85" t="s">
        <v>9</v>
      </c>
      <c r="E173" s="85" t="s">
        <v>10</v>
      </c>
      <c r="F173" s="85" t="s">
        <v>7</v>
      </c>
      <c r="G173" s="85" t="s">
        <v>6</v>
      </c>
      <c r="H173" s="85" t="s">
        <v>8</v>
      </c>
      <c r="I173" s="86" t="s">
        <v>75</v>
      </c>
    </row>
    <row r="174" spans="1:9" ht="15.75" thickTop="1">
      <c r="A174" s="72" t="s">
        <v>56</v>
      </c>
      <c r="B174" s="52" t="s">
        <v>57</v>
      </c>
      <c r="C174" s="52"/>
      <c r="D174" s="52"/>
      <c r="E174" s="52"/>
      <c r="F174" s="52"/>
      <c r="G174" s="52"/>
      <c r="H174" s="52"/>
      <c r="I174" s="52"/>
    </row>
    <row r="175" spans="1:9">
      <c r="A175" s="61"/>
      <c r="B175" s="52"/>
      <c r="C175" s="52"/>
      <c r="D175" s="52"/>
      <c r="E175" s="52"/>
      <c r="F175" s="52"/>
      <c r="G175" s="52"/>
      <c r="H175" s="52"/>
      <c r="I175" s="52"/>
    </row>
    <row r="176" spans="1:9">
      <c r="A176" s="61"/>
      <c r="B176" s="52"/>
      <c r="C176" s="52"/>
      <c r="D176" s="52"/>
      <c r="E176" s="52"/>
      <c r="F176" s="52"/>
      <c r="G176" s="52"/>
      <c r="H176" s="52"/>
      <c r="I176" s="52"/>
    </row>
    <row r="177" spans="1:9">
      <c r="A177" s="61"/>
      <c r="B177" s="52"/>
      <c r="C177" s="52"/>
      <c r="D177" s="52"/>
      <c r="E177" s="52"/>
      <c r="F177" s="52"/>
      <c r="G177" s="52"/>
      <c r="H177" s="52"/>
      <c r="I177" s="52"/>
    </row>
    <row r="178" spans="1:9">
      <c r="A178" s="61"/>
      <c r="B178" s="52"/>
      <c r="C178" s="52"/>
      <c r="D178" s="52"/>
      <c r="E178" s="52"/>
      <c r="F178" s="52"/>
      <c r="G178" s="52"/>
      <c r="H178" s="52"/>
      <c r="I178" s="52"/>
    </row>
    <row r="179" spans="1:9">
      <c r="A179" s="61"/>
      <c r="B179" s="52"/>
      <c r="C179" s="52"/>
      <c r="D179" s="52"/>
      <c r="E179" s="52"/>
      <c r="F179" s="52"/>
      <c r="G179" s="52"/>
      <c r="H179" s="52"/>
      <c r="I179" s="52"/>
    </row>
    <row r="180" spans="1:9">
      <c r="A180" s="61"/>
      <c r="B180" s="52"/>
      <c r="C180" s="52"/>
      <c r="D180" s="52"/>
      <c r="E180" s="52"/>
      <c r="F180" s="52"/>
      <c r="G180" s="52"/>
      <c r="H180" s="52"/>
      <c r="I180" s="52"/>
    </row>
    <row r="181" spans="1:9">
      <c r="A181" s="61"/>
      <c r="B181" s="52"/>
      <c r="C181" s="52"/>
      <c r="D181" s="52"/>
      <c r="E181" s="52"/>
      <c r="F181" s="52"/>
      <c r="G181" s="52"/>
      <c r="H181" s="52"/>
      <c r="I181" s="52"/>
    </row>
    <row r="182" spans="1:9">
      <c r="A182" s="61"/>
      <c r="B182" s="52"/>
      <c r="C182" s="52"/>
      <c r="D182" s="52"/>
      <c r="E182" s="52"/>
      <c r="F182" s="52"/>
      <c r="G182" s="52"/>
      <c r="H182" s="52"/>
      <c r="I182" s="52"/>
    </row>
    <row r="183" spans="1:9">
      <c r="A183" s="62"/>
      <c r="B183" s="52"/>
      <c r="C183" s="52"/>
      <c r="D183" s="52"/>
      <c r="E183" s="52"/>
      <c r="F183" s="52"/>
      <c r="G183" s="52"/>
      <c r="H183" s="52"/>
      <c r="I183" s="52"/>
    </row>
    <row r="184" spans="1:9" ht="15.75" thickBot="1"/>
    <row r="185" spans="1:9" ht="17.25" thickTop="1" thickBot="1">
      <c r="A185" s="85" t="s">
        <v>59</v>
      </c>
      <c r="B185" s="85" t="s">
        <v>58</v>
      </c>
      <c r="C185" s="85" t="s">
        <v>5</v>
      </c>
      <c r="D185" s="85" t="s">
        <v>9</v>
      </c>
      <c r="E185" s="85" t="s">
        <v>10</v>
      </c>
      <c r="F185" s="85" t="s">
        <v>7</v>
      </c>
      <c r="G185" s="85" t="s">
        <v>6</v>
      </c>
      <c r="H185" s="85" t="s">
        <v>8</v>
      </c>
      <c r="I185" s="86" t="s">
        <v>75</v>
      </c>
    </row>
    <row r="186" spans="1:9" ht="15.75" thickTop="1">
      <c r="A186" s="72" t="s">
        <v>56</v>
      </c>
      <c r="B186" s="52"/>
      <c r="C186" s="52"/>
      <c r="D186" s="52"/>
      <c r="E186" s="52"/>
      <c r="F186" s="52"/>
      <c r="G186" s="52"/>
      <c r="H186" s="52"/>
      <c r="I186" s="52"/>
    </row>
    <row r="187" spans="1:9">
      <c r="A187" s="61"/>
      <c r="B187" s="52"/>
      <c r="C187" s="52"/>
      <c r="D187" s="52"/>
      <c r="E187" s="52"/>
      <c r="F187" s="52"/>
      <c r="G187" s="52"/>
      <c r="H187" s="52"/>
      <c r="I187" s="52"/>
    </row>
    <row r="188" spans="1:9">
      <c r="A188" s="61"/>
      <c r="B188" s="52"/>
      <c r="C188" s="52"/>
      <c r="D188" s="52"/>
      <c r="E188" s="52"/>
      <c r="F188" s="52"/>
      <c r="G188" s="52"/>
      <c r="H188" s="52"/>
      <c r="I188" s="52"/>
    </row>
    <row r="189" spans="1:9">
      <c r="A189" s="61"/>
      <c r="B189" s="52"/>
      <c r="C189" s="52"/>
      <c r="D189" s="52"/>
      <c r="E189" s="52"/>
      <c r="F189" s="52"/>
      <c r="G189" s="52"/>
      <c r="H189" s="52"/>
      <c r="I189" s="52"/>
    </row>
    <row r="190" spans="1:9">
      <c r="A190" s="61"/>
      <c r="B190" s="52"/>
      <c r="C190" s="52"/>
      <c r="D190" s="52"/>
      <c r="E190" s="52"/>
      <c r="F190" s="52"/>
      <c r="G190" s="52"/>
      <c r="H190" s="52"/>
      <c r="I190" s="52"/>
    </row>
    <row r="191" spans="1:9">
      <c r="A191" s="61"/>
      <c r="B191" s="52"/>
      <c r="C191" s="52"/>
      <c r="D191" s="52"/>
      <c r="E191" s="52"/>
      <c r="F191" s="52"/>
      <c r="G191" s="52"/>
      <c r="H191" s="52"/>
      <c r="I191" s="52"/>
    </row>
    <row r="192" spans="1:9">
      <c r="A192" s="61"/>
      <c r="B192" s="52"/>
      <c r="C192" s="52"/>
      <c r="D192" s="52"/>
      <c r="E192" s="52"/>
      <c r="F192" s="52"/>
      <c r="G192" s="52"/>
      <c r="H192" s="52"/>
      <c r="I192" s="52"/>
    </row>
    <row r="193" spans="1:9">
      <c r="A193" s="61"/>
      <c r="B193" s="52"/>
      <c r="C193" s="52"/>
      <c r="D193" s="52"/>
      <c r="E193" s="52"/>
      <c r="F193" s="52"/>
      <c r="G193" s="52"/>
      <c r="H193" s="52"/>
      <c r="I193" s="52"/>
    </row>
    <row r="194" spans="1:9">
      <c r="A194" s="61"/>
      <c r="B194" s="52"/>
      <c r="C194" s="52"/>
      <c r="D194" s="52"/>
      <c r="E194" s="52"/>
      <c r="F194" s="52"/>
      <c r="G194" s="52"/>
      <c r="H194" s="52"/>
      <c r="I194" s="52"/>
    </row>
    <row r="195" spans="1:9">
      <c r="A195" s="62"/>
      <c r="B195" s="52"/>
      <c r="C195" s="52"/>
      <c r="D195" s="52"/>
      <c r="E195" s="52"/>
      <c r="F195" s="52"/>
      <c r="G195" s="52"/>
      <c r="H195" s="52"/>
      <c r="I195" s="52"/>
    </row>
    <row r="196" spans="1:9" ht="15.75" thickBot="1"/>
    <row r="197" spans="1:9" ht="17.25" thickTop="1" thickBot="1">
      <c r="A197" s="86" t="s">
        <v>59</v>
      </c>
      <c r="B197" s="86" t="s">
        <v>58</v>
      </c>
      <c r="C197" s="86" t="s">
        <v>5</v>
      </c>
      <c r="D197" s="86" t="s">
        <v>9</v>
      </c>
      <c r="E197" s="86" t="s">
        <v>10</v>
      </c>
      <c r="F197" s="86" t="s">
        <v>7</v>
      </c>
      <c r="G197" s="86" t="s">
        <v>6</v>
      </c>
      <c r="H197" s="86" t="s">
        <v>8</v>
      </c>
      <c r="I197" s="86" t="s">
        <v>75</v>
      </c>
    </row>
    <row r="198" spans="1:9" ht="15.75" thickTop="1">
      <c r="A198" s="72" t="s">
        <v>56</v>
      </c>
      <c r="B198" s="52"/>
      <c r="C198" s="52"/>
      <c r="D198" s="52"/>
      <c r="E198" s="52"/>
      <c r="F198" s="52"/>
      <c r="G198" s="52"/>
      <c r="H198" s="52"/>
      <c r="I198" s="52"/>
    </row>
    <row r="199" spans="1:9">
      <c r="A199" s="61"/>
      <c r="B199" s="52"/>
      <c r="C199" s="52"/>
      <c r="D199" s="52"/>
      <c r="E199" s="52"/>
      <c r="F199" s="52"/>
      <c r="G199" s="52"/>
      <c r="H199" s="52"/>
      <c r="I199" s="52"/>
    </row>
    <row r="200" spans="1:9">
      <c r="A200" s="61"/>
      <c r="B200" s="52"/>
      <c r="C200" s="52"/>
      <c r="D200" s="52"/>
      <c r="E200" s="52"/>
      <c r="F200" s="52"/>
      <c r="G200" s="52"/>
      <c r="H200" s="52"/>
      <c r="I200" s="52"/>
    </row>
    <row r="201" spans="1:9">
      <c r="A201" s="61"/>
      <c r="B201" s="52"/>
      <c r="C201" s="52"/>
      <c r="D201" s="52"/>
      <c r="E201" s="52"/>
      <c r="F201" s="52"/>
      <c r="G201" s="52"/>
      <c r="H201" s="52"/>
      <c r="I201" s="52"/>
    </row>
    <row r="202" spans="1:9">
      <c r="A202" s="61"/>
      <c r="B202" s="52"/>
      <c r="C202" s="52"/>
      <c r="D202" s="52"/>
      <c r="E202" s="52"/>
      <c r="F202" s="52"/>
      <c r="G202" s="52"/>
      <c r="H202" s="52"/>
      <c r="I202" s="52"/>
    </row>
    <row r="203" spans="1:9">
      <c r="A203" s="61"/>
      <c r="B203" s="52"/>
      <c r="C203" s="52"/>
      <c r="D203" s="52"/>
      <c r="E203" s="52"/>
      <c r="F203" s="52"/>
      <c r="G203" s="52"/>
      <c r="H203" s="52"/>
      <c r="I203" s="52"/>
    </row>
    <row r="204" spans="1:9">
      <c r="A204" s="61"/>
      <c r="B204" s="52"/>
      <c r="C204" s="52"/>
      <c r="D204" s="52"/>
      <c r="E204" s="52"/>
      <c r="F204" s="52"/>
      <c r="G204" s="52"/>
      <c r="H204" s="52"/>
      <c r="I204" s="52"/>
    </row>
    <row r="205" spans="1:9">
      <c r="A205" s="61"/>
      <c r="B205" s="52"/>
      <c r="C205" s="52"/>
      <c r="D205" s="52"/>
      <c r="E205" s="52"/>
      <c r="F205" s="52"/>
      <c r="G205" s="52"/>
      <c r="H205" s="52"/>
      <c r="I205" s="52"/>
    </row>
    <row r="206" spans="1:9">
      <c r="A206" s="61"/>
      <c r="B206" s="52"/>
      <c r="C206" s="52"/>
      <c r="D206" s="52"/>
      <c r="E206" s="52"/>
      <c r="F206" s="52"/>
      <c r="G206" s="52"/>
      <c r="H206" s="52"/>
      <c r="I206" s="52"/>
    </row>
    <row r="207" spans="1:9">
      <c r="A207" s="62"/>
      <c r="B207" s="52"/>
      <c r="C207" s="52"/>
      <c r="D207" s="52"/>
      <c r="E207" s="52"/>
      <c r="F207" s="52"/>
      <c r="G207" s="52"/>
      <c r="H207" s="52"/>
      <c r="I207" s="52"/>
    </row>
  </sheetData>
  <mergeCells count="11">
    <mergeCell ref="A126:A151"/>
    <mergeCell ref="I9:R9"/>
    <mergeCell ref="T9:AA9"/>
    <mergeCell ref="A11:A61"/>
    <mergeCell ref="A62:A80"/>
    <mergeCell ref="A81:A96"/>
    <mergeCell ref="A1:H1"/>
    <mergeCell ref="A3:P3"/>
    <mergeCell ref="A5:I5"/>
    <mergeCell ref="A97:A107"/>
    <mergeCell ref="A108:A125"/>
  </mergeCells>
  <conditionalFormatting sqref="AF7:AF8">
    <cfRule type="cellIs" dxfId="130" priority="320" stopIfTrue="1" operator="equal">
      <formula>$AF$7</formula>
    </cfRule>
  </conditionalFormatting>
  <conditionalFormatting sqref="N149">
    <cfRule type="cellIs" dxfId="129" priority="47" stopIfTrue="1" operator="equal">
      <formula>"x"</formula>
    </cfRule>
  </conditionalFormatting>
  <conditionalFormatting sqref="N150:N151">
    <cfRule type="cellIs" dxfId="128" priority="41" stopIfTrue="1" operator="equal">
      <formula>"x"</formula>
    </cfRule>
  </conditionalFormatting>
  <conditionalFormatting sqref="N11:N148">
    <cfRule type="cellIs" dxfId="127" priority="7" stopIfTrue="1" operator="equal">
      <formula>$AF$8</formula>
    </cfRule>
    <cfRule type="cellIs" dxfId="126" priority="10" stopIfTrue="1" operator="equal">
      <formula>$AF$7</formula>
    </cfRule>
  </conditionalFormatting>
  <conditionalFormatting sqref="I11:I151">
    <cfRule type="cellIs" dxfId="125" priority="6" stopIfTrue="1" operator="equal">
      <formula>"x"</formula>
    </cfRule>
  </conditionalFormatting>
  <conditionalFormatting sqref="J11:J151">
    <cfRule type="cellIs" dxfId="124" priority="5" operator="equal">
      <formula>"x"</formula>
    </cfRule>
  </conditionalFormatting>
  <conditionalFormatting sqref="K11:K151">
    <cfRule type="cellIs" dxfId="123" priority="4" operator="equal">
      <formula>"x"</formula>
    </cfRule>
  </conditionalFormatting>
  <conditionalFormatting sqref="L11:L151">
    <cfRule type="cellIs" dxfId="122" priority="3" stopIfTrue="1" operator="equal">
      <formula>"x"</formula>
    </cfRule>
  </conditionalFormatting>
  <conditionalFormatting sqref="M11:M151">
    <cfRule type="cellIs" dxfId="121" priority="2" operator="equal">
      <formula>"x"</formula>
    </cfRule>
  </conditionalFormatting>
  <conditionalFormatting sqref="U17">
    <cfRule type="cellIs" dxfId="120" priority="1" stopIfTrue="1" operator="equal">
      <formula>"x"</formula>
    </cfRule>
  </conditionalFormatting>
  <dataValidations count="1">
    <dataValidation type="list" allowBlank="1" showInputMessage="1" showErrorMessage="1" sqref="N11:N148">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dimension ref="A1:S36"/>
  <sheetViews>
    <sheetView showGridLines="0" zoomScale="90" zoomScaleNormal="90" zoomScalePageLayoutView="70" workbookViewId="0">
      <selection activeCell="B5" sqref="B5:P6"/>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507" t="str">
        <f>'Monitoria Anual 1'!A3</f>
        <v>PLANO DE AÇÃO NACIONAL PARA CONSERVAÇÃO DOS MAMÍFEROS DA MATA ATLÂNTICA CENTRAL - PAN MAMAC</v>
      </c>
      <c r="B3" s="507"/>
      <c r="C3" s="507"/>
      <c r="D3" s="507"/>
      <c r="E3" s="507"/>
      <c r="F3" s="507"/>
      <c r="G3" s="507"/>
      <c r="H3" s="507"/>
      <c r="I3" s="507"/>
      <c r="J3" s="507"/>
      <c r="K3" s="507"/>
      <c r="L3" s="507"/>
      <c r="M3" s="507"/>
      <c r="N3" s="507"/>
      <c r="O3" s="507"/>
      <c r="P3" s="507"/>
    </row>
    <row r="4" spans="1:19" s="1" customFormat="1" ht="15.75" thickTop="1">
      <c r="H4" s="18"/>
      <c r="I4" s="18"/>
      <c r="J4" s="18"/>
      <c r="K4" s="18"/>
      <c r="L4" s="18"/>
      <c r="M4" s="18"/>
    </row>
    <row r="5" spans="1:19" s="6" customFormat="1" ht="25.9" customHeight="1" thickBot="1">
      <c r="A5" s="7" t="s">
        <v>1</v>
      </c>
      <c r="B5" s="543" t="str">
        <f>'Monitoria Anual 1'!A5</f>
        <v>Objetivo Geral do PAN:  INCREMENTAR A VIABILIDADE DAS ESPÉCIES-ALVO, COM REVERSÃO DO DECLÍNIO POPULACIONAL E AMPLIAÇÃO DA EXTENSÃO, CONECTIVIDADE E QUALIDADE DE SEUS HÁBITATS EM ÁREAS ESTRATÉGICAS DENTRO DE CINCO ANOS.</v>
      </c>
      <c r="C5" s="543"/>
      <c r="D5" s="543"/>
      <c r="E5" s="543"/>
      <c r="F5" s="543"/>
      <c r="G5" s="543"/>
      <c r="H5" s="543"/>
      <c r="I5" s="543"/>
      <c r="J5" s="543"/>
      <c r="K5" s="543"/>
      <c r="L5" s="543"/>
      <c r="M5" s="543"/>
      <c r="N5" s="543"/>
      <c r="O5" s="543"/>
      <c r="P5" s="543"/>
    </row>
    <row r="6" spans="1:19" s="1" customFormat="1" ht="15.75" thickTop="1">
      <c r="B6" s="544"/>
      <c r="C6" s="544"/>
      <c r="D6" s="544"/>
      <c r="E6" s="544"/>
      <c r="F6" s="544"/>
      <c r="G6" s="544"/>
      <c r="H6" s="544"/>
      <c r="I6" s="544"/>
      <c r="J6" s="544"/>
      <c r="K6" s="544"/>
      <c r="L6" s="544"/>
      <c r="M6" s="544"/>
      <c r="N6" s="544"/>
      <c r="O6" s="544"/>
      <c r="P6" s="544"/>
    </row>
    <row r="7" spans="1:19" s="1" customFormat="1" ht="15.75" thickBot="1">
      <c r="A7" s="7" t="s">
        <v>2</v>
      </c>
      <c r="B7" s="7"/>
      <c r="C7" s="535">
        <v>41153</v>
      </c>
      <c r="D7" s="9"/>
      <c r="E7" s="10"/>
      <c r="F7" s="10"/>
      <c r="G7" s="11"/>
      <c r="H7" s="18"/>
      <c r="I7" s="18"/>
      <c r="J7" s="18"/>
      <c r="K7" s="18"/>
      <c r="L7" s="18"/>
      <c r="M7" s="18"/>
    </row>
    <row r="8" spans="1:19" ht="15.75" thickTop="1"/>
    <row r="9" spans="1:19" ht="18.75">
      <c r="A9" s="50" t="s">
        <v>32</v>
      </c>
      <c r="B9" s="50"/>
      <c r="C9" s="50"/>
      <c r="D9" s="50"/>
      <c r="E9" s="50"/>
      <c r="F9" s="50"/>
      <c r="G9" s="50"/>
      <c r="H9" s="50"/>
      <c r="I9" s="50"/>
      <c r="J9" s="50"/>
      <c r="K9" s="50"/>
      <c r="L9" s="50"/>
      <c r="M9" s="50"/>
      <c r="N9" s="50"/>
      <c r="O9" s="50"/>
      <c r="P9" s="50"/>
      <c r="Q9" s="50"/>
      <c r="R9" s="50"/>
      <c r="S9" s="50"/>
    </row>
    <row r="11" spans="1:19">
      <c r="B11" s="29" t="s">
        <v>43</v>
      </c>
      <c r="C11" s="30"/>
      <c r="D11" s="30"/>
    </row>
    <row r="12" spans="1:19" ht="15.75" thickBot="1">
      <c r="E12" s="526" t="s">
        <v>77</v>
      </c>
      <c r="F12" s="527"/>
    </row>
    <row r="13" spans="1:19" ht="60.75" customHeight="1" thickTop="1" thickBot="1">
      <c r="B13" s="521" t="s">
        <v>34</v>
      </c>
      <c r="C13" s="522"/>
      <c r="D13" s="522"/>
      <c r="E13" s="524" t="s">
        <v>76</v>
      </c>
      <c r="F13" s="525"/>
    </row>
    <row r="14" spans="1:19" s="75" customFormat="1" ht="31.9" customHeight="1" thickTop="1" thickBot="1">
      <c r="B14" s="76" t="s">
        <v>40</v>
      </c>
      <c r="C14" s="78" t="s">
        <v>74</v>
      </c>
      <c r="D14" s="77" t="s">
        <v>41</v>
      </c>
      <c r="E14" s="100" t="s">
        <v>69</v>
      </c>
      <c r="F14" s="101" t="s">
        <v>41</v>
      </c>
    </row>
    <row r="15" spans="1:19" ht="16.5" thickTop="1">
      <c r="B15" s="51" t="s">
        <v>35</v>
      </c>
      <c r="C15" s="87"/>
      <c r="D15" s="88"/>
      <c r="E15" s="87">
        <f>COUNTA('Monitoria Anual 1'!N11:N151)</f>
        <v>0</v>
      </c>
      <c r="F15" s="88"/>
    </row>
    <row r="16" spans="1:19" ht="15.75">
      <c r="B16" s="38" t="s">
        <v>47</v>
      </c>
      <c r="C16" s="89">
        <f>COUNTA('Monitoria Anual 1'!I11:I151)</f>
        <v>0</v>
      </c>
      <c r="D16" s="90">
        <f>C16/C22</f>
        <v>0</v>
      </c>
      <c r="E16" s="89">
        <v>0</v>
      </c>
      <c r="F16" s="90">
        <f>E16/$E$22</f>
        <v>0</v>
      </c>
    </row>
    <row r="17" spans="2:9" ht="15.75">
      <c r="B17" s="31" t="s">
        <v>36</v>
      </c>
      <c r="C17" s="91">
        <f>COUNTA('Monitoria Anual 1'!J11:J151)</f>
        <v>45</v>
      </c>
      <c r="D17" s="92">
        <f>C17/C22</f>
        <v>0.4891304347826087</v>
      </c>
      <c r="E17" s="91">
        <v>45</v>
      </c>
      <c r="F17" s="90">
        <f t="shared" ref="F17:F21" si="0">E17/$E$22</f>
        <v>0.4891304347826087</v>
      </c>
    </row>
    <row r="18" spans="2:9" ht="15.75">
      <c r="B18" s="32" t="s">
        <v>37</v>
      </c>
      <c r="C18" s="91">
        <f>COUNTA('Monitoria Anual 1'!K11:K151)</f>
        <v>19</v>
      </c>
      <c r="D18" s="92">
        <f>C18/C22</f>
        <v>0.20652173913043478</v>
      </c>
      <c r="E18" s="91">
        <v>19</v>
      </c>
      <c r="F18" s="90">
        <f t="shared" si="0"/>
        <v>0.20652173913043478</v>
      </c>
    </row>
    <row r="19" spans="2:9" ht="15.75">
      <c r="B19" s="33" t="s">
        <v>38</v>
      </c>
      <c r="C19" s="91">
        <f>COUNTA('Monitoria Anual 1'!L11:L151)</f>
        <v>27</v>
      </c>
      <c r="D19" s="92">
        <f>C19/C22</f>
        <v>0.29347826086956524</v>
      </c>
      <c r="E19" s="91">
        <v>27</v>
      </c>
      <c r="F19" s="90">
        <f t="shared" si="0"/>
        <v>0.29347826086956524</v>
      </c>
    </row>
    <row r="20" spans="2:9" ht="16.5" thickBot="1">
      <c r="B20" s="34" t="s">
        <v>39</v>
      </c>
      <c r="C20" s="91">
        <f>COUNTA('Monitoria Anual 1'!M11:M151)</f>
        <v>1</v>
      </c>
      <c r="D20" s="92">
        <f>C20/C22</f>
        <v>1.0869565217391304E-2</v>
      </c>
      <c r="E20" s="91">
        <v>1</v>
      </c>
      <c r="F20" s="90">
        <f t="shared" si="0"/>
        <v>1.0869565217391304E-2</v>
      </c>
    </row>
    <row r="21" spans="2:9" ht="17.25" thickTop="1" thickBot="1">
      <c r="B21" s="84" t="s">
        <v>60</v>
      </c>
      <c r="C21" s="91"/>
      <c r="D21" s="92"/>
      <c r="E21" s="91">
        <f>'Monitoria Anual 1'!B157</f>
        <v>0</v>
      </c>
      <c r="F21" s="90">
        <f t="shared" si="0"/>
        <v>0</v>
      </c>
    </row>
    <row r="22" spans="2:9" ht="16.5" thickTop="1" thickBot="1">
      <c r="B22" s="94" t="s">
        <v>1285</v>
      </c>
      <c r="C22" s="342">
        <f>C16+C17+C18+C19+C20</f>
        <v>92</v>
      </c>
      <c r="D22" s="96">
        <f>SUM(D15:D21)</f>
        <v>1</v>
      </c>
      <c r="E22" s="95">
        <f>SUM(E16:E21)</f>
        <v>92</v>
      </c>
      <c r="F22" s="93">
        <f>SUM(F16:F21)</f>
        <v>1</v>
      </c>
    </row>
    <row r="23" spans="2:9" ht="16.5" thickTop="1" thickBot="1">
      <c r="B23" s="523" t="s">
        <v>73</v>
      </c>
      <c r="C23" s="523"/>
      <c r="D23" s="523"/>
      <c r="E23" s="99">
        <f>COUNTIF('Monitoria Anual 1'!N11:N148,'Monitoria Anual 1'!AF7)</f>
        <v>0</v>
      </c>
      <c r="F23" s="97"/>
    </row>
    <row r="24" spans="2:9" ht="16.5" thickTop="1" thickBot="1">
      <c r="B24" s="523" t="s">
        <v>72</v>
      </c>
      <c r="C24" s="523"/>
      <c r="D24" s="523"/>
      <c r="E24" s="99">
        <f>COUNTIF('Monitoria Anual 1'!N11:N148,'Monitoria Anual 1'!AF8)</f>
        <v>0</v>
      </c>
      <c r="F24" s="98"/>
    </row>
    <row r="25" spans="2:9" ht="15.75" thickTop="1"/>
    <row r="26" spans="2:9">
      <c r="B26" s="29" t="s">
        <v>44</v>
      </c>
      <c r="C26" s="30"/>
      <c r="D26" s="30"/>
    </row>
    <row r="27" spans="2:9" ht="3" customHeight="1"/>
    <row r="28" spans="2:9" ht="36" customHeight="1">
      <c r="B28" s="49" t="s">
        <v>33</v>
      </c>
      <c r="C28" s="37">
        <f>COUNTA('Monitoria Anual 1'!A11:A151)</f>
        <v>6</v>
      </c>
    </row>
    <row r="29" spans="2:9" ht="6.6" customHeight="1" thickBot="1"/>
    <row r="30" spans="2:9" ht="16.5" thickTop="1" thickBot="1">
      <c r="B30" s="35" t="s">
        <v>45</v>
      </c>
      <c r="C30" s="36" t="s">
        <v>46</v>
      </c>
      <c r="D30" s="39"/>
      <c r="E30" s="40"/>
      <c r="F30" s="41"/>
      <c r="G30" s="42"/>
      <c r="H30" s="43"/>
      <c r="I30" s="44"/>
    </row>
    <row r="31" spans="2:9" ht="15.75" thickTop="1">
      <c r="B31" s="45" t="s">
        <v>48</v>
      </c>
      <c r="C31" s="47">
        <f>COUNTA('Monitoria Anual 1'!B11:B61)</f>
        <v>51</v>
      </c>
      <c r="D31" s="536">
        <f>COUNTA('Monitoria Anual 1'!N11:N61)</f>
        <v>0</v>
      </c>
      <c r="E31" s="536">
        <f>COUNTA('Monitoria Anual 1'!I11:I61)</f>
        <v>0</v>
      </c>
      <c r="F31" s="536">
        <f>COUNTA('Monitoria Anual 1'!J11:J61)</f>
        <v>16</v>
      </c>
      <c r="G31" s="536">
        <f>COUNTA('Monitoria Anual 1'!K11:K61)</f>
        <v>3</v>
      </c>
      <c r="H31" s="536">
        <f>COUNTA('Monitoria Anual 1'!L11:L61)</f>
        <v>14</v>
      </c>
      <c r="I31" s="536">
        <f>COUNTA('Monitoria Anual 1'!M11:M61)</f>
        <v>1</v>
      </c>
    </row>
    <row r="32" spans="2:9">
      <c r="B32" s="46" t="s">
        <v>49</v>
      </c>
      <c r="C32" s="48">
        <f>COUNTA('Monitoria Anual 1'!B62:B80)</f>
        <v>19</v>
      </c>
      <c r="D32" s="48">
        <f>COUNTA('Monitoria Anual 1'!N62:N80)</f>
        <v>0</v>
      </c>
      <c r="E32" s="48">
        <f>COUNTA('Monitoria Anual 1'!I62:I80)</f>
        <v>0</v>
      </c>
      <c r="F32" s="48">
        <f>COUNTA('Monitoria Anual 1'!J62:J80)</f>
        <v>3</v>
      </c>
      <c r="G32" s="48">
        <f>COUNTA('Monitoria Anual 1'!K62:K80)</f>
        <v>1</v>
      </c>
      <c r="H32" s="48">
        <f>COUNTA('Monitoria Anual 1'!L62:L80)</f>
        <v>3</v>
      </c>
      <c r="I32" s="48">
        <f>COUNTA('Monitoria Anual 1'!M62:M80)</f>
        <v>0</v>
      </c>
    </row>
    <row r="33" spans="2:9">
      <c r="B33" s="46" t="s">
        <v>50</v>
      </c>
      <c r="C33" s="48">
        <f>COUNTA('Monitoria Anual 1'!B81:B96)</f>
        <v>16</v>
      </c>
      <c r="D33" s="48">
        <f>COUNTA('Monitoria Anual 1'!N81:N96)</f>
        <v>0</v>
      </c>
      <c r="E33" s="48">
        <f>COUNTA('Monitoria Anual 1'!I81:I96)</f>
        <v>0</v>
      </c>
      <c r="F33" s="48">
        <f>COUNTA('Monitoria Anual 1'!J81:J96)</f>
        <v>6</v>
      </c>
      <c r="G33" s="48">
        <f>COUNTA('Monitoria Anual 1'!K81:K96)</f>
        <v>4</v>
      </c>
      <c r="H33" s="48">
        <f>COUNTA('Monitoria Anual 1'!L81:L96)</f>
        <v>2</v>
      </c>
      <c r="I33" s="48">
        <f>COUNTA('Monitoria Anual 1'!M81:M96)</f>
        <v>0</v>
      </c>
    </row>
    <row r="34" spans="2:9">
      <c r="B34" s="46" t="s">
        <v>51</v>
      </c>
      <c r="C34" s="48">
        <f>COUNTA('Monitoria Anual 1'!B97:B107)</f>
        <v>11</v>
      </c>
      <c r="D34" s="48">
        <f>COUNTA('Monitoria Anual 1'!N97:N107)</f>
        <v>0</v>
      </c>
      <c r="E34" s="48">
        <f>COUNTA('Monitoria Anual 1'!I97:I107)</f>
        <v>0</v>
      </c>
      <c r="F34" s="48">
        <f>COUNTA('Monitoria Anual 1'!J97:J107)</f>
        <v>5</v>
      </c>
      <c r="G34" s="48">
        <f>COUNTA('Monitoria Anual 1'!K97:K107)</f>
        <v>0</v>
      </c>
      <c r="H34" s="48">
        <f>COUNTA('Monitoria Anual 1'!L97:L107)</f>
        <v>1</v>
      </c>
      <c r="I34" s="48">
        <f>COUNTA('Monitoria Anual 1'!M97:M107)</f>
        <v>0</v>
      </c>
    </row>
    <row r="35" spans="2:9">
      <c r="B35" s="46" t="s">
        <v>52</v>
      </c>
      <c r="C35" s="48">
        <f>COUNTA('Monitoria Anual 1'!B108:B125)</f>
        <v>18</v>
      </c>
      <c r="D35" s="48">
        <f>COUNTA('Monitoria Anual 1'!N108:N125)</f>
        <v>0</v>
      </c>
      <c r="E35" s="48">
        <f>COUNTA('Monitoria Anual 1'!I108:I125)</f>
        <v>0</v>
      </c>
      <c r="F35" s="48">
        <f>COUNTA('Monitoria Anual 1'!J108:J125)</f>
        <v>4</v>
      </c>
      <c r="G35" s="48">
        <f>COUNTA('Monitoria Anual 1'!K108:K125)</f>
        <v>10</v>
      </c>
      <c r="H35" s="48">
        <f>COUNTA('Monitoria Anual 1'!L108:L125)</f>
        <v>3</v>
      </c>
      <c r="I35" s="48">
        <f>COUNTA('Monitoria Anual 1'!M108:M125)</f>
        <v>0</v>
      </c>
    </row>
    <row r="36" spans="2:9">
      <c r="B36" s="343" t="s">
        <v>53</v>
      </c>
      <c r="C36" s="344">
        <f>COUNTA('Monitoria Anual 1'!B126:B151)</f>
        <v>26</v>
      </c>
      <c r="D36" s="344">
        <f>COUNTA('Monitoria Anual 1'!N126:N151)</f>
        <v>0</v>
      </c>
      <c r="E36" s="344">
        <f>COUNTA('Monitoria Anual 1'!I126:I151)</f>
        <v>0</v>
      </c>
      <c r="F36" s="344">
        <f>COUNTA('Monitoria Anual 1'!J126:J151)</f>
        <v>11</v>
      </c>
      <c r="G36" s="344">
        <f>COUNTA('Monitoria Anual 1'!K126:K151)</f>
        <v>1</v>
      </c>
      <c r="H36" s="344">
        <f>COUNTA('Monitoria Anual 1'!L126:L151)</f>
        <v>4</v>
      </c>
      <c r="I36" s="344">
        <f>COUNTA('Monitoria Anual 1'!M126:M151)</f>
        <v>0</v>
      </c>
    </row>
  </sheetData>
  <mergeCells count="7">
    <mergeCell ref="B13:D13"/>
    <mergeCell ref="A3:P3"/>
    <mergeCell ref="B23:D23"/>
    <mergeCell ref="B24:D24"/>
    <mergeCell ref="E13:F13"/>
    <mergeCell ref="E12:F12"/>
    <mergeCell ref="B5:P6"/>
  </mergeCells>
  <conditionalFormatting sqref="D31:E31 E31:I36">
    <cfRule type="cellIs" dxfId="1"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AF172"/>
  <sheetViews>
    <sheetView showGridLines="0" tabSelected="1" zoomScale="80" zoomScaleNormal="80" workbookViewId="0">
      <pane xSplit="2" ySplit="10" topLeftCell="C11" activePane="bottomRight" state="frozen"/>
      <selection pane="topRight" activeCell="C1" sqref="C1"/>
      <selection pane="bottomLeft" activeCell="A11" sqref="A11"/>
      <selection pane="bottomRight" activeCell="A5" sqref="A5:I5"/>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5" width="18.7109375" style="1" customWidth="1"/>
    <col min="26" max="26" width="34.42578125" style="1" customWidth="1"/>
    <col min="27" max="27" width="22.7109375" style="1" customWidth="1"/>
    <col min="28" max="31" width="8.85546875" style="1"/>
    <col min="32" max="32" width="0" style="1" hidden="1" customWidth="1"/>
    <col min="33" max="16384" width="8.85546875" style="1"/>
  </cols>
  <sheetData>
    <row r="1" spans="1:32" s="2" customFormat="1">
      <c r="A1" s="506" t="s">
        <v>0</v>
      </c>
      <c r="B1" s="506"/>
      <c r="C1" s="506"/>
      <c r="D1" s="506"/>
      <c r="E1" s="506"/>
      <c r="F1" s="506"/>
      <c r="G1" s="506"/>
      <c r="H1" s="506"/>
      <c r="I1" s="16"/>
      <c r="J1" s="16"/>
      <c r="K1" s="16"/>
      <c r="L1" s="16"/>
      <c r="M1" s="16"/>
    </row>
    <row r="2" spans="1:32" s="4" customFormat="1">
      <c r="A2" s="17"/>
      <c r="I2" s="17"/>
      <c r="J2" s="17"/>
      <c r="K2" s="17"/>
      <c r="L2" s="17"/>
      <c r="M2" s="17"/>
    </row>
    <row r="3" spans="1:32" s="5" customFormat="1" ht="15.75" thickBot="1">
      <c r="A3" s="507" t="s">
        <v>1286</v>
      </c>
      <c r="B3" s="507"/>
      <c r="C3" s="507"/>
      <c r="D3" s="507"/>
      <c r="E3" s="507"/>
      <c r="F3" s="507"/>
      <c r="G3" s="507"/>
      <c r="H3" s="507"/>
      <c r="I3" s="507"/>
      <c r="J3" s="507"/>
      <c r="K3" s="507"/>
      <c r="L3" s="507"/>
      <c r="M3" s="507"/>
      <c r="N3" s="507"/>
      <c r="O3" s="507"/>
      <c r="P3" s="507"/>
      <c r="Q3" s="82"/>
    </row>
    <row r="4" spans="1:32" ht="15.75" thickTop="1">
      <c r="A4" s="18"/>
      <c r="N4" s="1"/>
    </row>
    <row r="5" spans="1:32" s="6" customFormat="1" ht="30" customHeight="1" thickBot="1">
      <c r="A5" s="508" t="s">
        <v>1287</v>
      </c>
      <c r="B5" s="508"/>
      <c r="C5" s="508"/>
      <c r="D5" s="508"/>
      <c r="E5" s="508"/>
      <c r="F5" s="508"/>
      <c r="G5" s="508"/>
      <c r="H5" s="508"/>
      <c r="I5" s="508"/>
      <c r="J5" s="419"/>
      <c r="K5" s="419"/>
      <c r="L5" s="419"/>
      <c r="M5" s="12"/>
      <c r="N5" s="12"/>
      <c r="O5" s="12"/>
      <c r="P5" s="13"/>
    </row>
    <row r="6" spans="1:32" ht="15.75" thickTop="1">
      <c r="A6" s="18"/>
      <c r="N6" s="1"/>
    </row>
    <row r="7" spans="1:32" ht="15.75" thickBot="1">
      <c r="A7" s="420" t="s">
        <v>1289</v>
      </c>
      <c r="B7" s="420"/>
      <c r="C7" s="8"/>
      <c r="D7" s="10"/>
      <c r="E7" s="424">
        <v>41426</v>
      </c>
      <c r="F7" s="10"/>
      <c r="G7" s="10"/>
      <c r="H7" s="11"/>
      <c r="I7" s="18">
        <v>2014</v>
      </c>
      <c r="N7" s="1"/>
      <c r="AF7" s="1" t="s">
        <v>70</v>
      </c>
    </row>
    <row r="8" spans="1:32" ht="15.75" thickTop="1">
      <c r="AF8" s="79" t="s">
        <v>71</v>
      </c>
    </row>
    <row r="9" spans="1:32" ht="16.5" thickBot="1">
      <c r="A9" s="67" t="s">
        <v>11</v>
      </c>
      <c r="B9" s="68"/>
      <c r="C9" s="68"/>
      <c r="D9" s="68"/>
      <c r="E9" s="68"/>
      <c r="F9" s="68"/>
      <c r="G9" s="68"/>
      <c r="H9" s="69"/>
      <c r="I9" s="512" t="s">
        <v>65</v>
      </c>
      <c r="J9" s="513"/>
      <c r="K9" s="513"/>
      <c r="L9" s="513"/>
      <c r="M9" s="513"/>
      <c r="N9" s="513"/>
      <c r="O9" s="513"/>
      <c r="P9" s="513"/>
      <c r="Q9" s="513"/>
      <c r="R9" s="514"/>
      <c r="S9" s="80"/>
      <c r="T9" s="515" t="s">
        <v>30</v>
      </c>
      <c r="U9" s="516"/>
      <c r="V9" s="516"/>
      <c r="W9" s="516"/>
      <c r="X9" s="516"/>
      <c r="Y9" s="516"/>
      <c r="Z9" s="516"/>
      <c r="AA9" s="517"/>
    </row>
    <row r="10" spans="1:32" ht="64.5" thickTop="1" thickBot="1">
      <c r="A10" s="24" t="s">
        <v>3</v>
      </c>
      <c r="B10" s="24" t="s">
        <v>4</v>
      </c>
      <c r="C10" s="24" t="s">
        <v>5</v>
      </c>
      <c r="D10" s="24" t="s">
        <v>9</v>
      </c>
      <c r="E10" s="24" t="s">
        <v>10</v>
      </c>
      <c r="F10" s="24" t="s">
        <v>6</v>
      </c>
      <c r="G10" s="24" t="s">
        <v>8</v>
      </c>
      <c r="H10" s="24" t="s">
        <v>68</v>
      </c>
      <c r="I10" s="19" t="s">
        <v>12</v>
      </c>
      <c r="J10" s="20" t="s">
        <v>13</v>
      </c>
      <c r="K10" s="21" t="s">
        <v>14</v>
      </c>
      <c r="L10" s="22" t="s">
        <v>15</v>
      </c>
      <c r="M10" s="23" t="s">
        <v>16</v>
      </c>
      <c r="N10" s="73" t="s">
        <v>17</v>
      </c>
      <c r="O10" s="25" t="s">
        <v>18</v>
      </c>
      <c r="P10" s="25" t="s">
        <v>19</v>
      </c>
      <c r="Q10" s="25" t="s">
        <v>20</v>
      </c>
      <c r="R10" s="25" t="s">
        <v>21</v>
      </c>
      <c r="S10" s="25" t="s">
        <v>66</v>
      </c>
      <c r="T10" s="26" t="s">
        <v>22</v>
      </c>
      <c r="U10" s="27" t="s">
        <v>23</v>
      </c>
      <c r="V10" s="27" t="s">
        <v>24</v>
      </c>
      <c r="W10" s="27" t="s">
        <v>25</v>
      </c>
      <c r="X10" s="27" t="s">
        <v>26</v>
      </c>
      <c r="Y10" s="27" t="s">
        <v>27</v>
      </c>
      <c r="Z10" s="27" t="s">
        <v>28</v>
      </c>
      <c r="AA10" s="27" t="s">
        <v>29</v>
      </c>
    </row>
    <row r="11" spans="1:32" ht="192" thickTop="1">
      <c r="A11" s="509" t="s">
        <v>219</v>
      </c>
      <c r="B11" s="264" t="s">
        <v>78</v>
      </c>
      <c r="C11" s="345" t="s">
        <v>225</v>
      </c>
      <c r="D11" s="346"/>
      <c r="E11" s="347">
        <v>41061</v>
      </c>
      <c r="F11" s="348" t="s">
        <v>275</v>
      </c>
      <c r="G11" s="276" t="s">
        <v>276</v>
      </c>
      <c r="H11" s="349">
        <v>10000</v>
      </c>
      <c r="I11" s="288"/>
      <c r="J11" s="289" t="s">
        <v>67</v>
      </c>
      <c r="K11" s="288"/>
      <c r="L11" s="288"/>
      <c r="M11" s="288"/>
      <c r="N11" s="292"/>
      <c r="O11" s="297" t="s">
        <v>741</v>
      </c>
      <c r="P11" s="297"/>
      <c r="Q11" s="297" t="s">
        <v>742</v>
      </c>
      <c r="R11" s="297" t="s">
        <v>743</v>
      </c>
      <c r="S11" s="15"/>
      <c r="T11" s="288" t="s">
        <v>980</v>
      </c>
      <c r="U11" s="346" t="s">
        <v>981</v>
      </c>
      <c r="V11" s="346"/>
      <c r="W11" s="347">
        <v>41791</v>
      </c>
      <c r="X11" s="346" t="s">
        <v>982</v>
      </c>
      <c r="Y11" s="346"/>
      <c r="Z11" s="276" t="s">
        <v>1295</v>
      </c>
      <c r="AA11" s="405"/>
      <c r="AB11" s="413"/>
    </row>
    <row r="12" spans="1:32" ht="225">
      <c r="A12" s="510"/>
      <c r="B12" s="350" t="s">
        <v>79</v>
      </c>
      <c r="C12" s="351"/>
      <c r="D12" s="337"/>
      <c r="E12" s="347">
        <v>40909</v>
      </c>
      <c r="F12" s="345" t="s">
        <v>277</v>
      </c>
      <c r="G12" s="276" t="s">
        <v>276</v>
      </c>
      <c r="H12" s="284">
        <v>75000</v>
      </c>
      <c r="I12" s="288"/>
      <c r="J12" s="288" t="s">
        <v>67</v>
      </c>
      <c r="K12" s="288"/>
      <c r="L12" s="288"/>
      <c r="M12" s="288"/>
      <c r="N12" s="292"/>
      <c r="O12" s="268" t="s">
        <v>744</v>
      </c>
      <c r="P12" s="268" t="s">
        <v>745</v>
      </c>
      <c r="Q12" s="298" t="s">
        <v>746</v>
      </c>
      <c r="R12" s="299" t="s">
        <v>747</v>
      </c>
      <c r="S12" s="14"/>
      <c r="T12" s="330" t="s">
        <v>983</v>
      </c>
      <c r="U12" s="337" t="s">
        <v>984</v>
      </c>
      <c r="V12" s="389">
        <v>41852</v>
      </c>
      <c r="W12" s="390">
        <v>41974</v>
      </c>
      <c r="X12" s="337" t="s">
        <v>985</v>
      </c>
      <c r="Y12" s="391">
        <v>200000</v>
      </c>
      <c r="Z12" s="337" t="s">
        <v>1296</v>
      </c>
      <c r="AA12" s="406"/>
      <c r="AB12" s="413"/>
    </row>
    <row r="13" spans="1:32" ht="255">
      <c r="A13" s="510"/>
      <c r="B13" s="352" t="s">
        <v>80</v>
      </c>
      <c r="C13" s="353" t="s">
        <v>226</v>
      </c>
      <c r="D13" s="337"/>
      <c r="E13" s="354">
        <v>41244</v>
      </c>
      <c r="F13" s="345" t="s">
        <v>277</v>
      </c>
      <c r="G13" s="355" t="s">
        <v>278</v>
      </c>
      <c r="H13" s="356">
        <v>100000</v>
      </c>
      <c r="I13" s="288"/>
      <c r="J13" s="288" t="s">
        <v>67</v>
      </c>
      <c r="K13" s="288"/>
      <c r="L13" s="288"/>
      <c r="M13" s="288"/>
      <c r="N13" s="292" t="s">
        <v>67</v>
      </c>
      <c r="O13" s="283" t="s">
        <v>499</v>
      </c>
      <c r="P13" s="283" t="s">
        <v>500</v>
      </c>
      <c r="Q13" s="298"/>
      <c r="R13" s="298"/>
      <c r="S13" s="14"/>
      <c r="T13" s="330"/>
      <c r="U13" s="337"/>
      <c r="V13" s="337"/>
      <c r="W13" s="337"/>
      <c r="X13" s="337"/>
      <c r="Y13" s="337"/>
      <c r="Z13" s="337"/>
      <c r="AA13" s="406" t="s">
        <v>986</v>
      </c>
      <c r="AB13" s="413"/>
    </row>
    <row r="14" spans="1:32" ht="135">
      <c r="A14" s="510"/>
      <c r="B14" s="352" t="s">
        <v>81</v>
      </c>
      <c r="C14" s="284"/>
      <c r="D14" s="337"/>
      <c r="E14" s="354">
        <v>42339</v>
      </c>
      <c r="F14" s="345" t="s">
        <v>277</v>
      </c>
      <c r="G14" s="355" t="s">
        <v>279</v>
      </c>
      <c r="H14" s="356">
        <v>75000</v>
      </c>
      <c r="I14" s="288"/>
      <c r="J14" s="288" t="s">
        <v>67</v>
      </c>
      <c r="K14" s="288"/>
      <c r="L14" s="288"/>
      <c r="M14" s="288"/>
      <c r="N14" s="292"/>
      <c r="O14" s="283" t="s">
        <v>501</v>
      </c>
      <c r="P14" s="298"/>
      <c r="Q14" s="298"/>
      <c r="R14" s="298" t="s">
        <v>748</v>
      </c>
      <c r="S14" s="14"/>
      <c r="T14" s="330" t="s">
        <v>987</v>
      </c>
      <c r="U14" s="337" t="s">
        <v>988</v>
      </c>
      <c r="V14" s="390">
        <v>41426</v>
      </c>
      <c r="W14" s="389">
        <v>42339</v>
      </c>
      <c r="X14" s="337" t="s">
        <v>312</v>
      </c>
      <c r="Y14" s="337"/>
      <c r="Z14" s="337" t="s">
        <v>989</v>
      </c>
      <c r="AA14" s="406"/>
      <c r="AB14" s="413"/>
    </row>
    <row r="15" spans="1:32" ht="409.5">
      <c r="A15" s="510"/>
      <c r="B15" s="352" t="s">
        <v>82</v>
      </c>
      <c r="C15" s="353" t="s">
        <v>227</v>
      </c>
      <c r="D15" s="337"/>
      <c r="E15" s="354">
        <v>42339</v>
      </c>
      <c r="F15" s="345" t="s">
        <v>280</v>
      </c>
      <c r="G15" s="355" t="s">
        <v>281</v>
      </c>
      <c r="H15" s="356">
        <v>5000000</v>
      </c>
      <c r="I15" s="288"/>
      <c r="J15" s="288"/>
      <c r="K15" s="288"/>
      <c r="L15" s="288" t="s">
        <v>67</v>
      </c>
      <c r="M15" s="288"/>
      <c r="N15" s="292"/>
      <c r="O15" s="298" t="s">
        <v>749</v>
      </c>
      <c r="P15" s="298" t="s">
        <v>750</v>
      </c>
      <c r="Q15" s="298" t="s">
        <v>751</v>
      </c>
      <c r="R15" s="298" t="s">
        <v>752</v>
      </c>
      <c r="S15" s="14"/>
      <c r="T15" s="330" t="s">
        <v>990</v>
      </c>
      <c r="U15" s="337" t="s">
        <v>991</v>
      </c>
      <c r="V15" s="337"/>
      <c r="W15" s="337"/>
      <c r="X15" s="171" t="s">
        <v>280</v>
      </c>
      <c r="Y15" s="337" t="s">
        <v>992</v>
      </c>
      <c r="Z15" s="337" t="s">
        <v>993</v>
      </c>
      <c r="AA15" s="406"/>
      <c r="AB15" s="413"/>
    </row>
    <row r="16" spans="1:32" ht="140.25">
      <c r="A16" s="510"/>
      <c r="B16" s="263" t="s">
        <v>83</v>
      </c>
      <c r="C16" s="284"/>
      <c r="D16" s="337"/>
      <c r="E16" s="354">
        <v>42339</v>
      </c>
      <c r="F16" s="345" t="s">
        <v>282</v>
      </c>
      <c r="G16" s="355" t="s">
        <v>283</v>
      </c>
      <c r="H16" s="284">
        <v>50000</v>
      </c>
      <c r="I16" s="288"/>
      <c r="J16" s="288" t="s">
        <v>67</v>
      </c>
      <c r="K16" s="288"/>
      <c r="L16" s="288"/>
      <c r="M16" s="288"/>
      <c r="N16" s="292"/>
      <c r="O16" s="298" t="s">
        <v>753</v>
      </c>
      <c r="P16" s="298"/>
      <c r="Q16" s="298"/>
      <c r="R16" s="298"/>
      <c r="S16" s="14"/>
      <c r="T16" s="330" t="s">
        <v>994</v>
      </c>
      <c r="U16" s="337" t="s">
        <v>995</v>
      </c>
      <c r="V16" s="389">
        <v>42005</v>
      </c>
      <c r="W16" s="389">
        <v>42339</v>
      </c>
      <c r="X16" s="229" t="s">
        <v>1293</v>
      </c>
      <c r="Y16" s="337" t="s">
        <v>992</v>
      </c>
      <c r="Z16" s="337" t="s">
        <v>1294</v>
      </c>
      <c r="AA16" s="406"/>
      <c r="AB16" s="413"/>
    </row>
    <row r="17" spans="1:28" ht="270">
      <c r="A17" s="510"/>
      <c r="B17" s="357" t="s">
        <v>84</v>
      </c>
      <c r="C17" s="358"/>
      <c r="D17" s="337"/>
      <c r="E17" s="359" t="s">
        <v>228</v>
      </c>
      <c r="F17" s="360" t="s">
        <v>284</v>
      </c>
      <c r="G17" s="282" t="s">
        <v>285</v>
      </c>
      <c r="H17" s="361">
        <v>100000</v>
      </c>
      <c r="I17" s="288"/>
      <c r="J17" s="288" t="s">
        <v>67</v>
      </c>
      <c r="K17" s="288"/>
      <c r="L17" s="288"/>
      <c r="M17" s="288"/>
      <c r="N17" s="292"/>
      <c r="O17" s="300" t="s">
        <v>754</v>
      </c>
      <c r="P17" s="300" t="s">
        <v>755</v>
      </c>
      <c r="Q17" s="298" t="s">
        <v>756</v>
      </c>
      <c r="R17" s="274" t="s">
        <v>757</v>
      </c>
      <c r="S17" s="14"/>
      <c r="T17" s="330" t="s">
        <v>996</v>
      </c>
      <c r="U17" s="337" t="s">
        <v>997</v>
      </c>
      <c r="V17" s="337"/>
      <c r="W17" s="338">
        <v>42339</v>
      </c>
      <c r="X17" s="337"/>
      <c r="Y17" s="337"/>
      <c r="Z17" s="337" t="s">
        <v>998</v>
      </c>
      <c r="AA17" s="406"/>
      <c r="AB17" s="413"/>
    </row>
    <row r="18" spans="1:28" ht="150">
      <c r="A18" s="510"/>
      <c r="B18" s="352" t="s">
        <v>85</v>
      </c>
      <c r="C18" s="358"/>
      <c r="D18" s="337"/>
      <c r="E18" s="272" t="s">
        <v>229</v>
      </c>
      <c r="F18" s="278" t="s">
        <v>286</v>
      </c>
      <c r="G18" s="277" t="s">
        <v>287</v>
      </c>
      <c r="H18" s="284">
        <v>1000000</v>
      </c>
      <c r="I18" s="288"/>
      <c r="J18" s="288"/>
      <c r="K18" s="288"/>
      <c r="L18" s="288" t="s">
        <v>67</v>
      </c>
      <c r="M18" s="288"/>
      <c r="N18" s="292"/>
      <c r="O18" s="298" t="s">
        <v>758</v>
      </c>
      <c r="P18" s="298" t="s">
        <v>759</v>
      </c>
      <c r="Q18" s="298"/>
      <c r="R18" s="298" t="s">
        <v>760</v>
      </c>
      <c r="S18" s="14"/>
      <c r="T18" s="330" t="s">
        <v>999</v>
      </c>
      <c r="U18" s="337"/>
      <c r="V18" s="337"/>
      <c r="W18" s="337"/>
      <c r="X18" s="337"/>
      <c r="Y18" s="337"/>
      <c r="Z18" s="337"/>
      <c r="AA18" s="406"/>
      <c r="AB18" s="413"/>
    </row>
    <row r="19" spans="1:28" ht="102">
      <c r="A19" s="510"/>
      <c r="B19" s="352" t="s">
        <v>86</v>
      </c>
      <c r="C19" s="358"/>
      <c r="D19" s="346"/>
      <c r="E19" s="272" t="s">
        <v>229</v>
      </c>
      <c r="F19" s="278" t="s">
        <v>277</v>
      </c>
      <c r="G19" s="277" t="s">
        <v>288</v>
      </c>
      <c r="H19" s="284">
        <v>100000</v>
      </c>
      <c r="I19" s="288"/>
      <c r="J19" s="288"/>
      <c r="K19" s="288"/>
      <c r="L19" s="288" t="s">
        <v>67</v>
      </c>
      <c r="M19" s="288"/>
      <c r="N19" s="292" t="s">
        <v>67</v>
      </c>
      <c r="O19" s="297" t="s">
        <v>761</v>
      </c>
      <c r="P19" s="297"/>
      <c r="Q19" s="297"/>
      <c r="R19" s="297"/>
      <c r="S19" s="14"/>
      <c r="T19" s="288"/>
      <c r="U19" s="346"/>
      <c r="V19" s="346"/>
      <c r="W19" s="346"/>
      <c r="X19" s="346"/>
      <c r="Y19" s="346"/>
      <c r="Z19" s="346"/>
      <c r="AA19" s="405" t="s">
        <v>1000</v>
      </c>
      <c r="AB19" s="413"/>
    </row>
    <row r="20" spans="1:28" ht="120">
      <c r="A20" s="510"/>
      <c r="B20" s="352" t="s">
        <v>87</v>
      </c>
      <c r="C20" s="358"/>
      <c r="D20" s="346"/>
      <c r="E20" s="272" t="s">
        <v>229</v>
      </c>
      <c r="F20" s="278" t="s">
        <v>277</v>
      </c>
      <c r="G20" s="277" t="s">
        <v>289</v>
      </c>
      <c r="H20" s="284">
        <v>600000</v>
      </c>
      <c r="I20" s="288"/>
      <c r="J20" s="288" t="s">
        <v>67</v>
      </c>
      <c r="K20" s="288"/>
      <c r="L20" s="288"/>
      <c r="M20" s="288"/>
      <c r="N20" s="292"/>
      <c r="O20" s="297" t="s">
        <v>758</v>
      </c>
      <c r="P20" s="297" t="s">
        <v>759</v>
      </c>
      <c r="Q20" s="297"/>
      <c r="R20" s="297" t="s">
        <v>760</v>
      </c>
      <c r="S20" s="14"/>
      <c r="T20" s="288" t="s">
        <v>1001</v>
      </c>
      <c r="U20" s="346" t="s">
        <v>1002</v>
      </c>
      <c r="V20" s="346"/>
      <c r="W20" s="346"/>
      <c r="X20" s="346" t="s">
        <v>1003</v>
      </c>
      <c r="Y20" s="392">
        <v>700000</v>
      </c>
      <c r="Z20" s="346" t="s">
        <v>1004</v>
      </c>
      <c r="AA20" s="405" t="s">
        <v>1005</v>
      </c>
      <c r="AB20" s="413"/>
    </row>
    <row r="21" spans="1:28" ht="102.75" thickBot="1">
      <c r="A21" s="510"/>
      <c r="B21" s="362" t="s">
        <v>88</v>
      </c>
      <c r="C21" s="346"/>
      <c r="D21" s="346"/>
      <c r="E21" s="363">
        <v>42339</v>
      </c>
      <c r="F21" s="364" t="s">
        <v>290</v>
      </c>
      <c r="G21" s="355" t="s">
        <v>291</v>
      </c>
      <c r="H21" s="365">
        <v>5000</v>
      </c>
      <c r="I21" s="288"/>
      <c r="J21" s="288" t="s">
        <v>67</v>
      </c>
      <c r="K21" s="288"/>
      <c r="L21" s="288"/>
      <c r="M21" s="288"/>
      <c r="N21" s="292" t="s">
        <v>67</v>
      </c>
      <c r="O21" s="297" t="s">
        <v>762</v>
      </c>
      <c r="P21" s="297"/>
      <c r="Q21" s="297"/>
      <c r="R21" s="297"/>
      <c r="S21" s="14"/>
      <c r="T21" s="288"/>
      <c r="U21" s="346"/>
      <c r="V21" s="346"/>
      <c r="W21" s="393"/>
      <c r="X21" s="346" t="s">
        <v>992</v>
      </c>
      <c r="Y21" s="346"/>
      <c r="Z21" s="346" t="s">
        <v>1006</v>
      </c>
      <c r="AA21" s="405" t="s">
        <v>1007</v>
      </c>
      <c r="AB21" s="413"/>
    </row>
    <row r="22" spans="1:28" ht="204.75" thickBot="1">
      <c r="A22" s="510"/>
      <c r="B22" s="352" t="s">
        <v>89</v>
      </c>
      <c r="C22" s="337"/>
      <c r="D22" s="337"/>
      <c r="E22" s="272" t="s">
        <v>230</v>
      </c>
      <c r="F22" s="278" t="s">
        <v>292</v>
      </c>
      <c r="G22" s="282" t="s">
        <v>293</v>
      </c>
      <c r="H22" s="284">
        <v>350000</v>
      </c>
      <c r="I22" s="288"/>
      <c r="J22" s="288"/>
      <c r="K22" s="288"/>
      <c r="L22" s="288" t="s">
        <v>67</v>
      </c>
      <c r="M22" s="288"/>
      <c r="N22" s="292"/>
      <c r="O22" s="301" t="s">
        <v>763</v>
      </c>
      <c r="P22" s="302" t="s">
        <v>764</v>
      </c>
      <c r="Q22" s="303" t="s">
        <v>765</v>
      </c>
      <c r="R22" s="303" t="s">
        <v>766</v>
      </c>
      <c r="S22" s="14"/>
      <c r="T22" s="330" t="s">
        <v>1008</v>
      </c>
      <c r="U22" s="337" t="s">
        <v>1009</v>
      </c>
      <c r="V22" s="337"/>
      <c r="W22" s="337"/>
      <c r="X22" s="337"/>
      <c r="Y22" s="337"/>
      <c r="Z22" s="337"/>
      <c r="AA22" s="406"/>
      <c r="AB22" s="413"/>
    </row>
    <row r="23" spans="1:28" ht="234">
      <c r="A23" s="510"/>
      <c r="B23" s="264" t="s">
        <v>90</v>
      </c>
      <c r="C23" s="337"/>
      <c r="D23" s="337"/>
      <c r="E23" s="272" t="s">
        <v>231</v>
      </c>
      <c r="F23" s="278" t="s">
        <v>292</v>
      </c>
      <c r="G23" s="280" t="s">
        <v>294</v>
      </c>
      <c r="H23" s="284">
        <v>200000</v>
      </c>
      <c r="I23" s="288"/>
      <c r="J23" s="288"/>
      <c r="K23" s="288"/>
      <c r="L23" s="288" t="s">
        <v>31</v>
      </c>
      <c r="M23" s="288"/>
      <c r="N23" s="292"/>
      <c r="O23" s="301" t="s">
        <v>767</v>
      </c>
      <c r="P23" s="304" t="s">
        <v>768</v>
      </c>
      <c r="Q23" s="305" t="s">
        <v>769</v>
      </c>
      <c r="R23" s="305" t="s">
        <v>770</v>
      </c>
      <c r="S23" s="14"/>
      <c r="T23" s="330"/>
      <c r="U23" s="337" t="s">
        <v>1010</v>
      </c>
      <c r="V23" s="337"/>
      <c r="W23" s="337"/>
      <c r="X23" s="337"/>
      <c r="Y23" s="337"/>
      <c r="Z23" s="337"/>
      <c r="AA23" s="406" t="s">
        <v>1011</v>
      </c>
      <c r="AB23" s="413"/>
    </row>
    <row r="24" spans="1:28" ht="268.5" thickBot="1">
      <c r="A24" s="510"/>
      <c r="B24" s="264" t="s">
        <v>91</v>
      </c>
      <c r="C24" s="337"/>
      <c r="D24" s="337"/>
      <c r="E24" s="272" t="s">
        <v>230</v>
      </c>
      <c r="F24" s="278" t="s">
        <v>292</v>
      </c>
      <c r="G24" s="280" t="s">
        <v>295</v>
      </c>
      <c r="H24" s="284">
        <v>50000</v>
      </c>
      <c r="I24" s="288"/>
      <c r="J24" s="288"/>
      <c r="K24" s="288"/>
      <c r="L24" s="288" t="s">
        <v>67</v>
      </c>
      <c r="M24" s="288"/>
      <c r="N24" s="292"/>
      <c r="O24" s="306" t="s">
        <v>771</v>
      </c>
      <c r="P24" s="307" t="s">
        <v>772</v>
      </c>
      <c r="Q24" s="308" t="s">
        <v>773</v>
      </c>
      <c r="R24" s="298" t="s">
        <v>770</v>
      </c>
      <c r="S24" s="14"/>
      <c r="T24" s="330" t="s">
        <v>1012</v>
      </c>
      <c r="U24" s="337"/>
      <c r="V24" s="337"/>
      <c r="W24" s="337"/>
      <c r="X24" s="337"/>
      <c r="Y24" s="337"/>
      <c r="Z24" s="337"/>
      <c r="AA24" s="406" t="s">
        <v>1013</v>
      </c>
      <c r="AB24" s="413"/>
    </row>
    <row r="25" spans="1:28" ht="216.75">
      <c r="A25" s="510"/>
      <c r="B25" s="264" t="s">
        <v>92</v>
      </c>
      <c r="C25" s="346"/>
      <c r="D25" s="346"/>
      <c r="E25" s="272" t="s">
        <v>232</v>
      </c>
      <c r="F25" s="278" t="s">
        <v>292</v>
      </c>
      <c r="G25" s="280" t="s">
        <v>296</v>
      </c>
      <c r="H25" s="284">
        <v>100000</v>
      </c>
      <c r="I25" s="288"/>
      <c r="J25" s="288"/>
      <c r="K25" s="288"/>
      <c r="L25" s="288" t="s">
        <v>31</v>
      </c>
      <c r="M25" s="288"/>
      <c r="N25" s="292"/>
      <c r="O25" s="306" t="s">
        <v>774</v>
      </c>
      <c r="P25" s="297"/>
      <c r="Q25" s="309" t="s">
        <v>775</v>
      </c>
      <c r="R25" s="297" t="s">
        <v>770</v>
      </c>
      <c r="S25" s="14"/>
      <c r="T25" s="288" t="s">
        <v>1014</v>
      </c>
      <c r="U25" s="346"/>
      <c r="V25" s="346"/>
      <c r="W25" s="346"/>
      <c r="X25" s="346"/>
      <c r="Y25" s="346"/>
      <c r="Z25" s="346"/>
      <c r="AA25" s="405" t="s">
        <v>1015</v>
      </c>
      <c r="AB25" s="413"/>
    </row>
    <row r="26" spans="1:28" ht="204">
      <c r="A26" s="510"/>
      <c r="B26" s="263" t="s">
        <v>93</v>
      </c>
      <c r="C26" s="346"/>
      <c r="D26" s="346"/>
      <c r="E26" s="272" t="s">
        <v>231</v>
      </c>
      <c r="F26" s="278" t="s">
        <v>297</v>
      </c>
      <c r="G26" s="280" t="s">
        <v>298</v>
      </c>
      <c r="H26" s="284">
        <v>300000</v>
      </c>
      <c r="I26" s="288"/>
      <c r="J26" s="288" t="s">
        <v>67</v>
      </c>
      <c r="K26" s="288"/>
      <c r="L26" s="288"/>
      <c r="M26" s="288"/>
      <c r="N26" s="292"/>
      <c r="O26" s="306" t="s">
        <v>776</v>
      </c>
      <c r="P26" s="297"/>
      <c r="Q26" s="301" t="s">
        <v>777</v>
      </c>
      <c r="R26" s="297"/>
      <c r="S26" s="14"/>
      <c r="T26" s="288" t="s">
        <v>1016</v>
      </c>
      <c r="U26" s="346" t="s">
        <v>1017</v>
      </c>
      <c r="V26" s="393">
        <v>42005</v>
      </c>
      <c r="W26" s="346"/>
      <c r="X26" s="346"/>
      <c r="Y26" s="346"/>
      <c r="Z26" s="346"/>
      <c r="AA26" s="405" t="s">
        <v>1018</v>
      </c>
      <c r="AB26" s="413"/>
    </row>
    <row r="27" spans="1:28" ht="102">
      <c r="A27" s="510"/>
      <c r="B27" s="350" t="s">
        <v>94</v>
      </c>
      <c r="C27" s="337"/>
      <c r="D27" s="337"/>
      <c r="E27" s="359" t="s">
        <v>233</v>
      </c>
      <c r="F27" s="360" t="s">
        <v>299</v>
      </c>
      <c r="G27" s="279" t="s">
        <v>300</v>
      </c>
      <c r="H27" s="361"/>
      <c r="I27" s="288"/>
      <c r="J27" s="288"/>
      <c r="K27" s="288"/>
      <c r="L27" s="288" t="s">
        <v>67</v>
      </c>
      <c r="M27" s="288"/>
      <c r="N27" s="292" t="s">
        <v>67</v>
      </c>
      <c r="O27" s="298" t="s">
        <v>778</v>
      </c>
      <c r="P27" s="298"/>
      <c r="Q27" s="309"/>
      <c r="R27" s="298" t="s">
        <v>779</v>
      </c>
      <c r="S27" s="14"/>
      <c r="T27" s="330"/>
      <c r="U27" s="337"/>
      <c r="V27" s="337"/>
      <c r="W27" s="389"/>
      <c r="X27" s="337"/>
      <c r="Y27" s="337"/>
      <c r="Z27" s="337"/>
      <c r="AA27" s="406" t="s">
        <v>1019</v>
      </c>
      <c r="AB27" s="413"/>
    </row>
    <row r="28" spans="1:28" ht="180">
      <c r="A28" s="510"/>
      <c r="B28" s="264" t="s">
        <v>95</v>
      </c>
      <c r="C28" s="337"/>
      <c r="D28" s="337"/>
      <c r="E28" s="366" t="s">
        <v>234</v>
      </c>
      <c r="F28" s="278" t="s">
        <v>301</v>
      </c>
      <c r="G28" s="277" t="s">
        <v>302</v>
      </c>
      <c r="H28" s="284">
        <v>20000</v>
      </c>
      <c r="I28" s="288"/>
      <c r="J28" s="288" t="s">
        <v>67</v>
      </c>
      <c r="K28" s="288"/>
      <c r="L28" s="288"/>
      <c r="M28" s="288"/>
      <c r="N28" s="292"/>
      <c r="O28" s="298" t="s">
        <v>780</v>
      </c>
      <c r="P28" s="298"/>
      <c r="Q28" s="309"/>
      <c r="R28" s="298" t="s">
        <v>781</v>
      </c>
      <c r="S28" s="15"/>
      <c r="T28" s="330" t="s">
        <v>1020</v>
      </c>
      <c r="U28" s="337" t="s">
        <v>1021</v>
      </c>
      <c r="V28" s="389">
        <v>42005</v>
      </c>
      <c r="W28" s="389">
        <v>42339</v>
      </c>
      <c r="X28" s="337" t="s">
        <v>1022</v>
      </c>
      <c r="Y28" s="337"/>
      <c r="Z28" s="337" t="s">
        <v>1023</v>
      </c>
      <c r="AA28" s="406" t="s">
        <v>1024</v>
      </c>
      <c r="AB28" s="413"/>
    </row>
    <row r="29" spans="1:28" ht="127.5">
      <c r="A29" s="510"/>
      <c r="B29" s="264" t="s">
        <v>96</v>
      </c>
      <c r="C29" s="337"/>
      <c r="D29" s="337"/>
      <c r="E29" s="272" t="s">
        <v>235</v>
      </c>
      <c r="F29" s="278" t="s">
        <v>301</v>
      </c>
      <c r="G29" s="277" t="s">
        <v>303</v>
      </c>
      <c r="H29" s="284">
        <v>500000</v>
      </c>
      <c r="I29" s="288"/>
      <c r="J29" s="288" t="s">
        <v>67</v>
      </c>
      <c r="K29" s="288"/>
      <c r="L29" s="288"/>
      <c r="M29" s="288"/>
      <c r="N29" s="292" t="s">
        <v>67</v>
      </c>
      <c r="O29" s="298" t="s">
        <v>782</v>
      </c>
      <c r="P29" s="298"/>
      <c r="Q29" s="309"/>
      <c r="R29" s="298"/>
      <c r="S29" s="15"/>
      <c r="T29" s="330"/>
      <c r="U29" s="337"/>
      <c r="V29" s="337"/>
      <c r="W29" s="337"/>
      <c r="X29" s="337"/>
      <c r="Y29" s="337"/>
      <c r="Z29" s="337"/>
      <c r="AA29" s="406" t="s">
        <v>1025</v>
      </c>
      <c r="AB29" s="413"/>
    </row>
    <row r="30" spans="1:28" ht="114.75">
      <c r="A30" s="510"/>
      <c r="B30" s="264" t="s">
        <v>97</v>
      </c>
      <c r="C30" s="346"/>
      <c r="D30" s="346"/>
      <c r="E30" s="272" t="s">
        <v>234</v>
      </c>
      <c r="F30" s="278" t="s">
        <v>304</v>
      </c>
      <c r="G30" s="277" t="s">
        <v>305</v>
      </c>
      <c r="H30" s="281">
        <v>0</v>
      </c>
      <c r="I30" s="288"/>
      <c r="J30" s="288" t="s">
        <v>67</v>
      </c>
      <c r="K30" s="288"/>
      <c r="L30" s="288"/>
      <c r="M30" s="288"/>
      <c r="N30" s="292" t="s">
        <v>67</v>
      </c>
      <c r="O30" s="297" t="s">
        <v>783</v>
      </c>
      <c r="P30" s="297" t="s">
        <v>784</v>
      </c>
      <c r="Q30" s="309"/>
      <c r="R30" s="297" t="s">
        <v>785</v>
      </c>
      <c r="S30" s="15"/>
      <c r="T30" s="288"/>
      <c r="U30" s="346"/>
      <c r="V30" s="346"/>
      <c r="W30" s="346"/>
      <c r="X30" s="346"/>
      <c r="Y30" s="346"/>
      <c r="Z30" s="346"/>
      <c r="AA30" s="405" t="s">
        <v>1026</v>
      </c>
      <c r="AB30" s="413"/>
    </row>
    <row r="31" spans="1:28" ht="89.25">
      <c r="A31" s="510"/>
      <c r="B31" s="264" t="s">
        <v>98</v>
      </c>
      <c r="C31" s="346"/>
      <c r="D31" s="346"/>
      <c r="E31" s="272" t="s">
        <v>236</v>
      </c>
      <c r="F31" s="278" t="s">
        <v>306</v>
      </c>
      <c r="G31" s="277" t="s">
        <v>307</v>
      </c>
      <c r="H31" s="281">
        <v>0</v>
      </c>
      <c r="I31" s="288"/>
      <c r="J31" s="288" t="s">
        <v>67</v>
      </c>
      <c r="K31" s="288"/>
      <c r="L31" s="288"/>
      <c r="M31" s="288"/>
      <c r="N31" s="292" t="s">
        <v>67</v>
      </c>
      <c r="O31" s="297" t="s">
        <v>514</v>
      </c>
      <c r="P31" s="297"/>
      <c r="Q31" s="309"/>
      <c r="R31" s="297" t="s">
        <v>786</v>
      </c>
      <c r="S31" s="15"/>
      <c r="T31" s="288"/>
      <c r="U31" s="346"/>
      <c r="V31" s="346"/>
      <c r="W31" s="346"/>
      <c r="X31" s="346"/>
      <c r="Y31" s="346"/>
      <c r="Z31" s="346"/>
      <c r="AA31" s="405" t="s">
        <v>1027</v>
      </c>
      <c r="AB31" s="413"/>
    </row>
    <row r="32" spans="1:28" ht="180">
      <c r="A32" s="510"/>
      <c r="B32" s="367" t="s">
        <v>99</v>
      </c>
      <c r="C32" s="346"/>
      <c r="D32" s="346"/>
      <c r="E32" s="368" t="s">
        <v>234</v>
      </c>
      <c r="F32" s="369" t="s">
        <v>722</v>
      </c>
      <c r="G32" s="277" t="s">
        <v>309</v>
      </c>
      <c r="H32" s="365">
        <v>300000</v>
      </c>
      <c r="I32" s="288"/>
      <c r="J32" s="288" t="s">
        <v>67</v>
      </c>
      <c r="K32" s="288"/>
      <c r="L32" s="288"/>
      <c r="M32" s="288"/>
      <c r="N32" s="292" t="s">
        <v>67</v>
      </c>
      <c r="O32" s="297" t="s">
        <v>762</v>
      </c>
      <c r="P32" s="297"/>
      <c r="Q32" s="310" t="s">
        <v>787</v>
      </c>
      <c r="R32" s="297"/>
      <c r="S32" s="15"/>
      <c r="T32" s="288" t="s">
        <v>1028</v>
      </c>
      <c r="U32" s="346"/>
      <c r="V32" s="393"/>
      <c r="W32" s="393">
        <v>42339</v>
      </c>
      <c r="X32" s="346"/>
      <c r="Y32" s="346"/>
      <c r="Z32" s="346" t="s">
        <v>1029</v>
      </c>
      <c r="AA32" s="405" t="s">
        <v>1030</v>
      </c>
      <c r="AB32" s="413"/>
    </row>
    <row r="33" spans="1:28" ht="180">
      <c r="A33" s="510"/>
      <c r="B33" s="350" t="s">
        <v>100</v>
      </c>
      <c r="C33" s="337"/>
      <c r="D33" s="337"/>
      <c r="E33" s="272" t="s">
        <v>237</v>
      </c>
      <c r="F33" s="360" t="s">
        <v>310</v>
      </c>
      <c r="G33" s="279" t="s">
        <v>311</v>
      </c>
      <c r="H33" s="284"/>
      <c r="I33" s="288"/>
      <c r="J33" s="288" t="s">
        <v>67</v>
      </c>
      <c r="K33" s="288"/>
      <c r="L33" s="288"/>
      <c r="M33" s="288"/>
      <c r="N33" s="292"/>
      <c r="O33" s="298" t="s">
        <v>788</v>
      </c>
      <c r="P33" s="298"/>
      <c r="Q33" s="298"/>
      <c r="R33" s="311" t="s">
        <v>789</v>
      </c>
      <c r="S33" s="15"/>
      <c r="T33" s="330" t="s">
        <v>1031</v>
      </c>
      <c r="U33" s="337" t="s">
        <v>1032</v>
      </c>
      <c r="V33" s="337"/>
      <c r="W33" s="389">
        <v>41699</v>
      </c>
      <c r="X33" s="337" t="s">
        <v>1003</v>
      </c>
      <c r="Y33" s="391">
        <v>80000</v>
      </c>
      <c r="Z33" s="337" t="s">
        <v>1297</v>
      </c>
      <c r="AA33" s="406" t="s">
        <v>1034</v>
      </c>
      <c r="AB33" s="413"/>
    </row>
    <row r="34" spans="1:28" ht="114.75">
      <c r="A34" s="510"/>
      <c r="B34" s="264" t="s">
        <v>101</v>
      </c>
      <c r="C34" s="337"/>
      <c r="D34" s="337"/>
      <c r="E34" s="272" t="s">
        <v>238</v>
      </c>
      <c r="F34" s="278" t="s">
        <v>312</v>
      </c>
      <c r="G34" s="277" t="s">
        <v>313</v>
      </c>
      <c r="H34" s="281">
        <v>0</v>
      </c>
      <c r="I34" s="288"/>
      <c r="J34" s="288" t="s">
        <v>67</v>
      </c>
      <c r="K34" s="288"/>
      <c r="L34" s="288"/>
      <c r="M34" s="288"/>
      <c r="N34" s="292" t="s">
        <v>67</v>
      </c>
      <c r="O34" s="298" t="s">
        <v>516</v>
      </c>
      <c r="P34" s="298"/>
      <c r="Q34" s="298"/>
      <c r="R34" s="298"/>
      <c r="S34" s="15"/>
      <c r="T34" s="330" t="s">
        <v>1035</v>
      </c>
      <c r="U34" s="337"/>
      <c r="V34" s="337"/>
      <c r="W34" s="337"/>
      <c r="X34" s="337"/>
      <c r="Y34" s="337"/>
      <c r="Z34" s="337"/>
      <c r="AA34" s="406" t="s">
        <v>1036</v>
      </c>
      <c r="AB34" s="413"/>
    </row>
    <row r="35" spans="1:28" ht="114.75">
      <c r="A35" s="510"/>
      <c r="B35" s="264" t="s">
        <v>102</v>
      </c>
      <c r="C35" s="337"/>
      <c r="D35" s="337"/>
      <c r="E35" s="272" t="s">
        <v>239</v>
      </c>
      <c r="F35" s="278" t="s">
        <v>314</v>
      </c>
      <c r="G35" s="277" t="s">
        <v>315</v>
      </c>
      <c r="H35" s="284">
        <v>30000</v>
      </c>
      <c r="I35" s="288"/>
      <c r="J35" s="288" t="s">
        <v>67</v>
      </c>
      <c r="K35" s="288"/>
      <c r="L35" s="288"/>
      <c r="M35" s="288"/>
      <c r="N35" s="292" t="s">
        <v>67</v>
      </c>
      <c r="O35" s="298" t="s">
        <v>790</v>
      </c>
      <c r="P35" s="298"/>
      <c r="Q35" s="298"/>
      <c r="R35" s="298" t="s">
        <v>791</v>
      </c>
      <c r="S35" s="15"/>
      <c r="T35" s="330"/>
      <c r="U35" s="337" t="s">
        <v>1037</v>
      </c>
      <c r="V35" s="337"/>
      <c r="W35" s="389">
        <v>41699</v>
      </c>
      <c r="X35" s="337" t="s">
        <v>1003</v>
      </c>
      <c r="Y35" s="391">
        <v>80000</v>
      </c>
      <c r="Z35" s="337" t="s">
        <v>1033</v>
      </c>
      <c r="AA35" s="406" t="s">
        <v>1038</v>
      </c>
      <c r="AB35" s="413"/>
    </row>
    <row r="36" spans="1:28" ht="89.25">
      <c r="A36" s="510"/>
      <c r="B36" s="263" t="s">
        <v>103</v>
      </c>
      <c r="C36" s="337"/>
      <c r="D36" s="337"/>
      <c r="E36" s="272" t="s">
        <v>240</v>
      </c>
      <c r="F36" s="278" t="s">
        <v>638</v>
      </c>
      <c r="G36" s="277" t="s">
        <v>317</v>
      </c>
      <c r="H36" s="284">
        <v>5000000</v>
      </c>
      <c r="I36" s="288"/>
      <c r="J36" s="288" t="s">
        <v>67</v>
      </c>
      <c r="K36" s="288"/>
      <c r="L36" s="288"/>
      <c r="M36" s="288"/>
      <c r="N36" s="292" t="s">
        <v>67</v>
      </c>
      <c r="O36" s="298" t="s">
        <v>792</v>
      </c>
      <c r="P36" s="298"/>
      <c r="Q36" s="298"/>
      <c r="R36" s="298"/>
      <c r="S36" s="15"/>
      <c r="T36" s="330"/>
      <c r="U36" s="337"/>
      <c r="V36" s="337"/>
      <c r="W36" s="337"/>
      <c r="X36" s="362" t="s">
        <v>638</v>
      </c>
      <c r="Y36" s="337"/>
      <c r="Z36" s="337"/>
      <c r="AA36" s="406" t="s">
        <v>1039</v>
      </c>
      <c r="AB36" s="413"/>
    </row>
    <row r="37" spans="1:28" ht="178.5">
      <c r="A37" s="510"/>
      <c r="B37" s="350" t="s">
        <v>104</v>
      </c>
      <c r="C37" s="337"/>
      <c r="D37" s="337"/>
      <c r="E37" s="359" t="s">
        <v>241</v>
      </c>
      <c r="F37" s="360" t="s">
        <v>310</v>
      </c>
      <c r="G37" s="282" t="s">
        <v>318</v>
      </c>
      <c r="H37" s="361"/>
      <c r="I37" s="288"/>
      <c r="J37" s="288" t="s">
        <v>67</v>
      </c>
      <c r="K37" s="288"/>
      <c r="L37" s="288"/>
      <c r="M37" s="288"/>
      <c r="N37" s="292" t="s">
        <v>67</v>
      </c>
      <c r="O37" s="298" t="s">
        <v>793</v>
      </c>
      <c r="P37" s="298"/>
      <c r="Q37" s="298"/>
      <c r="R37" s="311" t="s">
        <v>789</v>
      </c>
      <c r="S37" s="15"/>
      <c r="T37" s="330"/>
      <c r="U37" s="337"/>
      <c r="V37" s="337"/>
      <c r="W37" s="337"/>
      <c r="X37" s="337"/>
      <c r="Y37" s="337"/>
      <c r="Z37" s="337"/>
      <c r="AA37" s="406" t="s">
        <v>1040</v>
      </c>
      <c r="AB37" s="413"/>
    </row>
    <row r="38" spans="1:28" ht="165.75">
      <c r="A38" s="510"/>
      <c r="B38" s="264" t="s">
        <v>105</v>
      </c>
      <c r="C38" s="284" t="s">
        <v>242</v>
      </c>
      <c r="D38" s="337"/>
      <c r="E38" s="272" t="s">
        <v>241</v>
      </c>
      <c r="F38" s="278" t="s">
        <v>312</v>
      </c>
      <c r="G38" s="280" t="s">
        <v>319</v>
      </c>
      <c r="H38" s="284">
        <v>200000</v>
      </c>
      <c r="I38" s="288"/>
      <c r="J38" s="288"/>
      <c r="K38" s="288" t="s">
        <v>67</v>
      </c>
      <c r="L38" s="288"/>
      <c r="M38" s="288"/>
      <c r="N38" s="292" t="s">
        <v>67</v>
      </c>
      <c r="O38" s="298" t="s">
        <v>794</v>
      </c>
      <c r="P38" s="298"/>
      <c r="Q38" s="298" t="s">
        <v>795</v>
      </c>
      <c r="R38" s="298" t="s">
        <v>796</v>
      </c>
      <c r="S38" s="15"/>
      <c r="T38" s="330"/>
      <c r="U38" s="337"/>
      <c r="V38" s="337"/>
      <c r="W38" s="337"/>
      <c r="X38" s="337"/>
      <c r="Y38" s="337"/>
      <c r="Z38" s="337"/>
      <c r="AA38" s="406" t="s">
        <v>1041</v>
      </c>
      <c r="AB38" s="413"/>
    </row>
    <row r="39" spans="1:28" ht="127.5">
      <c r="A39" s="510"/>
      <c r="B39" s="264" t="s">
        <v>106</v>
      </c>
      <c r="C39" s="337"/>
      <c r="D39" s="337"/>
      <c r="E39" s="272" t="s">
        <v>237</v>
      </c>
      <c r="F39" s="278" t="s">
        <v>312</v>
      </c>
      <c r="G39" s="277" t="s">
        <v>320</v>
      </c>
      <c r="H39" s="284">
        <v>50000</v>
      </c>
      <c r="I39" s="288"/>
      <c r="J39" s="288" t="s">
        <v>67</v>
      </c>
      <c r="K39" s="288"/>
      <c r="L39" s="288"/>
      <c r="M39" s="288"/>
      <c r="N39" s="292"/>
      <c r="O39" s="298" t="s">
        <v>797</v>
      </c>
      <c r="P39" s="298"/>
      <c r="Q39" s="298"/>
      <c r="R39" s="298"/>
      <c r="S39" s="15"/>
      <c r="T39" s="330" t="s">
        <v>1042</v>
      </c>
      <c r="U39" s="337"/>
      <c r="V39" s="337"/>
      <c r="W39" s="389">
        <v>42339</v>
      </c>
      <c r="X39" s="337"/>
      <c r="Y39" s="337"/>
      <c r="Z39" s="337"/>
      <c r="AA39" s="406"/>
      <c r="AB39" s="413"/>
    </row>
    <row r="40" spans="1:28" ht="165.75">
      <c r="A40" s="510"/>
      <c r="B40" s="264" t="s">
        <v>107</v>
      </c>
      <c r="C40" s="337"/>
      <c r="D40" s="337"/>
      <c r="E40" s="272" t="s">
        <v>238</v>
      </c>
      <c r="F40" s="278" t="s">
        <v>321</v>
      </c>
      <c r="G40" s="277" t="s">
        <v>322</v>
      </c>
      <c r="H40" s="281">
        <v>0</v>
      </c>
      <c r="I40" s="288"/>
      <c r="J40" s="288" t="s">
        <v>67</v>
      </c>
      <c r="K40" s="288"/>
      <c r="L40" s="288"/>
      <c r="M40" s="269"/>
      <c r="N40" s="292" t="s">
        <v>67</v>
      </c>
      <c r="O40" s="275" t="s">
        <v>798</v>
      </c>
      <c r="P40" s="298"/>
      <c r="Q40" s="298"/>
      <c r="R40" s="273" t="s">
        <v>799</v>
      </c>
      <c r="S40" s="15"/>
      <c r="T40" s="330" t="s">
        <v>1043</v>
      </c>
      <c r="U40" s="337" t="s">
        <v>1044</v>
      </c>
      <c r="V40" s="389">
        <v>41426</v>
      </c>
      <c r="W40" s="389">
        <v>42339</v>
      </c>
      <c r="X40" s="337" t="s">
        <v>992</v>
      </c>
      <c r="Y40" s="337"/>
      <c r="Z40" s="337"/>
      <c r="AA40" s="406" t="s">
        <v>1045</v>
      </c>
      <c r="AB40" s="413"/>
    </row>
    <row r="41" spans="1:28" ht="89.25">
      <c r="A41" s="510"/>
      <c r="B41" s="112" t="s">
        <v>108</v>
      </c>
      <c r="C41" s="226"/>
      <c r="D41" s="226"/>
      <c r="E41" s="144" t="s">
        <v>239</v>
      </c>
      <c r="F41" s="174" t="s">
        <v>323</v>
      </c>
      <c r="G41" s="175" t="s">
        <v>324</v>
      </c>
      <c r="H41" s="138">
        <v>10000</v>
      </c>
      <c r="I41" s="290"/>
      <c r="J41" s="290" t="s">
        <v>67</v>
      </c>
      <c r="K41" s="290"/>
      <c r="L41" s="290"/>
      <c r="M41" s="290"/>
      <c r="N41" s="293"/>
      <c r="O41" s="312" t="s">
        <v>800</v>
      </c>
      <c r="P41" s="312"/>
      <c r="Q41" s="312" t="s">
        <v>801</v>
      </c>
      <c r="R41" s="312" t="s">
        <v>432</v>
      </c>
      <c r="S41" s="14"/>
      <c r="T41" s="327"/>
      <c r="U41" s="226"/>
      <c r="V41" s="226"/>
      <c r="W41" s="394">
        <v>42339</v>
      </c>
      <c r="X41" s="226"/>
      <c r="Y41" s="226"/>
      <c r="Z41" s="226"/>
      <c r="AA41" s="407"/>
      <c r="AB41" s="414"/>
    </row>
    <row r="42" spans="1:28" ht="105">
      <c r="A42" s="510"/>
      <c r="B42" s="110" t="s">
        <v>109</v>
      </c>
      <c r="C42" s="226"/>
      <c r="D42" s="226"/>
      <c r="E42" s="144" t="s">
        <v>240</v>
      </c>
      <c r="F42" s="171" t="s">
        <v>723</v>
      </c>
      <c r="G42" s="175" t="s">
        <v>326</v>
      </c>
      <c r="H42" s="138">
        <v>10000</v>
      </c>
      <c r="I42" s="290"/>
      <c r="J42" s="290"/>
      <c r="K42" s="290"/>
      <c r="L42" s="290" t="s">
        <v>67</v>
      </c>
      <c r="M42" s="290"/>
      <c r="N42" s="293"/>
      <c r="O42" s="312" t="s">
        <v>802</v>
      </c>
      <c r="P42" s="312"/>
      <c r="Q42" s="312"/>
      <c r="R42" s="312" t="s">
        <v>803</v>
      </c>
      <c r="S42" s="14"/>
      <c r="T42" s="332" t="s">
        <v>1046</v>
      </c>
      <c r="U42" s="226" t="s">
        <v>1047</v>
      </c>
      <c r="V42" s="226"/>
      <c r="W42" s="244">
        <v>42339</v>
      </c>
      <c r="X42" s="395" t="s">
        <v>1048</v>
      </c>
      <c r="Y42" s="226"/>
      <c r="Z42" s="226" t="s">
        <v>1049</v>
      </c>
      <c r="AA42" s="407" t="s">
        <v>1050</v>
      </c>
      <c r="AB42" s="414"/>
    </row>
    <row r="43" spans="1:28" ht="90">
      <c r="A43" s="510"/>
      <c r="B43" s="370" t="s">
        <v>110</v>
      </c>
      <c r="C43" s="226"/>
      <c r="D43" s="226"/>
      <c r="E43" s="153">
        <v>41214</v>
      </c>
      <c r="F43" s="151" t="s">
        <v>327</v>
      </c>
      <c r="G43" s="183" t="s">
        <v>724</v>
      </c>
      <c r="H43" s="211" t="s">
        <v>483</v>
      </c>
      <c r="I43" s="290"/>
      <c r="J43" s="290"/>
      <c r="K43" s="290"/>
      <c r="L43" s="290"/>
      <c r="M43" s="290" t="s">
        <v>67</v>
      </c>
      <c r="N43" s="293"/>
      <c r="O43" s="312" t="s">
        <v>804</v>
      </c>
      <c r="P43" s="312" t="s">
        <v>805</v>
      </c>
      <c r="Q43" s="309" t="s">
        <v>806</v>
      </c>
      <c r="R43" s="181" t="s">
        <v>807</v>
      </c>
      <c r="S43" s="14"/>
      <c r="T43" s="327"/>
      <c r="U43" s="226"/>
      <c r="V43" s="226"/>
      <c r="W43" s="211" t="s">
        <v>640</v>
      </c>
      <c r="X43" s="226"/>
      <c r="Y43" s="226"/>
      <c r="Z43" s="226" t="s">
        <v>1051</v>
      </c>
      <c r="AA43" s="407"/>
      <c r="AB43" s="414"/>
    </row>
    <row r="44" spans="1:28" ht="114.75">
      <c r="A44" s="510"/>
      <c r="B44" s="116" t="s">
        <v>694</v>
      </c>
      <c r="C44" s="226"/>
      <c r="D44" s="226"/>
      <c r="E44" s="153">
        <v>41214</v>
      </c>
      <c r="F44" s="151" t="s">
        <v>329</v>
      </c>
      <c r="G44" s="184" t="s">
        <v>330</v>
      </c>
      <c r="H44" s="249" t="s">
        <v>484</v>
      </c>
      <c r="I44" s="290"/>
      <c r="J44" s="290" t="s">
        <v>67</v>
      </c>
      <c r="K44" s="290"/>
      <c r="L44" s="290"/>
      <c r="M44" s="290"/>
      <c r="N44" s="293" t="s">
        <v>67</v>
      </c>
      <c r="O44" s="309" t="s">
        <v>808</v>
      </c>
      <c r="P44" s="312"/>
      <c r="Q44" s="312"/>
      <c r="R44" s="312" t="s">
        <v>809</v>
      </c>
      <c r="S44" s="15"/>
      <c r="T44" s="327"/>
      <c r="U44" s="226"/>
      <c r="V44" s="226"/>
      <c r="W44" s="396">
        <v>41214</v>
      </c>
      <c r="X44" s="249" t="s">
        <v>642</v>
      </c>
      <c r="Y44" s="226"/>
      <c r="Z44" s="226"/>
      <c r="AA44" s="407" t="s">
        <v>1052</v>
      </c>
      <c r="AB44" s="414"/>
    </row>
    <row r="45" spans="1:28" ht="409.5">
      <c r="A45" s="510"/>
      <c r="B45" s="371" t="s">
        <v>695</v>
      </c>
      <c r="C45" s="226"/>
      <c r="D45" s="226"/>
      <c r="E45" s="151" t="s">
        <v>244</v>
      </c>
      <c r="F45" s="171" t="s">
        <v>644</v>
      </c>
      <c r="G45" s="184" t="s">
        <v>725</v>
      </c>
      <c r="H45" s="249" t="s">
        <v>485</v>
      </c>
      <c r="I45" s="290"/>
      <c r="J45" s="290"/>
      <c r="K45" s="290"/>
      <c r="L45" s="290" t="s">
        <v>67</v>
      </c>
      <c r="M45" s="290"/>
      <c r="N45" s="293"/>
      <c r="O45" s="312" t="s">
        <v>810</v>
      </c>
      <c r="P45" s="312" t="s">
        <v>811</v>
      </c>
      <c r="Q45" s="312"/>
      <c r="R45" s="312" t="s">
        <v>809</v>
      </c>
      <c r="S45" s="15"/>
      <c r="T45" s="330" t="s">
        <v>1053</v>
      </c>
      <c r="U45" s="226"/>
      <c r="V45" s="226"/>
      <c r="W45" s="155">
        <v>42339</v>
      </c>
      <c r="X45" s="216" t="s">
        <v>1290</v>
      </c>
      <c r="Y45" s="226"/>
      <c r="Z45" s="226"/>
      <c r="AA45" s="407"/>
      <c r="AB45" s="414"/>
    </row>
    <row r="46" spans="1:28" ht="409.5">
      <c r="A46" s="510"/>
      <c r="B46" s="371" t="s">
        <v>113</v>
      </c>
      <c r="C46" s="226"/>
      <c r="D46" s="226"/>
      <c r="E46" s="151" t="s">
        <v>245</v>
      </c>
      <c r="F46" s="151" t="s">
        <v>332</v>
      </c>
      <c r="G46" s="184" t="s">
        <v>333</v>
      </c>
      <c r="H46" s="212">
        <v>0</v>
      </c>
      <c r="I46" s="290"/>
      <c r="J46" s="290"/>
      <c r="K46" s="290"/>
      <c r="L46" s="290" t="s">
        <v>67</v>
      </c>
      <c r="M46" s="290"/>
      <c r="N46" s="293" t="s">
        <v>67</v>
      </c>
      <c r="O46" s="162" t="s">
        <v>812</v>
      </c>
      <c r="P46" s="162" t="s">
        <v>813</v>
      </c>
      <c r="Q46" s="312"/>
      <c r="R46" s="313" t="s">
        <v>814</v>
      </c>
      <c r="S46" s="15"/>
      <c r="T46" s="327"/>
      <c r="U46" s="226"/>
      <c r="V46" s="226"/>
      <c r="W46" s="226"/>
      <c r="X46" s="226"/>
      <c r="Y46" s="226"/>
      <c r="Z46" s="226"/>
      <c r="AA46" s="408" t="s">
        <v>1054</v>
      </c>
      <c r="AB46" s="414"/>
    </row>
    <row r="47" spans="1:28" ht="120">
      <c r="A47" s="510"/>
      <c r="B47" s="116" t="s">
        <v>114</v>
      </c>
      <c r="C47" s="226"/>
      <c r="D47" s="226"/>
      <c r="E47" s="153">
        <v>42309</v>
      </c>
      <c r="F47" s="151" t="s">
        <v>726</v>
      </c>
      <c r="G47" s="184" t="s">
        <v>335</v>
      </c>
      <c r="H47" s="210">
        <v>300000</v>
      </c>
      <c r="I47" s="290"/>
      <c r="J47" s="290"/>
      <c r="K47" s="290"/>
      <c r="L47" s="290" t="s">
        <v>67</v>
      </c>
      <c r="M47" s="290"/>
      <c r="N47" s="293" t="s">
        <v>67</v>
      </c>
      <c r="O47" s="312" t="s">
        <v>815</v>
      </c>
      <c r="P47" s="312"/>
      <c r="Q47" s="312"/>
      <c r="R47" s="312" t="s">
        <v>816</v>
      </c>
      <c r="S47" s="15"/>
      <c r="T47" s="327"/>
      <c r="U47" s="226" t="s">
        <v>1055</v>
      </c>
      <c r="V47" s="226"/>
      <c r="W47" s="226"/>
      <c r="X47" s="249" t="s">
        <v>645</v>
      </c>
      <c r="Y47" s="186"/>
      <c r="Z47" s="226"/>
      <c r="AA47" s="407" t="s">
        <v>1056</v>
      </c>
      <c r="AB47" s="414"/>
    </row>
    <row r="48" spans="1:28" ht="178.5">
      <c r="A48" s="510"/>
      <c r="B48" s="116" t="s">
        <v>696</v>
      </c>
      <c r="C48" s="226"/>
      <c r="D48" s="226"/>
      <c r="E48" s="153">
        <v>42309</v>
      </c>
      <c r="F48" s="151" t="s">
        <v>336</v>
      </c>
      <c r="G48" s="185" t="s">
        <v>337</v>
      </c>
      <c r="H48" s="211">
        <v>200000</v>
      </c>
      <c r="I48" s="290"/>
      <c r="J48" s="290"/>
      <c r="K48" s="290" t="s">
        <v>67</v>
      </c>
      <c r="L48" s="290"/>
      <c r="M48" s="290"/>
      <c r="N48" s="293" t="s">
        <v>67</v>
      </c>
      <c r="O48" s="312" t="s">
        <v>817</v>
      </c>
      <c r="P48" s="312"/>
      <c r="Q48" s="312"/>
      <c r="R48" s="312" t="s">
        <v>809</v>
      </c>
      <c r="S48" s="15"/>
      <c r="T48" s="327"/>
      <c r="U48" s="226"/>
      <c r="V48" s="226"/>
      <c r="W48" s="226"/>
      <c r="X48" s="226"/>
      <c r="Y48" s="226"/>
      <c r="Z48" s="226"/>
      <c r="AA48" s="407" t="s">
        <v>1057</v>
      </c>
      <c r="AB48" s="414"/>
    </row>
    <row r="49" spans="1:28" ht="102">
      <c r="A49" s="510"/>
      <c r="B49" s="116" t="s">
        <v>116</v>
      </c>
      <c r="C49" s="226"/>
      <c r="D49" s="226"/>
      <c r="E49" s="153">
        <v>42309</v>
      </c>
      <c r="F49" s="151" t="s">
        <v>344</v>
      </c>
      <c r="G49" s="184" t="s">
        <v>338</v>
      </c>
      <c r="H49" s="212" t="s">
        <v>486</v>
      </c>
      <c r="I49" s="290"/>
      <c r="J49" s="290"/>
      <c r="K49" s="290"/>
      <c r="L49" s="290" t="s">
        <v>67</v>
      </c>
      <c r="M49" s="290"/>
      <c r="N49" s="293" t="s">
        <v>67</v>
      </c>
      <c r="O49" s="310" t="s">
        <v>818</v>
      </c>
      <c r="P49" s="312" t="s">
        <v>819</v>
      </c>
      <c r="Q49" s="312"/>
      <c r="R49" s="312" t="s">
        <v>820</v>
      </c>
      <c r="S49" s="15"/>
      <c r="T49" s="327"/>
      <c r="U49" s="226"/>
      <c r="V49" s="226"/>
      <c r="W49" s="226"/>
      <c r="X49" s="226"/>
      <c r="Y49" s="226"/>
      <c r="Z49" s="226"/>
      <c r="AA49" s="407" t="s">
        <v>1058</v>
      </c>
      <c r="AB49" s="414"/>
    </row>
    <row r="50" spans="1:28" ht="191.25">
      <c r="A50" s="510"/>
      <c r="B50" s="116" t="s">
        <v>117</v>
      </c>
      <c r="C50" s="226"/>
      <c r="D50" s="226"/>
      <c r="E50" s="153">
        <v>41944</v>
      </c>
      <c r="F50" s="151" t="s">
        <v>727</v>
      </c>
      <c r="G50" s="185" t="s">
        <v>340</v>
      </c>
      <c r="H50" s="211">
        <v>10000</v>
      </c>
      <c r="I50" s="290"/>
      <c r="J50" s="290"/>
      <c r="K50" s="290"/>
      <c r="L50" s="290" t="s">
        <v>67</v>
      </c>
      <c r="M50" s="290"/>
      <c r="N50" s="293"/>
      <c r="O50" s="283" t="s">
        <v>821</v>
      </c>
      <c r="P50" s="283" t="s">
        <v>822</v>
      </c>
      <c r="Q50" s="162" t="s">
        <v>823</v>
      </c>
      <c r="R50" s="314" t="s">
        <v>824</v>
      </c>
      <c r="S50" s="15"/>
      <c r="T50" s="327" t="s">
        <v>1059</v>
      </c>
      <c r="U50" s="226" t="s">
        <v>1060</v>
      </c>
      <c r="V50" s="226"/>
      <c r="W50" s="212"/>
      <c r="X50" s="151"/>
      <c r="Y50" s="397">
        <v>70000</v>
      </c>
      <c r="Z50" s="226" t="s">
        <v>1061</v>
      </c>
      <c r="AA50" s="407"/>
      <c r="AB50" s="414"/>
    </row>
    <row r="51" spans="1:28" ht="150">
      <c r="A51" s="510"/>
      <c r="B51" s="116" t="s">
        <v>697</v>
      </c>
      <c r="C51" s="226"/>
      <c r="D51" s="226"/>
      <c r="E51" s="155">
        <v>42309</v>
      </c>
      <c r="F51" s="151" t="s">
        <v>728</v>
      </c>
      <c r="G51" s="183" t="s">
        <v>729</v>
      </c>
      <c r="H51" s="212" t="s">
        <v>487</v>
      </c>
      <c r="I51" s="290"/>
      <c r="J51" s="290"/>
      <c r="K51" s="290" t="s">
        <v>67</v>
      </c>
      <c r="L51" s="290"/>
      <c r="M51" s="290"/>
      <c r="N51" s="293"/>
      <c r="O51" s="312" t="s">
        <v>825</v>
      </c>
      <c r="P51" s="310"/>
      <c r="Q51" s="315" t="s">
        <v>826</v>
      </c>
      <c r="R51" s="309" t="s">
        <v>827</v>
      </c>
      <c r="S51" s="15"/>
      <c r="T51" s="327" t="s">
        <v>1062</v>
      </c>
      <c r="U51" s="226" t="s">
        <v>1063</v>
      </c>
      <c r="V51" s="226"/>
      <c r="W51" s="257">
        <v>42339</v>
      </c>
      <c r="X51" s="229" t="s">
        <v>1064</v>
      </c>
      <c r="Y51" s="212"/>
      <c r="Z51" s="226" t="s">
        <v>1065</v>
      </c>
      <c r="AA51" s="407" t="s">
        <v>1066</v>
      </c>
      <c r="AB51" s="414"/>
    </row>
    <row r="52" spans="1:28" ht="195">
      <c r="A52" s="510"/>
      <c r="B52" s="116" t="s">
        <v>119</v>
      </c>
      <c r="C52" s="226"/>
      <c r="D52" s="226"/>
      <c r="E52" s="155">
        <v>42309</v>
      </c>
      <c r="F52" s="151" t="s">
        <v>342</v>
      </c>
      <c r="G52" s="184" t="s">
        <v>343</v>
      </c>
      <c r="H52" s="211">
        <v>20000</v>
      </c>
      <c r="I52" s="290"/>
      <c r="J52" s="290" t="s">
        <v>67</v>
      </c>
      <c r="K52" s="290"/>
      <c r="L52" s="290"/>
      <c r="M52" s="290"/>
      <c r="N52" s="293"/>
      <c r="O52" s="315" t="s">
        <v>828</v>
      </c>
      <c r="P52" s="312"/>
      <c r="Q52" s="309" t="s">
        <v>829</v>
      </c>
      <c r="R52" s="309" t="s">
        <v>830</v>
      </c>
      <c r="S52" s="15"/>
      <c r="T52" s="327" t="s">
        <v>1067</v>
      </c>
      <c r="U52" s="226" t="s">
        <v>1068</v>
      </c>
      <c r="V52" s="394">
        <v>41426</v>
      </c>
      <c r="W52" s="394">
        <v>42339</v>
      </c>
      <c r="X52" s="226"/>
      <c r="Y52" s="226"/>
      <c r="Z52" s="226" t="s">
        <v>1069</v>
      </c>
      <c r="AA52" s="407" t="s">
        <v>1070</v>
      </c>
      <c r="AB52" s="414"/>
    </row>
    <row r="53" spans="1:28" ht="76.5">
      <c r="A53" s="510"/>
      <c r="B53" s="116" t="s">
        <v>120</v>
      </c>
      <c r="C53" s="226"/>
      <c r="D53" s="226"/>
      <c r="E53" s="229" t="s">
        <v>245</v>
      </c>
      <c r="F53" s="151" t="s">
        <v>344</v>
      </c>
      <c r="G53" s="184" t="s">
        <v>345</v>
      </c>
      <c r="H53" s="211">
        <v>300000</v>
      </c>
      <c r="I53" s="290"/>
      <c r="J53" s="290" t="s">
        <v>67</v>
      </c>
      <c r="K53" s="290"/>
      <c r="L53" s="290"/>
      <c r="M53" s="290"/>
      <c r="N53" s="293" t="s">
        <v>67</v>
      </c>
      <c r="O53" s="312"/>
      <c r="P53" s="312"/>
      <c r="Q53" s="312"/>
      <c r="R53" s="312"/>
      <c r="S53" s="15"/>
      <c r="T53" s="327"/>
      <c r="U53" s="226"/>
      <c r="V53" s="226"/>
      <c r="W53" s="226"/>
      <c r="X53" s="226"/>
      <c r="Y53" s="226"/>
      <c r="Z53" s="226"/>
      <c r="AA53" s="407" t="s">
        <v>1071</v>
      </c>
      <c r="AB53" s="414"/>
    </row>
    <row r="54" spans="1:28" ht="409.5">
      <c r="A54" s="510"/>
      <c r="B54" s="372" t="s">
        <v>121</v>
      </c>
      <c r="C54" s="373"/>
      <c r="D54" s="373"/>
      <c r="E54" s="212" t="s">
        <v>244</v>
      </c>
      <c r="F54" s="151" t="s">
        <v>346</v>
      </c>
      <c r="G54" s="184" t="s">
        <v>730</v>
      </c>
      <c r="H54" s="211">
        <v>0</v>
      </c>
      <c r="I54" s="290"/>
      <c r="J54" s="290"/>
      <c r="K54" s="290"/>
      <c r="L54" s="290" t="s">
        <v>67</v>
      </c>
      <c r="M54" s="290"/>
      <c r="N54" s="293"/>
      <c r="O54" s="162" t="s">
        <v>831</v>
      </c>
      <c r="P54" s="162" t="s">
        <v>832</v>
      </c>
      <c r="Q54" s="312"/>
      <c r="R54" s="312"/>
      <c r="S54" s="15"/>
      <c r="T54" s="327" t="s">
        <v>1072</v>
      </c>
      <c r="U54" s="226" t="s">
        <v>1073</v>
      </c>
      <c r="V54" s="394">
        <v>41640</v>
      </c>
      <c r="W54" s="394">
        <v>42339</v>
      </c>
      <c r="X54" s="337" t="s">
        <v>1074</v>
      </c>
      <c r="Y54" s="226"/>
      <c r="Z54" s="337" t="s">
        <v>1075</v>
      </c>
      <c r="AA54" s="406" t="s">
        <v>1076</v>
      </c>
      <c r="AB54" s="414"/>
    </row>
    <row r="55" spans="1:28" ht="114.75">
      <c r="A55" s="510"/>
      <c r="B55" s="116" t="s">
        <v>122</v>
      </c>
      <c r="C55" s="226"/>
      <c r="D55" s="226"/>
      <c r="E55" s="212" t="s">
        <v>244</v>
      </c>
      <c r="F55" s="151" t="s">
        <v>342</v>
      </c>
      <c r="G55" s="184" t="s">
        <v>348</v>
      </c>
      <c r="H55" s="211">
        <v>50000</v>
      </c>
      <c r="I55" s="290"/>
      <c r="J55" s="290"/>
      <c r="K55" s="290" t="s">
        <v>67</v>
      </c>
      <c r="L55" s="290"/>
      <c r="M55" s="290"/>
      <c r="N55" s="293" t="s">
        <v>67</v>
      </c>
      <c r="O55" s="283" t="s">
        <v>833</v>
      </c>
      <c r="P55" s="312"/>
      <c r="Q55" s="315" t="s">
        <v>834</v>
      </c>
      <c r="R55" s="315" t="s">
        <v>835</v>
      </c>
      <c r="S55" s="15"/>
      <c r="T55" s="228"/>
      <c r="U55" s="226"/>
      <c r="V55" s="226"/>
      <c r="W55" s="226"/>
      <c r="X55" s="226"/>
      <c r="Y55" s="226"/>
      <c r="Z55" s="226"/>
      <c r="AA55" s="409" t="s">
        <v>1077</v>
      </c>
      <c r="AB55" s="414"/>
    </row>
    <row r="56" spans="1:28" ht="89.25">
      <c r="A56" s="510"/>
      <c r="B56" s="116" t="s">
        <v>123</v>
      </c>
      <c r="C56" s="226"/>
      <c r="D56" s="226"/>
      <c r="E56" s="212" t="s">
        <v>245</v>
      </c>
      <c r="F56" s="151" t="s">
        <v>334</v>
      </c>
      <c r="G56" s="184" t="s">
        <v>349</v>
      </c>
      <c r="H56" s="211">
        <v>1000000</v>
      </c>
      <c r="I56" s="290"/>
      <c r="J56" s="290" t="s">
        <v>67</v>
      </c>
      <c r="K56" s="290"/>
      <c r="L56" s="290"/>
      <c r="M56" s="290"/>
      <c r="N56" s="293" t="s">
        <v>67</v>
      </c>
      <c r="O56" s="312" t="s">
        <v>836</v>
      </c>
      <c r="P56" s="312"/>
      <c r="Q56" s="312"/>
      <c r="R56" s="312"/>
      <c r="S56" s="14"/>
      <c r="T56" s="327"/>
      <c r="U56" s="226"/>
      <c r="V56" s="226"/>
      <c r="W56" s="226"/>
      <c r="X56" s="226"/>
      <c r="Y56" s="226"/>
      <c r="Z56" s="226"/>
      <c r="AA56" s="407" t="s">
        <v>1078</v>
      </c>
      <c r="AB56" s="414"/>
    </row>
    <row r="57" spans="1:28" ht="75">
      <c r="A57" s="510"/>
      <c r="B57" s="116" t="s">
        <v>698</v>
      </c>
      <c r="C57" s="226"/>
      <c r="D57" s="226"/>
      <c r="E57" s="155">
        <v>40878</v>
      </c>
      <c r="F57" s="151" t="s">
        <v>350</v>
      </c>
      <c r="G57" s="186" t="s">
        <v>351</v>
      </c>
      <c r="H57" s="212">
        <v>0</v>
      </c>
      <c r="I57" s="290"/>
      <c r="J57" s="290" t="s">
        <v>67</v>
      </c>
      <c r="K57" s="290"/>
      <c r="L57" s="290"/>
      <c r="M57" s="290"/>
      <c r="N57" s="293" t="s">
        <v>67</v>
      </c>
      <c r="O57" s="312" t="s">
        <v>837</v>
      </c>
      <c r="P57" s="312"/>
      <c r="Q57" s="312"/>
      <c r="R57" s="312" t="s">
        <v>838</v>
      </c>
      <c r="S57" s="14"/>
      <c r="T57" s="327"/>
      <c r="U57" s="226"/>
      <c r="V57" s="394">
        <v>42005</v>
      </c>
      <c r="W57" s="394">
        <v>42339</v>
      </c>
      <c r="X57" s="226" t="s">
        <v>1079</v>
      </c>
      <c r="Y57" s="226"/>
      <c r="Z57" s="226" t="s">
        <v>1080</v>
      </c>
      <c r="AA57" s="407" t="s">
        <v>1081</v>
      </c>
      <c r="AB57" s="414"/>
    </row>
    <row r="58" spans="1:28" ht="270">
      <c r="A58" s="510"/>
      <c r="B58" s="116" t="s">
        <v>699</v>
      </c>
      <c r="C58" s="226"/>
      <c r="D58" s="226"/>
      <c r="E58" s="212" t="s">
        <v>718</v>
      </c>
      <c r="F58" s="151" t="s">
        <v>342</v>
      </c>
      <c r="G58" s="185" t="s">
        <v>352</v>
      </c>
      <c r="H58" s="211">
        <v>50000</v>
      </c>
      <c r="I58" s="290"/>
      <c r="J58" s="290"/>
      <c r="K58" s="290" t="s">
        <v>67</v>
      </c>
      <c r="L58" s="290"/>
      <c r="M58" s="290"/>
      <c r="N58" s="293"/>
      <c r="O58" s="283" t="s">
        <v>839</v>
      </c>
      <c r="P58" s="316" t="s">
        <v>840</v>
      </c>
      <c r="Q58" s="315" t="s">
        <v>543</v>
      </c>
      <c r="R58" s="315" t="s">
        <v>841</v>
      </c>
      <c r="S58" s="14"/>
      <c r="T58" s="330" t="s">
        <v>1082</v>
      </c>
      <c r="U58" s="226"/>
      <c r="V58" s="226"/>
      <c r="W58" s="257">
        <v>42339</v>
      </c>
      <c r="X58" s="226"/>
      <c r="Y58" s="226"/>
      <c r="Z58" s="226"/>
      <c r="AA58" s="410" t="s">
        <v>1083</v>
      </c>
      <c r="AB58" s="414"/>
    </row>
    <row r="59" spans="1:28" ht="180">
      <c r="A59" s="510"/>
      <c r="B59" s="116" t="s">
        <v>700</v>
      </c>
      <c r="C59" s="226"/>
      <c r="D59" s="226"/>
      <c r="E59" s="212" t="s">
        <v>245</v>
      </c>
      <c r="F59" s="151" t="s">
        <v>342</v>
      </c>
      <c r="G59" s="184" t="s">
        <v>353</v>
      </c>
      <c r="H59" s="211">
        <v>10000</v>
      </c>
      <c r="I59" s="290"/>
      <c r="J59" s="290" t="s">
        <v>67</v>
      </c>
      <c r="K59" s="290"/>
      <c r="L59" s="290"/>
      <c r="M59" s="290"/>
      <c r="N59" s="293" t="s">
        <v>67</v>
      </c>
      <c r="O59" s="312" t="s">
        <v>842</v>
      </c>
      <c r="P59" s="312"/>
      <c r="Q59" s="283" t="s">
        <v>829</v>
      </c>
      <c r="R59" s="309" t="s">
        <v>843</v>
      </c>
      <c r="S59" s="14"/>
      <c r="T59" s="327"/>
      <c r="U59" s="226"/>
      <c r="V59" s="226"/>
      <c r="W59" s="226"/>
      <c r="X59" s="226" t="s">
        <v>1084</v>
      </c>
      <c r="Y59" s="226"/>
      <c r="Z59" s="226"/>
      <c r="AA59" s="409" t="s">
        <v>1085</v>
      </c>
      <c r="AB59" s="414"/>
    </row>
    <row r="60" spans="1:28" ht="105">
      <c r="A60" s="510"/>
      <c r="B60" s="116" t="s">
        <v>127</v>
      </c>
      <c r="C60" s="226"/>
      <c r="D60" s="226"/>
      <c r="E60" s="155">
        <v>40848</v>
      </c>
      <c r="F60" s="151" t="s">
        <v>354</v>
      </c>
      <c r="G60" s="184" t="s">
        <v>355</v>
      </c>
      <c r="H60" s="211">
        <v>100000</v>
      </c>
      <c r="I60" s="290"/>
      <c r="J60" s="290" t="s">
        <v>67</v>
      </c>
      <c r="K60" s="290"/>
      <c r="L60" s="290"/>
      <c r="M60" s="290"/>
      <c r="N60" s="293"/>
      <c r="O60" s="312"/>
      <c r="P60" s="312"/>
      <c r="Q60" s="312" t="s">
        <v>844</v>
      </c>
      <c r="R60" s="312"/>
      <c r="S60" s="14"/>
      <c r="T60" s="327" t="s">
        <v>1086</v>
      </c>
      <c r="U60" s="226" t="s">
        <v>1087</v>
      </c>
      <c r="V60" s="394">
        <v>41426</v>
      </c>
      <c r="W60" s="394">
        <v>42339</v>
      </c>
      <c r="X60" s="226" t="s">
        <v>1088</v>
      </c>
      <c r="Y60" s="226"/>
      <c r="Z60" s="226" t="s">
        <v>1089</v>
      </c>
      <c r="AA60" s="407" t="s">
        <v>1090</v>
      </c>
      <c r="AB60" s="414"/>
    </row>
    <row r="61" spans="1:28" ht="127.5">
      <c r="A61" s="511"/>
      <c r="B61" s="116" t="s">
        <v>128</v>
      </c>
      <c r="C61" s="226"/>
      <c r="D61" s="226"/>
      <c r="E61" s="155">
        <v>41214</v>
      </c>
      <c r="F61" s="151" t="s">
        <v>356</v>
      </c>
      <c r="G61" s="184" t="s">
        <v>357</v>
      </c>
      <c r="H61" s="211">
        <v>30000</v>
      </c>
      <c r="I61" s="290"/>
      <c r="J61" s="290" t="s">
        <v>67</v>
      </c>
      <c r="K61" s="290"/>
      <c r="L61" s="290"/>
      <c r="M61" s="290"/>
      <c r="N61" s="293" t="s">
        <v>67</v>
      </c>
      <c r="O61" s="317" t="s">
        <v>845</v>
      </c>
      <c r="P61" s="318"/>
      <c r="Q61" s="315" t="s">
        <v>546</v>
      </c>
      <c r="R61" s="181" t="s">
        <v>356</v>
      </c>
      <c r="S61" s="14"/>
      <c r="T61" s="327"/>
      <c r="U61" s="226"/>
      <c r="V61" s="226"/>
      <c r="W61" s="226"/>
      <c r="X61" s="226"/>
      <c r="Y61" s="226"/>
      <c r="Z61" s="226"/>
      <c r="AA61" s="411" t="s">
        <v>1091</v>
      </c>
      <c r="AB61" s="414"/>
    </row>
    <row r="62" spans="1:28" ht="255">
      <c r="A62" s="509" t="s">
        <v>220</v>
      </c>
      <c r="B62" s="374" t="s">
        <v>701</v>
      </c>
      <c r="C62" s="375"/>
      <c r="D62" s="375"/>
      <c r="E62" s="354">
        <v>41609</v>
      </c>
      <c r="F62" s="376" t="s">
        <v>358</v>
      </c>
      <c r="G62" s="276" t="s">
        <v>359</v>
      </c>
      <c r="H62" s="272" t="s">
        <v>488</v>
      </c>
      <c r="I62" s="291"/>
      <c r="J62" s="291"/>
      <c r="K62" s="291" t="s">
        <v>67</v>
      </c>
      <c r="L62" s="291"/>
      <c r="M62" s="291"/>
      <c r="N62" s="294"/>
      <c r="O62" s="319" t="s">
        <v>846</v>
      </c>
      <c r="P62" s="320" t="s">
        <v>847</v>
      </c>
      <c r="Q62" s="321" t="s">
        <v>848</v>
      </c>
      <c r="R62" s="320" t="s">
        <v>849</v>
      </c>
      <c r="S62" s="14"/>
      <c r="T62" s="323" t="s">
        <v>1092</v>
      </c>
      <c r="U62" s="337" t="s">
        <v>1093</v>
      </c>
      <c r="V62" s="375"/>
      <c r="W62" s="398">
        <v>41791</v>
      </c>
      <c r="X62" s="375" t="s">
        <v>1094</v>
      </c>
      <c r="Y62" s="272" t="s">
        <v>1095</v>
      </c>
      <c r="Z62" s="337" t="s">
        <v>654</v>
      </c>
      <c r="AA62" s="406"/>
      <c r="AB62" s="415"/>
    </row>
    <row r="63" spans="1:28" ht="375">
      <c r="A63" s="510"/>
      <c r="B63" s="352" t="s">
        <v>130</v>
      </c>
      <c r="C63" s="375"/>
      <c r="D63" s="375"/>
      <c r="E63" s="354">
        <v>41609</v>
      </c>
      <c r="F63" s="376" t="s">
        <v>358</v>
      </c>
      <c r="G63" s="277" t="s">
        <v>360</v>
      </c>
      <c r="H63" s="272" t="s">
        <v>489</v>
      </c>
      <c r="I63" s="291"/>
      <c r="J63" s="291"/>
      <c r="K63" s="291" t="s">
        <v>67</v>
      </c>
      <c r="L63" s="291"/>
      <c r="M63" s="291"/>
      <c r="N63" s="294" t="s">
        <v>67</v>
      </c>
      <c r="O63" s="322" t="s">
        <v>850</v>
      </c>
      <c r="P63" s="320" t="s">
        <v>851</v>
      </c>
      <c r="Q63" s="319" t="s">
        <v>852</v>
      </c>
      <c r="R63" s="320" t="s">
        <v>849</v>
      </c>
      <c r="S63" s="14"/>
      <c r="T63" s="330"/>
      <c r="U63" s="337"/>
      <c r="V63" s="375"/>
      <c r="W63" s="323" t="s">
        <v>1096</v>
      </c>
      <c r="X63" s="375"/>
      <c r="Y63" s="272" t="s">
        <v>489</v>
      </c>
      <c r="Z63" s="337" t="s">
        <v>654</v>
      </c>
      <c r="AA63" s="406" t="s">
        <v>1097</v>
      </c>
      <c r="AB63" s="415"/>
    </row>
    <row r="64" spans="1:28" ht="165.75">
      <c r="A64" s="510"/>
      <c r="B64" s="263" t="s">
        <v>702</v>
      </c>
      <c r="C64" s="375"/>
      <c r="D64" s="375"/>
      <c r="E64" s="272" t="s">
        <v>231</v>
      </c>
      <c r="F64" s="278" t="s">
        <v>361</v>
      </c>
      <c r="G64" s="277" t="s">
        <v>362</v>
      </c>
      <c r="H64" s="272" t="s">
        <v>490</v>
      </c>
      <c r="I64" s="291" t="s">
        <v>67</v>
      </c>
      <c r="J64" s="291"/>
      <c r="K64" s="291"/>
      <c r="L64" s="291"/>
      <c r="M64" s="291"/>
      <c r="N64" s="294"/>
      <c r="O64" s="323" t="s">
        <v>853</v>
      </c>
      <c r="P64" s="324"/>
      <c r="Q64" s="325" t="s">
        <v>854</v>
      </c>
      <c r="R64" s="326" t="s">
        <v>849</v>
      </c>
      <c r="S64" s="15"/>
      <c r="T64" s="330" t="s">
        <v>1098</v>
      </c>
      <c r="U64" s="337" t="s">
        <v>1099</v>
      </c>
      <c r="V64" s="399">
        <v>41640</v>
      </c>
      <c r="W64" s="399">
        <v>42339</v>
      </c>
      <c r="X64" s="375" t="s">
        <v>1094</v>
      </c>
      <c r="Y64" s="375" t="s">
        <v>1100</v>
      </c>
      <c r="Z64" s="337" t="s">
        <v>362</v>
      </c>
      <c r="AA64" s="406" t="s">
        <v>1101</v>
      </c>
      <c r="AB64" s="415"/>
    </row>
    <row r="65" spans="1:28" ht="178.5">
      <c r="A65" s="510"/>
      <c r="B65" s="263" t="s">
        <v>132</v>
      </c>
      <c r="C65" s="375"/>
      <c r="D65" s="375"/>
      <c r="E65" s="272" t="s">
        <v>231</v>
      </c>
      <c r="F65" s="278" t="s">
        <v>361</v>
      </c>
      <c r="G65" s="277" t="s">
        <v>383</v>
      </c>
      <c r="H65" s="284">
        <v>200000</v>
      </c>
      <c r="I65" s="291" t="s">
        <v>67</v>
      </c>
      <c r="J65" s="291"/>
      <c r="K65" s="291"/>
      <c r="L65" s="291"/>
      <c r="M65" s="291"/>
      <c r="N65" s="294"/>
      <c r="O65" s="323" t="s">
        <v>855</v>
      </c>
      <c r="P65" s="324"/>
      <c r="Q65" s="325" t="s">
        <v>856</v>
      </c>
      <c r="R65" s="326" t="s">
        <v>849</v>
      </c>
      <c r="S65" s="15"/>
      <c r="T65" s="330" t="s">
        <v>1102</v>
      </c>
      <c r="U65" s="337" t="s">
        <v>1103</v>
      </c>
      <c r="V65" s="399">
        <v>41821</v>
      </c>
      <c r="W65" s="399">
        <v>42339</v>
      </c>
      <c r="X65" s="323" t="s">
        <v>1094</v>
      </c>
      <c r="Y65" s="375"/>
      <c r="Z65" s="375"/>
      <c r="AA65" s="406"/>
      <c r="AB65" s="415"/>
    </row>
    <row r="66" spans="1:28" ht="120">
      <c r="A66" s="510"/>
      <c r="B66" s="264" t="s">
        <v>133</v>
      </c>
      <c r="C66" s="375"/>
      <c r="D66" s="375"/>
      <c r="E66" s="272" t="s">
        <v>231</v>
      </c>
      <c r="F66" s="278" t="s">
        <v>364</v>
      </c>
      <c r="G66" s="277" t="s">
        <v>365</v>
      </c>
      <c r="H66" s="284">
        <v>200000</v>
      </c>
      <c r="I66" s="291"/>
      <c r="J66" s="291" t="s">
        <v>67</v>
      </c>
      <c r="K66" s="291"/>
      <c r="L66" s="291"/>
      <c r="M66" s="291"/>
      <c r="N66" s="294"/>
      <c r="O66" s="271" t="s">
        <v>857</v>
      </c>
      <c r="P66" s="271"/>
      <c r="Q66" s="271"/>
      <c r="R66" s="271"/>
      <c r="S66" s="15"/>
      <c r="T66" s="330" t="s">
        <v>1104</v>
      </c>
      <c r="U66" s="337" t="s">
        <v>1105</v>
      </c>
      <c r="V66" s="399">
        <v>41821</v>
      </c>
      <c r="W66" s="399">
        <v>42339</v>
      </c>
      <c r="X66" s="375"/>
      <c r="Y66" s="375"/>
      <c r="Z66" s="337" t="s">
        <v>1106</v>
      </c>
      <c r="AA66" s="406"/>
      <c r="AB66" s="415"/>
    </row>
    <row r="67" spans="1:28" ht="89.25">
      <c r="A67" s="510"/>
      <c r="B67" s="265" t="s">
        <v>134</v>
      </c>
      <c r="C67" s="375"/>
      <c r="D67" s="375"/>
      <c r="E67" s="272" t="s">
        <v>246</v>
      </c>
      <c r="F67" s="278" t="s">
        <v>366</v>
      </c>
      <c r="G67" s="279" t="s">
        <v>367</v>
      </c>
      <c r="H67" s="284">
        <v>150000</v>
      </c>
      <c r="I67" s="291"/>
      <c r="J67" s="291" t="s">
        <v>67</v>
      </c>
      <c r="K67" s="291"/>
      <c r="L67" s="291"/>
      <c r="M67" s="291"/>
      <c r="N67" s="294" t="s">
        <v>67</v>
      </c>
      <c r="O67" s="271" t="s">
        <v>857</v>
      </c>
      <c r="P67" s="271"/>
      <c r="Q67" s="271"/>
      <c r="R67" s="271"/>
      <c r="S67" s="15"/>
      <c r="T67" s="330" t="s">
        <v>1107</v>
      </c>
      <c r="U67" s="337"/>
      <c r="V67" s="375"/>
      <c r="W67" s="375"/>
      <c r="X67" s="375"/>
      <c r="Y67" s="375"/>
      <c r="Z67" s="375" t="s">
        <v>1108</v>
      </c>
      <c r="AA67" s="406" t="s">
        <v>1109</v>
      </c>
      <c r="AB67" s="415"/>
    </row>
    <row r="68" spans="1:28" ht="105">
      <c r="A68" s="510"/>
      <c r="B68" s="264" t="s">
        <v>135</v>
      </c>
      <c r="C68" s="375"/>
      <c r="D68" s="375"/>
      <c r="E68" s="278" t="s">
        <v>234</v>
      </c>
      <c r="F68" s="278" t="s">
        <v>368</v>
      </c>
      <c r="G68" s="277" t="s">
        <v>369</v>
      </c>
      <c r="H68" s="284">
        <v>50000</v>
      </c>
      <c r="I68" s="291"/>
      <c r="J68" s="291" t="s">
        <v>67</v>
      </c>
      <c r="K68" s="291"/>
      <c r="L68" s="291"/>
      <c r="M68" s="291"/>
      <c r="N68" s="294" t="s">
        <v>67</v>
      </c>
      <c r="O68" s="271" t="s">
        <v>857</v>
      </c>
      <c r="P68" s="271"/>
      <c r="Q68" s="271"/>
      <c r="R68" s="271"/>
      <c r="S68" s="15"/>
      <c r="T68" s="330" t="s">
        <v>1110</v>
      </c>
      <c r="U68" s="337"/>
      <c r="V68" s="375"/>
      <c r="W68" s="375"/>
      <c r="X68" s="375"/>
      <c r="Y68" s="375"/>
      <c r="Z68" s="375" t="s">
        <v>1111</v>
      </c>
      <c r="AA68" s="406" t="s">
        <v>1112</v>
      </c>
      <c r="AB68" s="415"/>
    </row>
    <row r="69" spans="1:28" ht="105">
      <c r="A69" s="510"/>
      <c r="B69" s="264" t="s">
        <v>136</v>
      </c>
      <c r="C69" s="375"/>
      <c r="D69" s="375"/>
      <c r="E69" s="278" t="s">
        <v>247</v>
      </c>
      <c r="F69" s="278" t="s">
        <v>301</v>
      </c>
      <c r="G69" s="277" t="s">
        <v>370</v>
      </c>
      <c r="H69" s="284">
        <v>1500000</v>
      </c>
      <c r="I69" s="291"/>
      <c r="J69" s="291" t="s">
        <v>67</v>
      </c>
      <c r="K69" s="291"/>
      <c r="L69" s="291"/>
      <c r="M69" s="291"/>
      <c r="N69" s="294" t="s">
        <v>67</v>
      </c>
      <c r="O69" s="271" t="s">
        <v>857</v>
      </c>
      <c r="P69" s="271"/>
      <c r="Q69" s="271"/>
      <c r="R69" s="271"/>
      <c r="S69" s="15"/>
      <c r="T69" s="330"/>
      <c r="U69" s="337"/>
      <c r="V69" s="399">
        <v>41640</v>
      </c>
      <c r="W69" s="399">
        <v>42339</v>
      </c>
      <c r="X69" s="337" t="s">
        <v>1022</v>
      </c>
      <c r="Y69" s="375"/>
      <c r="Z69" s="337" t="s">
        <v>1113</v>
      </c>
      <c r="AA69" s="406" t="s">
        <v>1114</v>
      </c>
      <c r="AB69" s="415"/>
    </row>
    <row r="70" spans="1:28" ht="76.5">
      <c r="A70" s="510"/>
      <c r="B70" s="264" t="s">
        <v>137</v>
      </c>
      <c r="C70" s="375"/>
      <c r="D70" s="375"/>
      <c r="E70" s="278" t="s">
        <v>236</v>
      </c>
      <c r="F70" s="278" t="s">
        <v>301</v>
      </c>
      <c r="G70" s="277" t="s">
        <v>371</v>
      </c>
      <c r="H70" s="281">
        <v>0</v>
      </c>
      <c r="I70" s="291"/>
      <c r="J70" s="291" t="s">
        <v>67</v>
      </c>
      <c r="K70" s="291"/>
      <c r="L70" s="291"/>
      <c r="M70" s="291"/>
      <c r="N70" s="294" t="s">
        <v>67</v>
      </c>
      <c r="O70" s="271" t="s">
        <v>857</v>
      </c>
      <c r="P70" s="271"/>
      <c r="Q70" s="271"/>
      <c r="R70" s="271"/>
      <c r="S70" s="15"/>
      <c r="T70" s="330" t="s">
        <v>1115</v>
      </c>
      <c r="U70" s="337"/>
      <c r="V70" s="375"/>
      <c r="W70" s="375"/>
      <c r="X70" s="375"/>
      <c r="Y70" s="375"/>
      <c r="Z70" s="375" t="s">
        <v>1116</v>
      </c>
      <c r="AA70" s="406" t="s">
        <v>1117</v>
      </c>
      <c r="AB70" s="415"/>
    </row>
    <row r="71" spans="1:28" ht="38.25">
      <c r="A71" s="510"/>
      <c r="B71" s="264" t="s">
        <v>703</v>
      </c>
      <c r="C71" s="375"/>
      <c r="D71" s="375"/>
      <c r="E71" s="278" t="s">
        <v>719</v>
      </c>
      <c r="F71" s="278" t="s">
        <v>366</v>
      </c>
      <c r="G71" s="277" t="s">
        <v>372</v>
      </c>
      <c r="H71" s="284">
        <v>2500000</v>
      </c>
      <c r="I71" s="291"/>
      <c r="J71" s="291" t="s">
        <v>67</v>
      </c>
      <c r="K71" s="291"/>
      <c r="L71" s="291"/>
      <c r="M71" s="291"/>
      <c r="N71" s="295" t="s">
        <v>67</v>
      </c>
      <c r="O71" s="271" t="s">
        <v>857</v>
      </c>
      <c r="P71" s="271"/>
      <c r="Q71" s="271"/>
      <c r="R71" s="271"/>
      <c r="S71" s="14"/>
      <c r="T71" s="330" t="s">
        <v>1115</v>
      </c>
      <c r="U71" s="337"/>
      <c r="V71" s="375"/>
      <c r="W71" s="375"/>
      <c r="X71" s="375"/>
      <c r="Y71" s="375"/>
      <c r="Z71" s="375" t="s">
        <v>1118</v>
      </c>
      <c r="AA71" s="406" t="s">
        <v>1119</v>
      </c>
      <c r="AB71" s="416"/>
    </row>
    <row r="72" spans="1:28" ht="140.25">
      <c r="A72" s="510"/>
      <c r="B72" s="264" t="s">
        <v>139</v>
      </c>
      <c r="C72" s="375"/>
      <c r="D72" s="375"/>
      <c r="E72" s="278" t="s">
        <v>247</v>
      </c>
      <c r="F72" s="278" t="s">
        <v>301</v>
      </c>
      <c r="G72" s="277" t="s">
        <v>373</v>
      </c>
      <c r="H72" s="285">
        <v>0</v>
      </c>
      <c r="I72" s="291"/>
      <c r="J72" s="291" t="s">
        <v>67</v>
      </c>
      <c r="K72" s="291"/>
      <c r="L72" s="291"/>
      <c r="M72" s="291"/>
      <c r="N72" s="294" t="s">
        <v>67</v>
      </c>
      <c r="O72" s="271" t="s">
        <v>857</v>
      </c>
      <c r="P72" s="271"/>
      <c r="Q72" s="271"/>
      <c r="R72" s="271"/>
      <c r="S72" s="14"/>
      <c r="T72" s="330" t="s">
        <v>1115</v>
      </c>
      <c r="U72" s="337"/>
      <c r="V72" s="375"/>
      <c r="W72" s="375"/>
      <c r="X72" s="375"/>
      <c r="Y72" s="375"/>
      <c r="Z72" s="375" t="s">
        <v>1120</v>
      </c>
      <c r="AA72" s="406" t="s">
        <v>1117</v>
      </c>
      <c r="AB72" s="415"/>
    </row>
    <row r="73" spans="1:28" ht="140.25">
      <c r="A73" s="510"/>
      <c r="B73" s="371" t="s">
        <v>140</v>
      </c>
      <c r="C73" s="375"/>
      <c r="D73" s="375"/>
      <c r="E73" s="278" t="s">
        <v>248</v>
      </c>
      <c r="F73" s="278" t="s">
        <v>301</v>
      </c>
      <c r="G73" s="277" t="s">
        <v>375</v>
      </c>
      <c r="H73" s="286">
        <v>200000</v>
      </c>
      <c r="I73" s="291"/>
      <c r="J73" s="291" t="s">
        <v>67</v>
      </c>
      <c r="K73" s="291"/>
      <c r="L73" s="291"/>
      <c r="M73" s="291"/>
      <c r="N73" s="294" t="s">
        <v>67</v>
      </c>
      <c r="O73" s="271" t="s">
        <v>857</v>
      </c>
      <c r="P73" s="271"/>
      <c r="Q73" s="271"/>
      <c r="R73" s="271"/>
      <c r="S73" s="14"/>
      <c r="T73" s="330" t="s">
        <v>1115</v>
      </c>
      <c r="U73" s="337"/>
      <c r="V73" s="375"/>
      <c r="W73" s="375"/>
      <c r="X73" s="375"/>
      <c r="Y73" s="375"/>
      <c r="Z73" s="375" t="s">
        <v>1121</v>
      </c>
      <c r="AA73" s="406" t="s">
        <v>1117</v>
      </c>
      <c r="AB73" s="415"/>
    </row>
    <row r="74" spans="1:28" ht="75">
      <c r="A74" s="510"/>
      <c r="B74" s="370" t="s">
        <v>141</v>
      </c>
      <c r="C74" s="232"/>
      <c r="D74" s="232"/>
      <c r="E74" s="377">
        <v>42309</v>
      </c>
      <c r="F74" s="378" t="s">
        <v>376</v>
      </c>
      <c r="G74" s="183" t="s">
        <v>377</v>
      </c>
      <c r="H74" s="379">
        <v>50000</v>
      </c>
      <c r="I74" s="15"/>
      <c r="J74" s="15"/>
      <c r="K74" s="15"/>
      <c r="L74" s="15" t="s">
        <v>67</v>
      </c>
      <c r="M74" s="15"/>
      <c r="N74" s="28" t="s">
        <v>67</v>
      </c>
      <c r="O74" s="225" t="s">
        <v>858</v>
      </c>
      <c r="P74" s="327"/>
      <c r="Q74" s="327"/>
      <c r="R74" s="225" t="s">
        <v>859</v>
      </c>
      <c r="S74" s="14"/>
      <c r="T74" s="327" t="s">
        <v>1122</v>
      </c>
      <c r="U74" s="226" t="s">
        <v>1123</v>
      </c>
      <c r="V74" s="232"/>
      <c r="W74" s="232"/>
      <c r="X74" s="232"/>
      <c r="Y74" s="232"/>
      <c r="Z74" s="232"/>
      <c r="AA74" s="407" t="s">
        <v>1124</v>
      </c>
      <c r="AB74" s="417"/>
    </row>
    <row r="75" spans="1:28" ht="45">
      <c r="A75" s="510"/>
      <c r="B75" s="116" t="s">
        <v>142</v>
      </c>
      <c r="C75" s="232"/>
      <c r="D75" s="232"/>
      <c r="E75" s="212" t="s">
        <v>245</v>
      </c>
      <c r="F75" s="151" t="s">
        <v>350</v>
      </c>
      <c r="G75" s="184" t="s">
        <v>378</v>
      </c>
      <c r="H75" s="211">
        <v>50000</v>
      </c>
      <c r="I75" s="15"/>
      <c r="J75" s="15"/>
      <c r="K75" s="15"/>
      <c r="L75" s="15" t="s">
        <v>67</v>
      </c>
      <c r="M75" s="15"/>
      <c r="N75" s="28" t="s">
        <v>67</v>
      </c>
      <c r="O75" s="327" t="s">
        <v>860</v>
      </c>
      <c r="P75" s="327"/>
      <c r="Q75" s="327"/>
      <c r="R75" s="327" t="s">
        <v>861</v>
      </c>
      <c r="S75" s="14"/>
      <c r="T75" s="327"/>
      <c r="U75" s="226"/>
      <c r="V75" s="232"/>
      <c r="W75" s="232"/>
      <c r="X75" s="232"/>
      <c r="Y75" s="232"/>
      <c r="Z75" s="232"/>
      <c r="AA75" s="407" t="s">
        <v>1125</v>
      </c>
      <c r="AB75" s="417"/>
    </row>
    <row r="76" spans="1:28" ht="76.5">
      <c r="A76" s="510"/>
      <c r="B76" s="116" t="s">
        <v>143</v>
      </c>
      <c r="C76" s="232"/>
      <c r="D76" s="232"/>
      <c r="E76" s="155">
        <v>40878</v>
      </c>
      <c r="F76" s="151" t="s">
        <v>350</v>
      </c>
      <c r="G76" s="184" t="s">
        <v>379</v>
      </c>
      <c r="H76" s="212">
        <v>0</v>
      </c>
      <c r="I76" s="15"/>
      <c r="J76" s="15" t="s">
        <v>67</v>
      </c>
      <c r="K76" s="15"/>
      <c r="L76" s="15"/>
      <c r="M76" s="15"/>
      <c r="N76" s="28" t="s">
        <v>67</v>
      </c>
      <c r="O76" s="327" t="s">
        <v>862</v>
      </c>
      <c r="P76" s="327"/>
      <c r="Q76" s="327"/>
      <c r="R76" s="327" t="s">
        <v>863</v>
      </c>
      <c r="S76" s="14"/>
      <c r="T76" s="327"/>
      <c r="U76" s="226"/>
      <c r="V76" s="400">
        <v>41609</v>
      </c>
      <c r="W76" s="400">
        <v>42339</v>
      </c>
      <c r="X76" s="232" t="s">
        <v>1126</v>
      </c>
      <c r="Y76" s="232"/>
      <c r="Z76" s="226" t="s">
        <v>1127</v>
      </c>
      <c r="AA76" s="407" t="s">
        <v>1081</v>
      </c>
      <c r="AB76" s="417"/>
    </row>
    <row r="77" spans="1:28" ht="89.25">
      <c r="A77" s="510"/>
      <c r="B77" s="116" t="s">
        <v>144</v>
      </c>
      <c r="C77" s="232"/>
      <c r="D77" s="232"/>
      <c r="E77" s="155">
        <v>41214</v>
      </c>
      <c r="F77" s="151" t="s">
        <v>334</v>
      </c>
      <c r="G77" s="184" t="s">
        <v>380</v>
      </c>
      <c r="H77" s="211">
        <v>400000</v>
      </c>
      <c r="I77" s="15"/>
      <c r="J77" s="15" t="s">
        <v>67</v>
      </c>
      <c r="K77" s="15"/>
      <c r="L77" s="15"/>
      <c r="M77" s="15"/>
      <c r="N77" s="28"/>
      <c r="O77" s="270" t="s">
        <v>864</v>
      </c>
      <c r="P77" s="327"/>
      <c r="Q77" s="327"/>
      <c r="R77" s="327" t="s">
        <v>865</v>
      </c>
      <c r="S77" s="14"/>
      <c r="T77" s="327"/>
      <c r="U77" s="226"/>
      <c r="V77" s="232"/>
      <c r="W77" s="400">
        <v>42339</v>
      </c>
      <c r="X77" s="232" t="s">
        <v>865</v>
      </c>
      <c r="Y77" s="232"/>
      <c r="Z77" s="226" t="s">
        <v>1128</v>
      </c>
      <c r="AA77" s="407" t="s">
        <v>1129</v>
      </c>
      <c r="AB77" s="417"/>
    </row>
    <row r="78" spans="1:28" ht="105">
      <c r="A78" s="510"/>
      <c r="B78" s="116" t="s">
        <v>145</v>
      </c>
      <c r="C78" s="232"/>
      <c r="D78" s="232"/>
      <c r="E78" s="212" t="s">
        <v>245</v>
      </c>
      <c r="F78" s="151" t="s">
        <v>381</v>
      </c>
      <c r="G78" s="184" t="s">
        <v>382</v>
      </c>
      <c r="H78" s="212"/>
      <c r="I78" s="15"/>
      <c r="J78" s="15" t="s">
        <v>67</v>
      </c>
      <c r="K78" s="15"/>
      <c r="L78" s="15"/>
      <c r="M78" s="15"/>
      <c r="N78" s="28"/>
      <c r="O78" s="327"/>
      <c r="P78" s="327"/>
      <c r="Q78" s="327"/>
      <c r="R78" s="327"/>
      <c r="S78" s="14"/>
      <c r="T78" s="327" t="s">
        <v>1130</v>
      </c>
      <c r="U78" s="226" t="s">
        <v>1131</v>
      </c>
      <c r="V78" s="232"/>
      <c r="W78" s="400">
        <v>42339</v>
      </c>
      <c r="X78" s="232" t="s">
        <v>865</v>
      </c>
      <c r="Y78" s="232"/>
      <c r="Z78" s="232" t="s">
        <v>1132</v>
      </c>
      <c r="AA78" s="407" t="s">
        <v>1133</v>
      </c>
      <c r="AB78" s="417"/>
    </row>
    <row r="79" spans="1:28" ht="105">
      <c r="A79" s="510"/>
      <c r="B79" s="116" t="s">
        <v>146</v>
      </c>
      <c r="C79" s="232"/>
      <c r="D79" s="232"/>
      <c r="E79" s="212" t="s">
        <v>245</v>
      </c>
      <c r="F79" s="151" t="s">
        <v>381</v>
      </c>
      <c r="G79" s="191" t="s">
        <v>383</v>
      </c>
      <c r="H79" s="212" t="s">
        <v>491</v>
      </c>
      <c r="I79" s="15"/>
      <c r="J79" s="15"/>
      <c r="K79" s="15" t="s">
        <v>67</v>
      </c>
      <c r="L79" s="15"/>
      <c r="M79" s="15"/>
      <c r="N79" s="28" t="s">
        <v>67</v>
      </c>
      <c r="O79" s="327" t="s">
        <v>866</v>
      </c>
      <c r="P79" s="327"/>
      <c r="Q79" s="327"/>
      <c r="R79" s="327" t="s">
        <v>867</v>
      </c>
      <c r="S79" s="14"/>
      <c r="T79" s="327" t="s">
        <v>1134</v>
      </c>
      <c r="U79" s="226"/>
      <c r="V79" s="232"/>
      <c r="W79" s="400">
        <v>42339</v>
      </c>
      <c r="X79" s="232" t="s">
        <v>1135</v>
      </c>
      <c r="Y79" s="232"/>
      <c r="Z79" s="232" t="s">
        <v>1136</v>
      </c>
      <c r="AA79" s="407" t="s">
        <v>1117</v>
      </c>
      <c r="AB79" s="417"/>
    </row>
    <row r="80" spans="1:28" ht="105">
      <c r="A80" s="511"/>
      <c r="B80" s="112" t="s">
        <v>147</v>
      </c>
      <c r="C80" s="232"/>
      <c r="D80" s="232"/>
      <c r="E80" s="216" t="s">
        <v>245</v>
      </c>
      <c r="F80" s="171" t="s">
        <v>344</v>
      </c>
      <c r="G80" s="184" t="s">
        <v>384</v>
      </c>
      <c r="H80" s="216">
        <v>0</v>
      </c>
      <c r="I80" s="15"/>
      <c r="J80" s="15" t="s">
        <v>67</v>
      </c>
      <c r="K80" s="15"/>
      <c r="L80" s="15"/>
      <c r="M80" s="15"/>
      <c r="N80" s="28"/>
      <c r="O80" s="327"/>
      <c r="P80" s="327"/>
      <c r="Q80" s="327"/>
      <c r="R80" s="327"/>
      <c r="S80" s="14"/>
      <c r="T80" s="327" t="s">
        <v>1137</v>
      </c>
      <c r="U80" s="226"/>
      <c r="V80" s="232"/>
      <c r="W80" s="232"/>
      <c r="X80" s="232"/>
      <c r="Y80" s="232"/>
      <c r="Z80" s="226" t="s">
        <v>1138</v>
      </c>
      <c r="AA80" s="407" t="s">
        <v>1139</v>
      </c>
      <c r="AB80" s="417"/>
    </row>
    <row r="81" spans="1:28" ht="409.5">
      <c r="A81" s="518" t="s">
        <v>221</v>
      </c>
      <c r="B81" s="263" t="s">
        <v>148</v>
      </c>
      <c r="C81" s="375"/>
      <c r="D81" s="375"/>
      <c r="E81" s="272" t="s">
        <v>249</v>
      </c>
      <c r="F81" s="278" t="s">
        <v>385</v>
      </c>
      <c r="G81" s="280" t="s">
        <v>386</v>
      </c>
      <c r="H81" s="284">
        <v>50000</v>
      </c>
      <c r="I81" s="291"/>
      <c r="J81" s="291" t="s">
        <v>67</v>
      </c>
      <c r="K81" s="291"/>
      <c r="L81" s="291"/>
      <c r="M81" s="291"/>
      <c r="N81" s="294"/>
      <c r="O81" s="298" t="s">
        <v>868</v>
      </c>
      <c r="P81" s="298" t="s">
        <v>869</v>
      </c>
      <c r="Q81" s="328" t="s">
        <v>870</v>
      </c>
      <c r="R81" s="328" t="s">
        <v>871</v>
      </c>
      <c r="S81" s="14"/>
      <c r="T81" s="330" t="s">
        <v>1140</v>
      </c>
      <c r="U81" s="337" t="s">
        <v>1141</v>
      </c>
      <c r="V81" s="337"/>
      <c r="W81" s="389">
        <v>42339</v>
      </c>
      <c r="X81" s="337"/>
      <c r="Y81" s="337"/>
      <c r="Z81" s="337"/>
      <c r="AA81" s="406"/>
      <c r="AB81" s="415"/>
    </row>
    <row r="82" spans="1:28" ht="409.5">
      <c r="A82" s="519"/>
      <c r="B82" s="264" t="s">
        <v>149</v>
      </c>
      <c r="C82" s="375"/>
      <c r="D82" s="375"/>
      <c r="E82" s="272" t="s">
        <v>246</v>
      </c>
      <c r="F82" s="278" t="s">
        <v>385</v>
      </c>
      <c r="G82" s="280" t="s">
        <v>387</v>
      </c>
      <c r="H82" s="284">
        <v>5000</v>
      </c>
      <c r="I82" s="291"/>
      <c r="J82" s="291"/>
      <c r="K82" s="291"/>
      <c r="L82" s="291"/>
      <c r="M82" s="291" t="s">
        <v>67</v>
      </c>
      <c r="N82" s="294" t="s">
        <v>67</v>
      </c>
      <c r="O82" s="298" t="s">
        <v>872</v>
      </c>
      <c r="P82" s="328"/>
      <c r="Q82" s="328" t="s">
        <v>870</v>
      </c>
      <c r="R82" s="328" t="s">
        <v>871</v>
      </c>
      <c r="S82" s="14"/>
      <c r="T82" s="330"/>
      <c r="U82" s="337"/>
      <c r="V82" s="337"/>
      <c r="W82" s="337"/>
      <c r="X82" s="337"/>
      <c r="Y82" s="337"/>
      <c r="Z82" s="337"/>
      <c r="AA82" s="406" t="s">
        <v>1142</v>
      </c>
      <c r="AB82" s="415"/>
    </row>
    <row r="83" spans="1:28" ht="409.5">
      <c r="A83" s="519"/>
      <c r="B83" s="264" t="s">
        <v>150</v>
      </c>
      <c r="C83" s="375"/>
      <c r="D83" s="375"/>
      <c r="E83" s="272" t="s">
        <v>231</v>
      </c>
      <c r="F83" s="278" t="s">
        <v>385</v>
      </c>
      <c r="G83" s="280" t="s">
        <v>388</v>
      </c>
      <c r="H83" s="272" t="s">
        <v>492</v>
      </c>
      <c r="I83" s="291" t="s">
        <v>67</v>
      </c>
      <c r="J83" s="291"/>
      <c r="K83" s="291"/>
      <c r="L83" s="291"/>
      <c r="M83" s="291"/>
      <c r="N83" s="294"/>
      <c r="O83" s="298" t="s">
        <v>873</v>
      </c>
      <c r="P83" s="328"/>
      <c r="Q83" s="328"/>
      <c r="R83" s="328" t="s">
        <v>871</v>
      </c>
      <c r="S83" s="14"/>
      <c r="T83" s="330" t="s">
        <v>1143</v>
      </c>
      <c r="U83" s="337" t="s">
        <v>1144</v>
      </c>
      <c r="V83" s="337"/>
      <c r="W83" s="389">
        <v>42339</v>
      </c>
      <c r="X83" s="337" t="s">
        <v>1145</v>
      </c>
      <c r="Y83" s="337" t="s">
        <v>1146</v>
      </c>
      <c r="Z83" s="337"/>
      <c r="AA83" s="406"/>
      <c r="AB83" s="415"/>
    </row>
    <row r="84" spans="1:28" ht="178.5">
      <c r="A84" s="519"/>
      <c r="B84" s="265" t="s">
        <v>151</v>
      </c>
      <c r="C84" s="375"/>
      <c r="D84" s="375"/>
      <c r="E84" s="359" t="s">
        <v>250</v>
      </c>
      <c r="F84" s="380" t="s">
        <v>389</v>
      </c>
      <c r="G84" s="282" t="s">
        <v>390</v>
      </c>
      <c r="H84" s="361">
        <v>500000</v>
      </c>
      <c r="I84" s="291"/>
      <c r="J84" s="291" t="s">
        <v>67</v>
      </c>
      <c r="K84" s="291"/>
      <c r="L84" s="291"/>
      <c r="M84" s="291"/>
      <c r="N84" s="294" t="s">
        <v>67</v>
      </c>
      <c r="O84" s="298" t="s">
        <v>874</v>
      </c>
      <c r="P84" s="328"/>
      <c r="Q84" s="328"/>
      <c r="R84" s="328"/>
      <c r="S84" s="14"/>
      <c r="T84" s="265"/>
      <c r="U84" s="337"/>
      <c r="V84" s="337"/>
      <c r="W84" s="337"/>
      <c r="X84" s="337"/>
      <c r="Y84" s="337"/>
      <c r="Z84" s="337"/>
      <c r="AA84" s="406" t="s">
        <v>1147</v>
      </c>
      <c r="AB84" s="415"/>
    </row>
    <row r="85" spans="1:28" ht="45">
      <c r="A85" s="519"/>
      <c r="B85" s="264" t="s">
        <v>152</v>
      </c>
      <c r="C85" s="375"/>
      <c r="D85" s="375"/>
      <c r="E85" s="272" t="s">
        <v>251</v>
      </c>
      <c r="F85" s="369" t="s">
        <v>391</v>
      </c>
      <c r="G85" s="280" t="s">
        <v>392</v>
      </c>
      <c r="H85" s="284">
        <v>1000000</v>
      </c>
      <c r="I85" s="291"/>
      <c r="J85" s="291" t="s">
        <v>67</v>
      </c>
      <c r="K85" s="291"/>
      <c r="L85" s="291"/>
      <c r="M85" s="291"/>
      <c r="N85" s="294" t="s">
        <v>67</v>
      </c>
      <c r="O85" s="298" t="s">
        <v>875</v>
      </c>
      <c r="P85" s="328"/>
      <c r="Q85" s="328"/>
      <c r="R85" s="328"/>
      <c r="S85" s="14"/>
      <c r="T85" s="330"/>
      <c r="U85" s="337"/>
      <c r="V85" s="337"/>
      <c r="W85" s="337"/>
      <c r="X85" s="337"/>
      <c r="Y85" s="337"/>
      <c r="Z85" s="337"/>
      <c r="AA85" s="406" t="s">
        <v>1147</v>
      </c>
      <c r="AB85" s="415"/>
    </row>
    <row r="86" spans="1:28" ht="127.5">
      <c r="A86" s="519"/>
      <c r="B86" s="112" t="s">
        <v>704</v>
      </c>
      <c r="C86" s="232"/>
      <c r="D86" s="232"/>
      <c r="E86" s="144" t="s">
        <v>252</v>
      </c>
      <c r="F86" s="174" t="s">
        <v>393</v>
      </c>
      <c r="G86" s="175" t="s">
        <v>731</v>
      </c>
      <c r="H86" s="198">
        <v>0</v>
      </c>
      <c r="I86" s="15"/>
      <c r="J86" s="15"/>
      <c r="K86" s="15"/>
      <c r="L86" s="15"/>
      <c r="M86" s="15" t="s">
        <v>67</v>
      </c>
      <c r="N86" s="28" t="s">
        <v>67</v>
      </c>
      <c r="O86" s="287" t="s">
        <v>876</v>
      </c>
      <c r="P86" s="312"/>
      <c r="Q86" s="312"/>
      <c r="R86" s="160" t="s">
        <v>393</v>
      </c>
      <c r="S86" s="14"/>
      <c r="T86" s="327"/>
      <c r="U86" s="226"/>
      <c r="V86" s="226"/>
      <c r="W86" s="226"/>
      <c r="X86" s="226"/>
      <c r="Y86" s="226"/>
      <c r="Z86" s="226"/>
      <c r="AA86" s="407" t="s">
        <v>1148</v>
      </c>
      <c r="AB86" s="417"/>
    </row>
    <row r="87" spans="1:28" ht="191.25">
      <c r="A87" s="519"/>
      <c r="B87" s="112" t="s">
        <v>154</v>
      </c>
      <c r="C87" s="232"/>
      <c r="D87" s="232"/>
      <c r="E87" s="164" t="s">
        <v>253</v>
      </c>
      <c r="F87" s="174" t="s">
        <v>732</v>
      </c>
      <c r="G87" s="177" t="s">
        <v>396</v>
      </c>
      <c r="H87" s="138">
        <v>3500000</v>
      </c>
      <c r="I87" s="15"/>
      <c r="J87" s="15"/>
      <c r="K87" s="15"/>
      <c r="L87" s="15" t="s">
        <v>67</v>
      </c>
      <c r="M87" s="15"/>
      <c r="N87" s="28"/>
      <c r="O87" s="309" t="s">
        <v>877</v>
      </c>
      <c r="P87" s="312"/>
      <c r="Q87" s="312"/>
      <c r="R87" s="312"/>
      <c r="S87" s="14"/>
      <c r="T87" s="327"/>
      <c r="U87" s="226"/>
      <c r="V87" s="226"/>
      <c r="W87" s="226"/>
      <c r="X87" s="226"/>
      <c r="Y87" s="226"/>
      <c r="Z87" s="226"/>
      <c r="AA87" s="407" t="s">
        <v>1149</v>
      </c>
      <c r="AB87" s="417"/>
    </row>
    <row r="88" spans="1:28" ht="165">
      <c r="A88" s="519"/>
      <c r="B88" s="116" t="s">
        <v>155</v>
      </c>
      <c r="C88" s="232"/>
      <c r="D88" s="232"/>
      <c r="E88" s="155">
        <v>41579</v>
      </c>
      <c r="F88" s="151" t="s">
        <v>327</v>
      </c>
      <c r="G88" s="183" t="s">
        <v>397</v>
      </c>
      <c r="H88" s="211"/>
      <c r="I88" s="15"/>
      <c r="J88" s="15"/>
      <c r="K88" s="15" t="s">
        <v>67</v>
      </c>
      <c r="L88" s="15"/>
      <c r="M88" s="15"/>
      <c r="N88" s="28"/>
      <c r="O88" s="312" t="s">
        <v>878</v>
      </c>
      <c r="P88" s="312" t="s">
        <v>879</v>
      </c>
      <c r="Q88" s="309" t="s">
        <v>880</v>
      </c>
      <c r="R88" s="312" t="s">
        <v>881</v>
      </c>
      <c r="S88" s="14"/>
      <c r="T88" s="327"/>
      <c r="U88" s="226"/>
      <c r="V88" s="226"/>
      <c r="W88" s="394">
        <v>41974</v>
      </c>
      <c r="X88" s="226"/>
      <c r="Y88" s="226"/>
      <c r="Z88" s="226"/>
      <c r="AA88" s="407"/>
      <c r="AB88" s="417"/>
    </row>
    <row r="89" spans="1:28" ht="114.75">
      <c r="A89" s="519"/>
      <c r="B89" s="116" t="s">
        <v>705</v>
      </c>
      <c r="C89" s="232"/>
      <c r="D89" s="232"/>
      <c r="E89" s="155">
        <v>41061</v>
      </c>
      <c r="F89" s="151" t="s">
        <v>398</v>
      </c>
      <c r="G89" s="184" t="s">
        <v>399</v>
      </c>
      <c r="H89" s="212">
        <v>0</v>
      </c>
      <c r="I89" s="15"/>
      <c r="J89" s="15" t="s">
        <v>67</v>
      </c>
      <c r="K89" s="15"/>
      <c r="L89" s="15"/>
      <c r="M89" s="15"/>
      <c r="N89" s="28"/>
      <c r="O89" s="312" t="s">
        <v>882</v>
      </c>
      <c r="P89" s="312"/>
      <c r="Q89" s="312"/>
      <c r="R89" s="312" t="s">
        <v>883</v>
      </c>
      <c r="S89" s="14"/>
      <c r="T89" s="261" t="s">
        <v>1150</v>
      </c>
      <c r="U89" s="226" t="s">
        <v>1151</v>
      </c>
      <c r="V89" s="226"/>
      <c r="W89" s="401">
        <v>41974</v>
      </c>
      <c r="X89" s="373" t="s">
        <v>1152</v>
      </c>
      <c r="Y89" s="226"/>
      <c r="Z89" s="226"/>
      <c r="AA89" s="407"/>
      <c r="AB89" s="417"/>
    </row>
    <row r="90" spans="1:28" ht="135">
      <c r="A90" s="519"/>
      <c r="B90" s="112" t="s">
        <v>706</v>
      </c>
      <c r="C90" s="232"/>
      <c r="D90" s="232"/>
      <c r="E90" s="155">
        <v>42309</v>
      </c>
      <c r="F90" s="171" t="s">
        <v>400</v>
      </c>
      <c r="G90" s="184" t="s">
        <v>401</v>
      </c>
      <c r="H90" s="211"/>
      <c r="I90" s="15"/>
      <c r="J90" s="15"/>
      <c r="K90" s="15" t="s">
        <v>67</v>
      </c>
      <c r="L90" s="15"/>
      <c r="M90" s="15"/>
      <c r="N90" s="28" t="s">
        <v>67</v>
      </c>
      <c r="O90" s="309" t="s">
        <v>884</v>
      </c>
      <c r="P90" s="312"/>
      <c r="Q90" s="312" t="s">
        <v>806</v>
      </c>
      <c r="R90" s="309" t="s">
        <v>885</v>
      </c>
      <c r="S90" s="14"/>
      <c r="T90" s="261"/>
      <c r="U90" s="226"/>
      <c r="V90" s="226"/>
      <c r="W90" s="226"/>
      <c r="X90" s="226"/>
      <c r="Y90" s="226"/>
      <c r="Z90" s="226"/>
      <c r="AA90" s="407" t="s">
        <v>1153</v>
      </c>
      <c r="AB90" s="417"/>
    </row>
    <row r="91" spans="1:28" ht="165.75">
      <c r="A91" s="519"/>
      <c r="B91" s="116" t="s">
        <v>158</v>
      </c>
      <c r="C91" s="232"/>
      <c r="D91" s="232"/>
      <c r="E91" s="155">
        <v>41214</v>
      </c>
      <c r="F91" s="151" t="s">
        <v>346</v>
      </c>
      <c r="G91" s="184" t="s">
        <v>402</v>
      </c>
      <c r="H91" s="211"/>
      <c r="I91" s="15"/>
      <c r="J91" s="15"/>
      <c r="K91" s="15"/>
      <c r="L91" s="15"/>
      <c r="M91" s="15" t="s">
        <v>67</v>
      </c>
      <c r="N91" s="28"/>
      <c r="O91" s="312" t="s">
        <v>886</v>
      </c>
      <c r="P91" s="312"/>
      <c r="Q91" s="312"/>
      <c r="R91" s="312" t="s">
        <v>887</v>
      </c>
      <c r="S91" s="14"/>
      <c r="T91" s="327"/>
      <c r="U91" s="226"/>
      <c r="V91" s="226"/>
      <c r="W91" s="226"/>
      <c r="X91" s="226"/>
      <c r="Y91" s="226"/>
      <c r="Z91" s="226"/>
      <c r="AA91" s="407"/>
      <c r="AB91" s="417"/>
    </row>
    <row r="92" spans="1:28" ht="267.75">
      <c r="A92" s="519"/>
      <c r="B92" s="116" t="s">
        <v>159</v>
      </c>
      <c r="C92" s="232"/>
      <c r="D92" s="232"/>
      <c r="E92" s="155">
        <v>41214</v>
      </c>
      <c r="F92" s="151" t="s">
        <v>733</v>
      </c>
      <c r="G92" s="185" t="s">
        <v>403</v>
      </c>
      <c r="H92" s="211"/>
      <c r="I92" s="15"/>
      <c r="J92" s="15" t="s">
        <v>67</v>
      </c>
      <c r="K92" s="15"/>
      <c r="L92" s="15"/>
      <c r="M92" s="15"/>
      <c r="N92" s="28" t="s">
        <v>67</v>
      </c>
      <c r="O92" s="312"/>
      <c r="P92" s="312"/>
      <c r="Q92" s="312"/>
      <c r="R92" s="312"/>
      <c r="S92" s="14"/>
      <c r="T92" s="327"/>
      <c r="U92" s="226"/>
      <c r="V92" s="226"/>
      <c r="W92" s="226"/>
      <c r="X92" s="226"/>
      <c r="Y92" s="226"/>
      <c r="Z92" s="226"/>
      <c r="AA92" s="407" t="s">
        <v>1154</v>
      </c>
      <c r="AB92" s="417"/>
    </row>
    <row r="93" spans="1:28" ht="229.5">
      <c r="A93" s="519"/>
      <c r="B93" s="112" t="s">
        <v>160</v>
      </c>
      <c r="C93" s="232"/>
      <c r="D93" s="232"/>
      <c r="E93" s="155">
        <v>41214</v>
      </c>
      <c r="F93" s="151" t="s">
        <v>350</v>
      </c>
      <c r="G93" s="185" t="s">
        <v>404</v>
      </c>
      <c r="H93" s="211">
        <v>10000</v>
      </c>
      <c r="I93" s="15"/>
      <c r="J93" s="15" t="s">
        <v>67</v>
      </c>
      <c r="K93" s="15"/>
      <c r="L93" s="15"/>
      <c r="M93" s="15"/>
      <c r="N93" s="28"/>
      <c r="O93" s="309" t="s">
        <v>888</v>
      </c>
      <c r="P93" s="312"/>
      <c r="Q93" s="312"/>
      <c r="R93" s="309" t="s">
        <v>889</v>
      </c>
      <c r="S93" s="14"/>
      <c r="T93" s="260" t="s">
        <v>1155</v>
      </c>
      <c r="U93" s="373" t="s">
        <v>1156</v>
      </c>
      <c r="V93" s="226"/>
      <c r="W93" s="401">
        <v>42186</v>
      </c>
      <c r="X93" s="421" t="s">
        <v>1291</v>
      </c>
      <c r="Y93" s="226"/>
      <c r="Z93" s="185" t="s">
        <v>1157</v>
      </c>
      <c r="AA93" s="412" t="s">
        <v>1158</v>
      </c>
      <c r="AB93" s="417"/>
    </row>
    <row r="94" spans="1:28" ht="140.25">
      <c r="A94" s="519"/>
      <c r="B94" s="116" t="s">
        <v>707</v>
      </c>
      <c r="C94" s="232"/>
      <c r="D94" s="232"/>
      <c r="E94" s="155">
        <v>41122</v>
      </c>
      <c r="F94" s="151" t="s">
        <v>376</v>
      </c>
      <c r="G94" s="184" t="s">
        <v>405</v>
      </c>
      <c r="H94" s="211">
        <v>20000</v>
      </c>
      <c r="I94" s="15"/>
      <c r="J94" s="15" t="s">
        <v>67</v>
      </c>
      <c r="K94" s="15"/>
      <c r="L94" s="15"/>
      <c r="M94" s="15"/>
      <c r="N94" s="28" t="s">
        <v>67</v>
      </c>
      <c r="O94" s="312" t="s">
        <v>890</v>
      </c>
      <c r="P94" s="312"/>
      <c r="Q94" s="312"/>
      <c r="R94" s="312" t="s">
        <v>891</v>
      </c>
      <c r="S94" s="14"/>
      <c r="T94" s="327"/>
      <c r="U94" s="226"/>
      <c r="V94" s="226"/>
      <c r="W94" s="394">
        <v>41609</v>
      </c>
      <c r="X94" s="226"/>
      <c r="Y94" s="226"/>
      <c r="Z94" s="226"/>
      <c r="AA94" s="407" t="s">
        <v>1159</v>
      </c>
      <c r="AB94" s="417"/>
    </row>
    <row r="95" spans="1:28" ht="76.5">
      <c r="A95" s="519"/>
      <c r="B95" s="112" t="s">
        <v>162</v>
      </c>
      <c r="C95" s="232"/>
      <c r="D95" s="232"/>
      <c r="E95" s="155">
        <v>41944</v>
      </c>
      <c r="F95" s="194" t="s">
        <v>406</v>
      </c>
      <c r="G95" s="184" t="s">
        <v>407</v>
      </c>
      <c r="H95" s="211">
        <v>20000</v>
      </c>
      <c r="I95" s="15"/>
      <c r="J95" s="15"/>
      <c r="K95" s="15" t="s">
        <v>67</v>
      </c>
      <c r="L95" s="15"/>
      <c r="M95" s="15"/>
      <c r="N95" s="28"/>
      <c r="O95" s="312" t="s">
        <v>892</v>
      </c>
      <c r="P95" s="312"/>
      <c r="Q95" s="312"/>
      <c r="R95" s="312" t="s">
        <v>891</v>
      </c>
      <c r="S95" s="14"/>
      <c r="T95" s="327" t="s">
        <v>1160</v>
      </c>
      <c r="U95" s="226"/>
      <c r="V95" s="226"/>
      <c r="W95" s="394">
        <v>42309</v>
      </c>
      <c r="X95" s="226" t="s">
        <v>809</v>
      </c>
      <c r="Y95" s="226"/>
      <c r="Z95" s="226"/>
      <c r="AA95" s="407"/>
      <c r="AB95" s="417"/>
    </row>
    <row r="96" spans="1:28" ht="114.75">
      <c r="A96" s="520"/>
      <c r="B96" s="116" t="s">
        <v>708</v>
      </c>
      <c r="C96" s="232"/>
      <c r="D96" s="232"/>
      <c r="E96" s="155">
        <v>41061</v>
      </c>
      <c r="F96" s="151" t="s">
        <v>398</v>
      </c>
      <c r="G96" s="184" t="s">
        <v>408</v>
      </c>
      <c r="H96" s="211">
        <v>15000</v>
      </c>
      <c r="I96" s="15"/>
      <c r="J96" s="15" t="s">
        <v>67</v>
      </c>
      <c r="K96" s="15"/>
      <c r="L96" s="15"/>
      <c r="M96" s="15"/>
      <c r="N96" s="28" t="s">
        <v>67</v>
      </c>
      <c r="O96" s="309" t="s">
        <v>893</v>
      </c>
      <c r="P96" s="312"/>
      <c r="Q96" s="312"/>
      <c r="R96" s="312" t="s">
        <v>883</v>
      </c>
      <c r="S96" s="14"/>
      <c r="T96" s="327"/>
      <c r="U96" s="226"/>
      <c r="V96" s="226"/>
      <c r="W96" s="226"/>
      <c r="X96" s="226"/>
      <c r="Y96" s="226"/>
      <c r="Z96" s="226"/>
      <c r="AA96" s="407" t="s">
        <v>1161</v>
      </c>
      <c r="AB96" s="417"/>
    </row>
    <row r="97" spans="1:28" ht="165.75">
      <c r="A97" s="509" t="s">
        <v>222</v>
      </c>
      <c r="B97" s="350" t="s">
        <v>164</v>
      </c>
      <c r="C97" s="375"/>
      <c r="D97" s="375"/>
      <c r="E97" s="272" t="s">
        <v>254</v>
      </c>
      <c r="F97" s="278" t="s">
        <v>734</v>
      </c>
      <c r="G97" s="282" t="s">
        <v>410</v>
      </c>
      <c r="H97" s="284">
        <v>200000</v>
      </c>
      <c r="I97" s="291"/>
      <c r="J97" s="291" t="s">
        <v>67</v>
      </c>
      <c r="K97" s="291"/>
      <c r="L97" s="291"/>
      <c r="M97" s="291"/>
      <c r="N97" s="294" t="s">
        <v>67</v>
      </c>
      <c r="O97" s="298" t="s">
        <v>894</v>
      </c>
      <c r="P97" s="328"/>
      <c r="Q97" s="328"/>
      <c r="R97" s="328"/>
      <c r="S97" s="14"/>
      <c r="T97" s="330"/>
      <c r="U97" s="337"/>
      <c r="V97" s="337"/>
      <c r="W97" s="337"/>
      <c r="X97" s="337" t="s">
        <v>668</v>
      </c>
      <c r="Y97" s="337"/>
      <c r="Z97" s="337"/>
      <c r="AA97" s="406" t="s">
        <v>1162</v>
      </c>
      <c r="AB97" s="415"/>
    </row>
    <row r="98" spans="1:28" ht="127.5">
      <c r="A98" s="510"/>
      <c r="B98" s="264" t="s">
        <v>165</v>
      </c>
      <c r="C98" s="375"/>
      <c r="D98" s="375"/>
      <c r="E98" s="272" t="s">
        <v>241</v>
      </c>
      <c r="F98" s="278" t="s">
        <v>310</v>
      </c>
      <c r="G98" s="277" t="s">
        <v>411</v>
      </c>
      <c r="H98" s="284"/>
      <c r="I98" s="291"/>
      <c r="J98" s="291" t="s">
        <v>67</v>
      </c>
      <c r="K98" s="291"/>
      <c r="L98" s="291"/>
      <c r="M98" s="291"/>
      <c r="N98" s="294"/>
      <c r="O98" s="328" t="s">
        <v>857</v>
      </c>
      <c r="P98" s="328"/>
      <c r="Q98" s="328"/>
      <c r="R98" s="328"/>
      <c r="S98" s="14"/>
      <c r="T98" s="330" t="s">
        <v>1163</v>
      </c>
      <c r="U98" s="337"/>
      <c r="V98" s="337"/>
      <c r="W98" s="337"/>
      <c r="X98" s="337" t="s">
        <v>1164</v>
      </c>
      <c r="Y98" s="337"/>
      <c r="Z98" s="337" t="s">
        <v>299</v>
      </c>
      <c r="AA98" s="406"/>
      <c r="AB98" s="415"/>
    </row>
    <row r="99" spans="1:28" ht="127.5">
      <c r="A99" s="510"/>
      <c r="B99" s="352" t="s">
        <v>166</v>
      </c>
      <c r="C99" s="375"/>
      <c r="D99" s="375"/>
      <c r="E99" s="272" t="s">
        <v>234</v>
      </c>
      <c r="F99" s="380" t="s">
        <v>389</v>
      </c>
      <c r="G99" s="277" t="s">
        <v>412</v>
      </c>
      <c r="H99" s="284">
        <v>30000</v>
      </c>
      <c r="I99" s="291"/>
      <c r="J99" s="291"/>
      <c r="K99" s="291"/>
      <c r="L99" s="291"/>
      <c r="M99" s="291" t="s">
        <v>67</v>
      </c>
      <c r="N99" s="294" t="s">
        <v>67</v>
      </c>
      <c r="O99" s="328" t="s">
        <v>895</v>
      </c>
      <c r="P99" s="328"/>
      <c r="Q99" s="328"/>
      <c r="R99" s="328"/>
      <c r="S99" s="14"/>
      <c r="T99" s="262" t="s">
        <v>1165</v>
      </c>
      <c r="U99" s="337"/>
      <c r="V99" s="337"/>
      <c r="W99" s="337"/>
      <c r="X99" s="337"/>
      <c r="Y99" s="337"/>
      <c r="Z99" s="337"/>
      <c r="AA99" s="406" t="s">
        <v>1166</v>
      </c>
      <c r="AB99" s="415"/>
    </row>
    <row r="100" spans="1:28" ht="127.5">
      <c r="A100" s="510"/>
      <c r="B100" s="264" t="s">
        <v>167</v>
      </c>
      <c r="C100" s="375"/>
      <c r="D100" s="375"/>
      <c r="E100" s="272" t="s">
        <v>235</v>
      </c>
      <c r="F100" s="278" t="s">
        <v>312</v>
      </c>
      <c r="G100" s="277" t="s">
        <v>413</v>
      </c>
      <c r="H100" s="284">
        <v>500000</v>
      </c>
      <c r="I100" s="291"/>
      <c r="J100" s="291" t="s">
        <v>67</v>
      </c>
      <c r="K100" s="291"/>
      <c r="L100" s="291"/>
      <c r="M100" s="291"/>
      <c r="N100" s="294" t="s">
        <v>67</v>
      </c>
      <c r="O100" s="328" t="s">
        <v>857</v>
      </c>
      <c r="P100" s="328"/>
      <c r="Q100" s="328"/>
      <c r="R100" s="328"/>
      <c r="S100" s="14"/>
      <c r="T100" s="264"/>
      <c r="U100" s="337"/>
      <c r="V100" s="337"/>
      <c r="W100" s="337"/>
      <c r="X100" s="337"/>
      <c r="Y100" s="337"/>
      <c r="Z100" s="337"/>
      <c r="AA100" s="406" t="s">
        <v>1167</v>
      </c>
      <c r="AB100" s="415"/>
    </row>
    <row r="101" spans="1:28" ht="204">
      <c r="A101" s="510"/>
      <c r="B101" s="108" t="s">
        <v>168</v>
      </c>
      <c r="C101" s="232"/>
      <c r="D101" s="232"/>
      <c r="E101" s="144" t="s">
        <v>255</v>
      </c>
      <c r="F101" s="174" t="s">
        <v>414</v>
      </c>
      <c r="G101" s="177" t="s">
        <v>415</v>
      </c>
      <c r="H101" s="138">
        <v>30000</v>
      </c>
      <c r="I101" s="15"/>
      <c r="J101" s="15"/>
      <c r="K101" s="15"/>
      <c r="L101" s="15"/>
      <c r="M101" s="15" t="s">
        <v>67</v>
      </c>
      <c r="N101" s="28"/>
      <c r="O101" s="309" t="s">
        <v>896</v>
      </c>
      <c r="P101" s="309" t="s">
        <v>897</v>
      </c>
      <c r="Q101" s="312"/>
      <c r="R101" s="312" t="s">
        <v>898</v>
      </c>
      <c r="S101" s="14"/>
      <c r="T101" s="327"/>
      <c r="U101" s="226"/>
      <c r="V101" s="226"/>
      <c r="W101" s="226"/>
      <c r="X101" s="226"/>
      <c r="Y101" s="226"/>
      <c r="Z101" s="226"/>
      <c r="AA101" s="407" t="s">
        <v>1168</v>
      </c>
      <c r="AB101" s="417"/>
    </row>
    <row r="102" spans="1:28" ht="140.25">
      <c r="A102" s="510"/>
      <c r="B102" s="108" t="s">
        <v>169</v>
      </c>
      <c r="C102" s="232"/>
      <c r="D102" s="232"/>
      <c r="E102" s="144" t="s">
        <v>720</v>
      </c>
      <c r="F102" s="174" t="s">
        <v>416</v>
      </c>
      <c r="G102" s="175" t="s">
        <v>417</v>
      </c>
      <c r="H102" s="138">
        <v>700000</v>
      </c>
      <c r="I102" s="15"/>
      <c r="J102" s="15" t="s">
        <v>67</v>
      </c>
      <c r="K102" s="15"/>
      <c r="L102" s="15"/>
      <c r="M102" s="15"/>
      <c r="N102" s="28"/>
      <c r="O102" s="312" t="s">
        <v>899</v>
      </c>
      <c r="P102" s="312"/>
      <c r="Q102" s="312"/>
      <c r="R102" s="312" t="s">
        <v>891</v>
      </c>
      <c r="S102" s="14"/>
      <c r="T102" s="266" t="s">
        <v>1169</v>
      </c>
      <c r="U102" s="226"/>
      <c r="V102" s="226"/>
      <c r="W102" s="257">
        <v>42309</v>
      </c>
      <c r="X102" s="226" t="s">
        <v>1170</v>
      </c>
      <c r="Y102" s="226"/>
      <c r="Z102" s="226"/>
      <c r="AA102" s="407"/>
      <c r="AB102" s="417"/>
    </row>
    <row r="103" spans="1:28" ht="178.5">
      <c r="A103" s="510"/>
      <c r="B103" s="108" t="s">
        <v>709</v>
      </c>
      <c r="C103" s="232"/>
      <c r="D103" s="232"/>
      <c r="E103" s="144" t="s">
        <v>257</v>
      </c>
      <c r="F103" s="174" t="s">
        <v>735</v>
      </c>
      <c r="G103" s="177" t="s">
        <v>418</v>
      </c>
      <c r="H103" s="138">
        <v>400000</v>
      </c>
      <c r="I103" s="15"/>
      <c r="J103" s="15"/>
      <c r="K103" s="15" t="s">
        <v>67</v>
      </c>
      <c r="L103" s="15"/>
      <c r="M103" s="15"/>
      <c r="N103" s="28"/>
      <c r="O103" s="309" t="s">
        <v>900</v>
      </c>
      <c r="P103" s="312"/>
      <c r="Q103" s="312"/>
      <c r="R103" s="312"/>
      <c r="S103" s="14"/>
      <c r="T103" s="266" t="s">
        <v>1171</v>
      </c>
      <c r="U103" s="226"/>
      <c r="V103" s="226"/>
      <c r="W103" s="226"/>
      <c r="X103" s="229" t="s">
        <v>1172</v>
      </c>
      <c r="Y103" s="226"/>
      <c r="Z103" s="226"/>
      <c r="AA103" s="407" t="s">
        <v>1173</v>
      </c>
      <c r="AB103" s="417"/>
    </row>
    <row r="104" spans="1:28" ht="255">
      <c r="A104" s="510"/>
      <c r="B104" s="108" t="s">
        <v>710</v>
      </c>
      <c r="C104" s="232"/>
      <c r="D104" s="232"/>
      <c r="E104" s="144" t="s">
        <v>257</v>
      </c>
      <c r="F104" s="174" t="s">
        <v>419</v>
      </c>
      <c r="G104" s="381" t="s">
        <v>420</v>
      </c>
      <c r="H104" s="138">
        <v>500000</v>
      </c>
      <c r="I104" s="15"/>
      <c r="J104" s="15" t="s">
        <v>67</v>
      </c>
      <c r="K104" s="15"/>
      <c r="L104" s="15"/>
      <c r="M104" s="15"/>
      <c r="N104" s="28" t="s">
        <v>67</v>
      </c>
      <c r="O104" s="315" t="s">
        <v>901</v>
      </c>
      <c r="P104" s="312"/>
      <c r="Q104" s="312"/>
      <c r="R104" s="312"/>
      <c r="S104" s="14"/>
      <c r="T104" s="327"/>
      <c r="U104" s="226"/>
      <c r="V104" s="226"/>
      <c r="W104" s="226"/>
      <c r="X104" s="226"/>
      <c r="Y104" s="226"/>
      <c r="Z104" s="226"/>
      <c r="AA104" s="412" t="s">
        <v>1174</v>
      </c>
      <c r="AB104" s="417"/>
    </row>
    <row r="105" spans="1:28" ht="89.25">
      <c r="A105" s="510"/>
      <c r="B105" s="382" t="s">
        <v>711</v>
      </c>
      <c r="C105" s="232"/>
      <c r="D105" s="232"/>
      <c r="E105" s="141">
        <v>41091</v>
      </c>
      <c r="F105" s="151" t="s">
        <v>398</v>
      </c>
      <c r="G105" s="183" t="s">
        <v>421</v>
      </c>
      <c r="H105" s="212">
        <v>0</v>
      </c>
      <c r="I105" s="15"/>
      <c r="J105" s="15" t="s">
        <v>67</v>
      </c>
      <c r="K105" s="15"/>
      <c r="L105" s="15"/>
      <c r="M105" s="15"/>
      <c r="N105" s="28"/>
      <c r="O105" s="312" t="s">
        <v>902</v>
      </c>
      <c r="P105" s="312"/>
      <c r="Q105" s="312"/>
      <c r="R105" s="312" t="s">
        <v>883</v>
      </c>
      <c r="S105" s="14"/>
      <c r="T105" s="267" t="s">
        <v>1175</v>
      </c>
      <c r="U105" s="226"/>
      <c r="V105" s="226"/>
      <c r="W105" s="394">
        <v>41974</v>
      </c>
      <c r="X105" s="402" t="s">
        <v>1176</v>
      </c>
      <c r="Y105" s="226"/>
      <c r="Z105" s="226"/>
      <c r="AA105" s="407"/>
      <c r="AB105" s="417"/>
    </row>
    <row r="106" spans="1:28" ht="76.5">
      <c r="A106" s="510"/>
      <c r="B106" s="382" t="s">
        <v>712</v>
      </c>
      <c r="C106" s="232"/>
      <c r="D106" s="232"/>
      <c r="E106" s="155">
        <v>41214</v>
      </c>
      <c r="F106" s="151" t="s">
        <v>350</v>
      </c>
      <c r="G106" s="184" t="s">
        <v>422</v>
      </c>
      <c r="H106" s="211">
        <v>25000</v>
      </c>
      <c r="I106" s="15"/>
      <c r="J106" s="15" t="s">
        <v>67</v>
      </c>
      <c r="K106" s="15"/>
      <c r="L106" s="15"/>
      <c r="M106" s="15"/>
      <c r="N106" s="28" t="s">
        <v>67</v>
      </c>
      <c r="O106" s="312"/>
      <c r="P106" s="312"/>
      <c r="Q106" s="312"/>
      <c r="R106" s="312"/>
      <c r="S106" s="14"/>
      <c r="T106" s="267" t="s">
        <v>1177</v>
      </c>
      <c r="U106" s="226"/>
      <c r="V106" s="226"/>
      <c r="W106" s="394">
        <v>41974</v>
      </c>
      <c r="X106" s="402" t="s">
        <v>1178</v>
      </c>
      <c r="Y106" s="226"/>
      <c r="Z106" s="226"/>
      <c r="AA106" s="407" t="s">
        <v>1179</v>
      </c>
      <c r="AB106" s="417"/>
    </row>
    <row r="107" spans="1:28" ht="102">
      <c r="A107" s="511"/>
      <c r="B107" s="382" t="s">
        <v>174</v>
      </c>
      <c r="C107" s="232"/>
      <c r="D107" s="232"/>
      <c r="E107" s="212" t="s">
        <v>245</v>
      </c>
      <c r="F107" s="151" t="s">
        <v>736</v>
      </c>
      <c r="G107" s="184" t="s">
        <v>424</v>
      </c>
      <c r="H107" s="211">
        <v>500000</v>
      </c>
      <c r="I107" s="15"/>
      <c r="J107" s="15" t="s">
        <v>67</v>
      </c>
      <c r="K107" s="15"/>
      <c r="L107" s="15"/>
      <c r="M107" s="15"/>
      <c r="N107" s="28" t="s">
        <v>67</v>
      </c>
      <c r="O107" s="312"/>
      <c r="P107" s="312"/>
      <c r="Q107" s="312"/>
      <c r="R107" s="312"/>
      <c r="S107" s="14"/>
      <c r="T107" s="327"/>
      <c r="U107" s="226"/>
      <c r="V107" s="226"/>
      <c r="W107" s="226"/>
      <c r="X107" s="226"/>
      <c r="Y107" s="226"/>
      <c r="Z107" s="226"/>
      <c r="AA107" s="411" t="s">
        <v>1180</v>
      </c>
      <c r="AB107" s="417"/>
    </row>
    <row r="108" spans="1:28" ht="255">
      <c r="A108" s="509" t="s">
        <v>223</v>
      </c>
      <c r="B108" s="339" t="s">
        <v>175</v>
      </c>
      <c r="C108" s="375"/>
      <c r="D108" s="375"/>
      <c r="E108" s="272" t="s">
        <v>258</v>
      </c>
      <c r="F108" s="278" t="s">
        <v>425</v>
      </c>
      <c r="G108" s="280" t="s">
        <v>426</v>
      </c>
      <c r="H108" s="284">
        <v>30000</v>
      </c>
      <c r="I108" s="291"/>
      <c r="J108" s="291" t="s">
        <v>67</v>
      </c>
      <c r="K108" s="291"/>
      <c r="L108" s="291"/>
      <c r="M108" s="291"/>
      <c r="N108" s="294"/>
      <c r="O108" s="298" t="s">
        <v>903</v>
      </c>
      <c r="P108" s="328"/>
      <c r="Q108" s="328"/>
      <c r="R108" s="328" t="s">
        <v>904</v>
      </c>
      <c r="S108" s="14"/>
      <c r="T108" s="339" t="s">
        <v>1181</v>
      </c>
      <c r="U108" s="337"/>
      <c r="V108" s="337"/>
      <c r="W108" s="257">
        <v>41974</v>
      </c>
      <c r="X108" s="337"/>
      <c r="Y108" s="337"/>
      <c r="Z108" s="337"/>
      <c r="AA108" s="406"/>
      <c r="AB108" s="415"/>
    </row>
    <row r="109" spans="1:28" ht="242.25">
      <c r="A109" s="510"/>
      <c r="B109" s="339" t="s">
        <v>176</v>
      </c>
      <c r="C109" s="375"/>
      <c r="D109" s="375"/>
      <c r="E109" s="272" t="s">
        <v>232</v>
      </c>
      <c r="F109" s="278" t="s">
        <v>425</v>
      </c>
      <c r="G109" s="280" t="s">
        <v>427</v>
      </c>
      <c r="H109" s="284">
        <v>2400000</v>
      </c>
      <c r="I109" s="291"/>
      <c r="J109" s="291"/>
      <c r="K109" s="291"/>
      <c r="L109" s="291" t="s">
        <v>67</v>
      </c>
      <c r="M109" s="291"/>
      <c r="N109" s="294" t="s">
        <v>67</v>
      </c>
      <c r="O109" s="298" t="s">
        <v>905</v>
      </c>
      <c r="P109" s="328"/>
      <c r="Q109" s="328"/>
      <c r="R109" s="328" t="s">
        <v>904</v>
      </c>
      <c r="S109" s="14"/>
      <c r="T109" s="339" t="s">
        <v>1182</v>
      </c>
      <c r="U109" s="337"/>
      <c r="V109" s="337"/>
      <c r="W109" s="257">
        <v>42339</v>
      </c>
      <c r="X109" s="337"/>
      <c r="Y109" s="337"/>
      <c r="Z109" s="337"/>
      <c r="AA109" s="406" t="s">
        <v>1183</v>
      </c>
      <c r="AB109" s="415"/>
    </row>
    <row r="110" spans="1:28" ht="204">
      <c r="A110" s="510"/>
      <c r="B110" s="339" t="s">
        <v>177</v>
      </c>
      <c r="C110" s="375"/>
      <c r="D110" s="375"/>
      <c r="E110" s="272" t="s">
        <v>231</v>
      </c>
      <c r="F110" s="278" t="s">
        <v>425</v>
      </c>
      <c r="G110" s="280" t="s">
        <v>428</v>
      </c>
      <c r="H110" s="284">
        <v>10000</v>
      </c>
      <c r="I110" s="291"/>
      <c r="J110" s="291"/>
      <c r="K110" s="291"/>
      <c r="L110" s="291" t="s">
        <v>67</v>
      </c>
      <c r="M110" s="291"/>
      <c r="N110" s="294" t="s">
        <v>67</v>
      </c>
      <c r="O110" s="298" t="s">
        <v>906</v>
      </c>
      <c r="P110" s="328"/>
      <c r="Q110" s="328"/>
      <c r="R110" s="328" t="s">
        <v>904</v>
      </c>
      <c r="S110" s="14"/>
      <c r="T110" s="330"/>
      <c r="U110" s="337"/>
      <c r="V110" s="337"/>
      <c r="W110" s="337"/>
      <c r="X110" s="337"/>
      <c r="Y110" s="337"/>
      <c r="Z110" s="337"/>
      <c r="AA110" s="411" t="s">
        <v>1184</v>
      </c>
      <c r="AB110" s="415"/>
    </row>
    <row r="111" spans="1:28" ht="225">
      <c r="A111" s="510"/>
      <c r="B111" s="123" t="s">
        <v>178</v>
      </c>
      <c r="C111" s="232"/>
      <c r="D111" s="232"/>
      <c r="E111" s="174" t="s">
        <v>259</v>
      </c>
      <c r="F111" s="174" t="s">
        <v>737</v>
      </c>
      <c r="G111" s="179" t="s">
        <v>430</v>
      </c>
      <c r="H111" s="138">
        <v>300000</v>
      </c>
      <c r="I111" s="15"/>
      <c r="J111" s="15"/>
      <c r="K111" s="15" t="s">
        <v>67</v>
      </c>
      <c r="L111" s="15"/>
      <c r="M111" s="15"/>
      <c r="N111" s="28" t="s">
        <v>67</v>
      </c>
      <c r="O111" s="309" t="s">
        <v>907</v>
      </c>
      <c r="P111" s="312"/>
      <c r="Q111" s="315" t="s">
        <v>908</v>
      </c>
      <c r="R111" s="160" t="s">
        <v>909</v>
      </c>
      <c r="S111" s="14"/>
      <c r="T111" s="327"/>
      <c r="U111" s="226"/>
      <c r="V111" s="226"/>
      <c r="W111" s="226"/>
      <c r="X111" s="174" t="s">
        <v>1185</v>
      </c>
      <c r="Y111" s="226"/>
      <c r="Z111" s="226"/>
      <c r="AA111" s="407" t="s">
        <v>1186</v>
      </c>
      <c r="AB111" s="417"/>
    </row>
    <row r="112" spans="1:28" ht="216.75">
      <c r="A112" s="510"/>
      <c r="B112" s="112" t="s">
        <v>179</v>
      </c>
      <c r="C112" s="232"/>
      <c r="D112" s="232"/>
      <c r="E112" s="174" t="s">
        <v>260</v>
      </c>
      <c r="F112" s="174" t="s">
        <v>732</v>
      </c>
      <c r="G112" s="177" t="s">
        <v>431</v>
      </c>
      <c r="H112" s="138">
        <v>1150000</v>
      </c>
      <c r="I112" s="15"/>
      <c r="J112" s="15"/>
      <c r="K112" s="15"/>
      <c r="L112" s="15" t="s">
        <v>67</v>
      </c>
      <c r="M112" s="15"/>
      <c r="N112" s="28" t="s">
        <v>67</v>
      </c>
      <c r="O112" s="309" t="s">
        <v>910</v>
      </c>
      <c r="P112" s="312"/>
      <c r="Q112" s="312"/>
      <c r="R112" s="312"/>
      <c r="S112" s="14"/>
      <c r="T112" s="327"/>
      <c r="U112" s="226"/>
      <c r="V112" s="226"/>
      <c r="W112" s="226"/>
      <c r="X112" s="226"/>
      <c r="Y112" s="226"/>
      <c r="Z112" s="226"/>
      <c r="AA112" s="411" t="s">
        <v>1187</v>
      </c>
      <c r="AB112" s="417"/>
    </row>
    <row r="113" spans="1:28" ht="285">
      <c r="A113" s="510"/>
      <c r="B113" s="112" t="s">
        <v>180</v>
      </c>
      <c r="C113" s="232"/>
      <c r="D113" s="232"/>
      <c r="E113" s="174" t="s">
        <v>257</v>
      </c>
      <c r="F113" s="174" t="s">
        <v>432</v>
      </c>
      <c r="G113" s="175" t="s">
        <v>433</v>
      </c>
      <c r="H113" s="144" t="s">
        <v>493</v>
      </c>
      <c r="I113" s="15"/>
      <c r="J113" s="15"/>
      <c r="K113" s="15"/>
      <c r="L113" s="15" t="s">
        <v>67</v>
      </c>
      <c r="M113" s="15"/>
      <c r="N113" s="28"/>
      <c r="O113" s="329" t="s">
        <v>911</v>
      </c>
      <c r="P113" s="312" t="s">
        <v>912</v>
      </c>
      <c r="Q113" s="309" t="s">
        <v>913</v>
      </c>
      <c r="R113" s="160" t="s">
        <v>914</v>
      </c>
      <c r="S113" s="14"/>
      <c r="T113" s="327"/>
      <c r="U113" s="226"/>
      <c r="V113" s="226"/>
      <c r="W113" s="226"/>
      <c r="X113" s="226"/>
      <c r="Y113" s="226"/>
      <c r="Z113" s="226"/>
      <c r="AA113" s="407"/>
      <c r="AB113" s="417"/>
    </row>
    <row r="114" spans="1:28" ht="114.75">
      <c r="A114" s="510"/>
      <c r="B114" s="112" t="s">
        <v>181</v>
      </c>
      <c r="C114" s="232"/>
      <c r="D114" s="232"/>
      <c r="E114" s="174" t="s">
        <v>261</v>
      </c>
      <c r="F114" s="174" t="s">
        <v>434</v>
      </c>
      <c r="G114" s="175" t="s">
        <v>435</v>
      </c>
      <c r="H114" s="138">
        <v>200000</v>
      </c>
      <c r="I114" s="15"/>
      <c r="J114" s="15"/>
      <c r="K114" s="15" t="s">
        <v>67</v>
      </c>
      <c r="L114" s="15"/>
      <c r="M114" s="15"/>
      <c r="N114" s="28" t="s">
        <v>67</v>
      </c>
      <c r="O114" s="148" t="s">
        <v>915</v>
      </c>
      <c r="P114" s="312"/>
      <c r="Q114" s="312"/>
      <c r="R114" s="312"/>
      <c r="S114" s="14"/>
      <c r="T114" s="260" t="s">
        <v>1188</v>
      </c>
      <c r="U114" s="226"/>
      <c r="V114" s="226"/>
      <c r="W114" s="257">
        <v>41974</v>
      </c>
      <c r="X114" s="229" t="s">
        <v>1189</v>
      </c>
      <c r="Y114" s="229"/>
      <c r="Z114" s="229" t="s">
        <v>1190</v>
      </c>
      <c r="AA114" s="407" t="s">
        <v>1191</v>
      </c>
      <c r="AB114" s="417"/>
    </row>
    <row r="115" spans="1:28" ht="204">
      <c r="A115" s="510"/>
      <c r="B115" s="112" t="s">
        <v>182</v>
      </c>
      <c r="C115" s="232"/>
      <c r="D115" s="232"/>
      <c r="E115" s="212" t="s">
        <v>262</v>
      </c>
      <c r="F115" s="151" t="s">
        <v>416</v>
      </c>
      <c r="G115" s="185" t="s">
        <v>436</v>
      </c>
      <c r="H115" s="211">
        <v>100000</v>
      </c>
      <c r="I115" s="15"/>
      <c r="J115" s="15"/>
      <c r="K115" s="15"/>
      <c r="L115" s="15" t="s">
        <v>67</v>
      </c>
      <c r="M115" s="15"/>
      <c r="N115" s="28"/>
      <c r="O115" s="309" t="s">
        <v>916</v>
      </c>
      <c r="P115" s="312"/>
      <c r="Q115" s="312"/>
      <c r="R115" s="315" t="s">
        <v>917</v>
      </c>
      <c r="S115" s="14"/>
      <c r="T115" s="327"/>
      <c r="U115" s="226"/>
      <c r="V115" s="226"/>
      <c r="W115" s="257">
        <v>41609</v>
      </c>
      <c r="X115" s="226"/>
      <c r="Y115" s="226"/>
      <c r="Z115" s="185" t="s">
        <v>1192</v>
      </c>
      <c r="AA115" s="407"/>
      <c r="AB115" s="417"/>
    </row>
    <row r="116" spans="1:28" ht="191.25">
      <c r="A116" s="510"/>
      <c r="B116" s="112" t="s">
        <v>183</v>
      </c>
      <c r="C116" s="232"/>
      <c r="D116" s="232"/>
      <c r="E116" s="212" t="s">
        <v>244</v>
      </c>
      <c r="F116" s="151" t="s">
        <v>416</v>
      </c>
      <c r="G116" s="185" t="s">
        <v>437</v>
      </c>
      <c r="H116" s="211">
        <v>400000</v>
      </c>
      <c r="I116" s="15"/>
      <c r="J116" s="15"/>
      <c r="K116" s="15"/>
      <c r="L116" s="15" t="s">
        <v>67</v>
      </c>
      <c r="M116" s="15"/>
      <c r="N116" s="28" t="s">
        <v>67</v>
      </c>
      <c r="O116" s="312" t="s">
        <v>918</v>
      </c>
      <c r="P116" s="312"/>
      <c r="Q116" s="312"/>
      <c r="R116" s="312"/>
      <c r="S116" s="14"/>
      <c r="T116" s="327"/>
      <c r="U116" s="226"/>
      <c r="V116" s="226"/>
      <c r="W116" s="257">
        <v>41974</v>
      </c>
      <c r="X116" s="226"/>
      <c r="Y116" s="226"/>
      <c r="Z116" s="185" t="s">
        <v>1193</v>
      </c>
      <c r="AA116" s="407" t="s">
        <v>1194</v>
      </c>
      <c r="AB116" s="417"/>
    </row>
    <row r="117" spans="1:28" ht="229.5">
      <c r="A117" s="510"/>
      <c r="B117" s="112" t="s">
        <v>184</v>
      </c>
      <c r="C117" s="232"/>
      <c r="D117" s="232"/>
      <c r="E117" s="155">
        <v>42309</v>
      </c>
      <c r="F117" s="151" t="s">
        <v>342</v>
      </c>
      <c r="G117" s="185" t="s">
        <v>438</v>
      </c>
      <c r="H117" s="211">
        <v>400000</v>
      </c>
      <c r="I117" s="15"/>
      <c r="J117" s="15"/>
      <c r="K117" s="15" t="s">
        <v>67</v>
      </c>
      <c r="L117" s="15"/>
      <c r="M117" s="15"/>
      <c r="N117" s="28"/>
      <c r="O117" s="287" t="s">
        <v>919</v>
      </c>
      <c r="P117" s="162" t="s">
        <v>920</v>
      </c>
      <c r="Q117" s="315" t="s">
        <v>921</v>
      </c>
      <c r="R117" s="181" t="s">
        <v>922</v>
      </c>
      <c r="S117" s="14"/>
      <c r="T117" s="327"/>
      <c r="U117" s="226"/>
      <c r="V117" s="226"/>
      <c r="W117" s="226"/>
      <c r="X117" s="226"/>
      <c r="Y117" s="226"/>
      <c r="Z117" s="226"/>
      <c r="AA117" s="411"/>
      <c r="AB117" s="417"/>
    </row>
    <row r="118" spans="1:28" ht="127.5">
      <c r="A118" s="510"/>
      <c r="B118" s="112" t="s">
        <v>185</v>
      </c>
      <c r="C118" s="232"/>
      <c r="D118" s="232"/>
      <c r="E118" s="212" t="s">
        <v>263</v>
      </c>
      <c r="F118" s="151" t="s">
        <v>439</v>
      </c>
      <c r="G118" s="184" t="s">
        <v>440</v>
      </c>
      <c r="H118" s="211">
        <v>300000</v>
      </c>
      <c r="I118" s="15"/>
      <c r="J118" s="15"/>
      <c r="K118" s="15" t="s">
        <v>67</v>
      </c>
      <c r="L118" s="15"/>
      <c r="M118" s="15"/>
      <c r="N118" s="28" t="s">
        <v>67</v>
      </c>
      <c r="O118" s="309" t="s">
        <v>923</v>
      </c>
      <c r="P118" s="312"/>
      <c r="Q118" s="312"/>
      <c r="R118" s="312" t="s">
        <v>924</v>
      </c>
      <c r="S118" s="14"/>
      <c r="T118" s="327"/>
      <c r="U118" s="226"/>
      <c r="V118" s="226"/>
      <c r="W118" s="226"/>
      <c r="X118" s="226"/>
      <c r="Y118" s="226"/>
      <c r="Z118" s="226"/>
      <c r="AA118" s="407" t="s">
        <v>1195</v>
      </c>
      <c r="AB118" s="417"/>
    </row>
    <row r="119" spans="1:28" ht="165.75">
      <c r="A119" s="510"/>
      <c r="B119" s="112" t="s">
        <v>713</v>
      </c>
      <c r="C119" s="232"/>
      <c r="D119" s="232"/>
      <c r="E119" s="155">
        <v>41244</v>
      </c>
      <c r="F119" s="151" t="s">
        <v>376</v>
      </c>
      <c r="G119" s="184" t="s">
        <v>441</v>
      </c>
      <c r="H119" s="211">
        <v>100000</v>
      </c>
      <c r="I119" s="15"/>
      <c r="J119" s="15" t="s">
        <v>67</v>
      </c>
      <c r="K119" s="15"/>
      <c r="L119" s="15"/>
      <c r="M119" s="15"/>
      <c r="N119" s="296" t="s">
        <v>67</v>
      </c>
      <c r="O119" s="312"/>
      <c r="P119" s="312"/>
      <c r="Q119" s="312"/>
      <c r="R119" s="312"/>
      <c r="S119" s="14"/>
      <c r="T119" s="260" t="s">
        <v>1196</v>
      </c>
      <c r="U119" s="226"/>
      <c r="V119" s="226"/>
      <c r="W119" s="257">
        <v>41609</v>
      </c>
      <c r="X119" s="229" t="s">
        <v>1197</v>
      </c>
      <c r="Y119" s="226"/>
      <c r="Z119" s="226"/>
      <c r="AA119" s="407" t="s">
        <v>1198</v>
      </c>
      <c r="AB119" s="418"/>
    </row>
    <row r="120" spans="1:28" ht="178.5">
      <c r="A120" s="510"/>
      <c r="B120" s="112" t="s">
        <v>187</v>
      </c>
      <c r="C120" s="232"/>
      <c r="D120" s="232"/>
      <c r="E120" s="155">
        <v>41365</v>
      </c>
      <c r="F120" s="151" t="s">
        <v>327</v>
      </c>
      <c r="G120" s="185" t="s">
        <v>442</v>
      </c>
      <c r="H120" s="211"/>
      <c r="I120" s="15"/>
      <c r="J120" s="15" t="s">
        <v>67</v>
      </c>
      <c r="K120" s="15"/>
      <c r="L120" s="15"/>
      <c r="M120" s="15"/>
      <c r="N120" s="28" t="s">
        <v>67</v>
      </c>
      <c r="O120" s="309" t="s">
        <v>925</v>
      </c>
      <c r="P120" s="312"/>
      <c r="Q120" s="312"/>
      <c r="R120" s="312"/>
      <c r="S120" s="14"/>
      <c r="T120" s="327"/>
      <c r="U120" s="226"/>
      <c r="V120" s="226"/>
      <c r="W120" s="226"/>
      <c r="X120" s="226"/>
      <c r="Y120" s="226"/>
      <c r="Z120" s="226"/>
      <c r="AA120" s="411" t="s">
        <v>1184</v>
      </c>
      <c r="AB120" s="417"/>
    </row>
    <row r="121" spans="1:28" ht="102">
      <c r="A121" s="510"/>
      <c r="B121" s="112" t="s">
        <v>188</v>
      </c>
      <c r="C121" s="232"/>
      <c r="D121" s="232"/>
      <c r="E121" s="155">
        <v>41944</v>
      </c>
      <c r="F121" s="151" t="s">
        <v>346</v>
      </c>
      <c r="G121" s="184" t="s">
        <v>443</v>
      </c>
      <c r="H121" s="211"/>
      <c r="I121" s="15"/>
      <c r="J121" s="15"/>
      <c r="K121" s="15" t="s">
        <v>67</v>
      </c>
      <c r="L121" s="15"/>
      <c r="M121" s="15"/>
      <c r="N121" s="28" t="s">
        <v>67</v>
      </c>
      <c r="O121" s="312" t="s">
        <v>926</v>
      </c>
      <c r="P121" s="312"/>
      <c r="Q121" s="309" t="s">
        <v>927</v>
      </c>
      <c r="R121" s="309" t="s">
        <v>928</v>
      </c>
      <c r="S121" s="14"/>
      <c r="T121" s="327"/>
      <c r="U121" s="226"/>
      <c r="V121" s="226"/>
      <c r="W121" s="226"/>
      <c r="X121" s="226"/>
      <c r="Y121" s="226"/>
      <c r="Z121" s="226"/>
      <c r="AA121" s="407" t="s">
        <v>1199</v>
      </c>
      <c r="AB121" s="417"/>
    </row>
    <row r="122" spans="1:28" ht="76.5">
      <c r="A122" s="510"/>
      <c r="B122" s="112" t="s">
        <v>189</v>
      </c>
      <c r="C122" s="232"/>
      <c r="D122" s="232"/>
      <c r="E122" s="212" t="s">
        <v>244</v>
      </c>
      <c r="F122" s="151" t="s">
        <v>398</v>
      </c>
      <c r="G122" s="184" t="s">
        <v>444</v>
      </c>
      <c r="H122" s="212">
        <v>0</v>
      </c>
      <c r="I122" s="15"/>
      <c r="J122" s="15"/>
      <c r="K122" s="15"/>
      <c r="L122" s="15" t="s">
        <v>67</v>
      </c>
      <c r="M122" s="15"/>
      <c r="N122" s="28" t="s">
        <v>67</v>
      </c>
      <c r="O122" s="312" t="s">
        <v>929</v>
      </c>
      <c r="P122" s="312"/>
      <c r="Q122" s="312"/>
      <c r="R122" s="312" t="s">
        <v>930</v>
      </c>
      <c r="S122" s="14"/>
      <c r="T122" s="260"/>
      <c r="U122" s="226"/>
      <c r="V122" s="226"/>
      <c r="W122" s="226"/>
      <c r="X122" s="226"/>
      <c r="Y122" s="226"/>
      <c r="Z122" s="226"/>
      <c r="AA122" s="407" t="s">
        <v>1200</v>
      </c>
      <c r="AB122" s="417"/>
    </row>
    <row r="123" spans="1:28" ht="114.75">
      <c r="A123" s="510"/>
      <c r="B123" s="112" t="s">
        <v>190</v>
      </c>
      <c r="C123" s="232"/>
      <c r="D123" s="232"/>
      <c r="E123" s="212" t="s">
        <v>244</v>
      </c>
      <c r="F123" s="151" t="s">
        <v>346</v>
      </c>
      <c r="G123" s="184" t="s">
        <v>445</v>
      </c>
      <c r="H123" s="211" t="s">
        <v>494</v>
      </c>
      <c r="I123" s="15"/>
      <c r="J123" s="15"/>
      <c r="K123" s="15"/>
      <c r="L123" s="15" t="s">
        <v>67</v>
      </c>
      <c r="M123" s="15"/>
      <c r="N123" s="28"/>
      <c r="O123" s="312" t="s">
        <v>931</v>
      </c>
      <c r="P123" s="312"/>
      <c r="Q123" s="312"/>
      <c r="R123" s="312" t="s">
        <v>932</v>
      </c>
      <c r="S123" s="14"/>
      <c r="T123" s="260" t="s">
        <v>1201</v>
      </c>
      <c r="U123" s="226" t="s">
        <v>1202</v>
      </c>
      <c r="V123" s="226"/>
      <c r="W123" s="257">
        <v>41974</v>
      </c>
      <c r="X123" s="229" t="s">
        <v>1203</v>
      </c>
      <c r="Y123" s="226"/>
      <c r="Z123" s="226"/>
      <c r="AA123" s="407"/>
      <c r="AB123" s="417"/>
    </row>
    <row r="124" spans="1:28" ht="89.25">
      <c r="A124" s="510"/>
      <c r="B124" s="112" t="s">
        <v>191</v>
      </c>
      <c r="C124" s="232"/>
      <c r="D124" s="232"/>
      <c r="E124" s="212" t="s">
        <v>263</v>
      </c>
      <c r="F124" s="151" t="s">
        <v>346</v>
      </c>
      <c r="G124" s="185" t="s">
        <v>446</v>
      </c>
      <c r="H124" s="211"/>
      <c r="I124" s="15"/>
      <c r="J124" s="15"/>
      <c r="K124" s="15"/>
      <c r="L124" s="15" t="s">
        <v>67</v>
      </c>
      <c r="M124" s="15"/>
      <c r="N124" s="28" t="s">
        <v>67</v>
      </c>
      <c r="O124" s="312" t="s">
        <v>933</v>
      </c>
      <c r="P124" s="312"/>
      <c r="Q124" s="312"/>
      <c r="R124" s="312"/>
      <c r="S124" s="14"/>
      <c r="T124" s="327"/>
      <c r="U124" s="226"/>
      <c r="V124" s="226"/>
      <c r="W124" s="226"/>
      <c r="X124" s="226"/>
      <c r="Y124" s="226"/>
      <c r="Z124" s="226"/>
      <c r="AA124" s="407" t="s">
        <v>1204</v>
      </c>
      <c r="AB124" s="417"/>
    </row>
    <row r="125" spans="1:28" ht="60">
      <c r="A125" s="511"/>
      <c r="B125" s="112" t="s">
        <v>192</v>
      </c>
      <c r="C125" s="232"/>
      <c r="D125" s="232"/>
      <c r="E125" s="212" t="s">
        <v>263</v>
      </c>
      <c r="F125" s="151" t="s">
        <v>376</v>
      </c>
      <c r="G125" s="232"/>
      <c r="H125" s="211" t="s">
        <v>495</v>
      </c>
      <c r="I125" s="15"/>
      <c r="J125" s="15"/>
      <c r="K125" s="15"/>
      <c r="L125" s="15" t="s">
        <v>67</v>
      </c>
      <c r="M125" s="15"/>
      <c r="N125" s="28" t="s">
        <v>67</v>
      </c>
      <c r="O125" s="312" t="s">
        <v>934</v>
      </c>
      <c r="P125" s="312"/>
      <c r="Q125" s="312"/>
      <c r="R125" s="312"/>
      <c r="S125" s="14"/>
      <c r="T125" s="327"/>
      <c r="U125" s="226"/>
      <c r="V125" s="226"/>
      <c r="W125" s="226"/>
      <c r="X125" s="226"/>
      <c r="Y125" s="226"/>
      <c r="Z125" s="226"/>
      <c r="AA125" s="407" t="s">
        <v>1204</v>
      </c>
      <c r="AB125" s="417"/>
    </row>
    <row r="126" spans="1:28" ht="120">
      <c r="A126" s="509" t="s">
        <v>224</v>
      </c>
      <c r="B126" s="383" t="s">
        <v>193</v>
      </c>
      <c r="C126" s="375"/>
      <c r="D126" s="375"/>
      <c r="E126" s="272" t="s">
        <v>264</v>
      </c>
      <c r="F126" s="278" t="s">
        <v>447</v>
      </c>
      <c r="G126" s="279" t="s">
        <v>290</v>
      </c>
      <c r="H126" s="284">
        <v>20000</v>
      </c>
      <c r="I126" s="291"/>
      <c r="J126" s="291" t="s">
        <v>67</v>
      </c>
      <c r="K126" s="291"/>
      <c r="L126" s="291"/>
      <c r="M126" s="291"/>
      <c r="N126" s="294"/>
      <c r="O126" s="330" t="s">
        <v>935</v>
      </c>
      <c r="P126" s="330" t="s">
        <v>936</v>
      </c>
      <c r="Q126" s="330" t="s">
        <v>937</v>
      </c>
      <c r="R126" s="330" t="s">
        <v>938</v>
      </c>
      <c r="S126" s="14"/>
      <c r="T126" s="330" t="s">
        <v>1205</v>
      </c>
      <c r="U126" s="337" t="s">
        <v>1206</v>
      </c>
      <c r="V126" s="375"/>
      <c r="W126" s="389">
        <v>42339</v>
      </c>
      <c r="X126" s="337" t="s">
        <v>1207</v>
      </c>
      <c r="Y126" s="375"/>
      <c r="Z126" s="337" t="s">
        <v>1208</v>
      </c>
      <c r="AA126" s="406"/>
      <c r="AB126" s="415"/>
    </row>
    <row r="127" spans="1:28" ht="242.25">
      <c r="A127" s="510"/>
      <c r="B127" s="371" t="s">
        <v>194</v>
      </c>
      <c r="C127" s="375"/>
      <c r="D127" s="375"/>
      <c r="E127" s="272" t="s">
        <v>229</v>
      </c>
      <c r="F127" s="278" t="s">
        <v>448</v>
      </c>
      <c r="G127" s="280" t="s">
        <v>449</v>
      </c>
      <c r="H127" s="284">
        <v>20000</v>
      </c>
      <c r="I127" s="291"/>
      <c r="J127" s="291" t="s">
        <v>67</v>
      </c>
      <c r="K127" s="291"/>
      <c r="L127" s="291"/>
      <c r="M127" s="291"/>
      <c r="N127" s="294"/>
      <c r="O127" s="271" t="s">
        <v>857</v>
      </c>
      <c r="P127" s="271"/>
      <c r="Q127" s="271"/>
      <c r="R127" s="271"/>
      <c r="S127" s="14"/>
      <c r="T127" s="330" t="s">
        <v>1209</v>
      </c>
      <c r="U127" s="337" t="s">
        <v>1210</v>
      </c>
      <c r="V127" s="375"/>
      <c r="W127" s="375"/>
      <c r="X127" s="375"/>
      <c r="Y127" s="375"/>
      <c r="Z127" s="375"/>
      <c r="AA127" s="406"/>
      <c r="AB127" s="415"/>
    </row>
    <row r="128" spans="1:28" ht="76.5">
      <c r="A128" s="510"/>
      <c r="B128" s="371" t="s">
        <v>195</v>
      </c>
      <c r="C128" s="375"/>
      <c r="D128" s="375"/>
      <c r="E128" s="272" t="s">
        <v>229</v>
      </c>
      <c r="F128" s="384" t="s">
        <v>450</v>
      </c>
      <c r="G128" s="277" t="s">
        <v>451</v>
      </c>
      <c r="H128" s="284">
        <v>5000</v>
      </c>
      <c r="I128" s="291"/>
      <c r="J128" s="291" t="s">
        <v>67</v>
      </c>
      <c r="K128" s="291"/>
      <c r="L128" s="291"/>
      <c r="M128" s="291"/>
      <c r="N128" s="294" t="s">
        <v>67</v>
      </c>
      <c r="O128" s="271" t="s">
        <v>857</v>
      </c>
      <c r="P128" s="271"/>
      <c r="Q128" s="271"/>
      <c r="R128" s="271"/>
      <c r="S128" s="14"/>
      <c r="T128" s="330" t="s">
        <v>1115</v>
      </c>
      <c r="U128" s="337"/>
      <c r="V128" s="375"/>
      <c r="W128" s="375"/>
      <c r="X128" s="375"/>
      <c r="Y128" s="375"/>
      <c r="Z128" s="375"/>
      <c r="AA128" s="406" t="s">
        <v>1211</v>
      </c>
      <c r="AB128" s="415"/>
    </row>
    <row r="129" spans="1:28" ht="89.25">
      <c r="A129" s="510"/>
      <c r="B129" s="371" t="s">
        <v>196</v>
      </c>
      <c r="C129" s="375"/>
      <c r="D129" s="375"/>
      <c r="E129" s="272" t="s">
        <v>229</v>
      </c>
      <c r="F129" s="385" t="s">
        <v>450</v>
      </c>
      <c r="G129" s="277" t="s">
        <v>452</v>
      </c>
      <c r="H129" s="284">
        <v>5000</v>
      </c>
      <c r="I129" s="291"/>
      <c r="J129" s="291" t="s">
        <v>67</v>
      </c>
      <c r="K129" s="291"/>
      <c r="L129" s="291"/>
      <c r="M129" s="291"/>
      <c r="N129" s="294" t="s">
        <v>67</v>
      </c>
      <c r="O129" s="271" t="s">
        <v>857</v>
      </c>
      <c r="P129" s="271"/>
      <c r="Q129" s="271"/>
      <c r="R129" s="271"/>
      <c r="S129" s="14"/>
      <c r="T129" s="330" t="s">
        <v>1212</v>
      </c>
      <c r="U129" s="337" t="s">
        <v>1213</v>
      </c>
      <c r="V129" s="375"/>
      <c r="W129" s="399">
        <v>42339</v>
      </c>
      <c r="X129" s="375" t="s">
        <v>1214</v>
      </c>
      <c r="Y129" s="375"/>
      <c r="Z129" s="375" t="s">
        <v>1215</v>
      </c>
      <c r="AA129" s="406" t="s">
        <v>1216</v>
      </c>
      <c r="AB129" s="415"/>
    </row>
    <row r="130" spans="1:28" ht="191.25">
      <c r="A130" s="510"/>
      <c r="B130" s="265" t="s">
        <v>714</v>
      </c>
      <c r="C130" s="375"/>
      <c r="D130" s="375"/>
      <c r="E130" s="272" t="s">
        <v>234</v>
      </c>
      <c r="F130" s="281" t="s">
        <v>453</v>
      </c>
      <c r="G130" s="282" t="s">
        <v>454</v>
      </c>
      <c r="H130" s="284">
        <v>30000</v>
      </c>
      <c r="I130" s="291"/>
      <c r="J130" s="291" t="s">
        <v>67</v>
      </c>
      <c r="K130" s="291"/>
      <c r="L130" s="291"/>
      <c r="M130" s="291"/>
      <c r="N130" s="294" t="s">
        <v>67</v>
      </c>
      <c r="O130" s="271" t="s">
        <v>939</v>
      </c>
      <c r="P130" s="271"/>
      <c r="Q130" s="271"/>
      <c r="R130" s="271"/>
      <c r="S130" s="14"/>
      <c r="T130" s="330" t="s">
        <v>1217</v>
      </c>
      <c r="U130" s="337" t="s">
        <v>1218</v>
      </c>
      <c r="V130" s="399">
        <v>41426</v>
      </c>
      <c r="W130" s="399">
        <v>42186</v>
      </c>
      <c r="X130" s="337" t="s">
        <v>1219</v>
      </c>
      <c r="Y130" s="375"/>
      <c r="Z130" s="337" t="s">
        <v>1220</v>
      </c>
      <c r="AA130" s="406" t="s">
        <v>1221</v>
      </c>
      <c r="AB130" s="415"/>
    </row>
    <row r="131" spans="1:28" ht="210">
      <c r="A131" s="510"/>
      <c r="B131" s="263" t="s">
        <v>198</v>
      </c>
      <c r="C131" s="375"/>
      <c r="D131" s="375"/>
      <c r="E131" s="272" t="s">
        <v>265</v>
      </c>
      <c r="F131" s="272" t="s">
        <v>455</v>
      </c>
      <c r="G131" s="277" t="s">
        <v>456</v>
      </c>
      <c r="H131" s="281">
        <v>0</v>
      </c>
      <c r="I131" s="291"/>
      <c r="J131" s="291" t="s">
        <v>67</v>
      </c>
      <c r="K131" s="291"/>
      <c r="L131" s="291"/>
      <c r="M131" s="291"/>
      <c r="N131" s="294"/>
      <c r="O131" s="330" t="s">
        <v>940</v>
      </c>
      <c r="P131" s="271"/>
      <c r="Q131" s="271"/>
      <c r="R131" s="330" t="s">
        <v>941</v>
      </c>
      <c r="S131" s="14"/>
      <c r="T131" s="330" t="s">
        <v>1222</v>
      </c>
      <c r="U131" s="337" t="s">
        <v>1223</v>
      </c>
      <c r="V131" s="399">
        <v>41426</v>
      </c>
      <c r="W131" s="399">
        <v>42339</v>
      </c>
      <c r="X131" s="337" t="s">
        <v>1219</v>
      </c>
      <c r="Y131" s="375"/>
      <c r="Z131" s="337" t="s">
        <v>1224</v>
      </c>
      <c r="AA131" s="406"/>
      <c r="AB131" s="415"/>
    </row>
    <row r="132" spans="1:28" ht="165">
      <c r="A132" s="510"/>
      <c r="B132" s="263" t="s">
        <v>199</v>
      </c>
      <c r="C132" s="375"/>
      <c r="D132" s="375"/>
      <c r="E132" s="272" t="s">
        <v>266</v>
      </c>
      <c r="F132" s="384" t="s">
        <v>450</v>
      </c>
      <c r="G132" s="277" t="s">
        <v>456</v>
      </c>
      <c r="H132" s="281">
        <v>0</v>
      </c>
      <c r="I132" s="291"/>
      <c r="J132" s="291" t="s">
        <v>67</v>
      </c>
      <c r="K132" s="291"/>
      <c r="L132" s="291"/>
      <c r="M132" s="291"/>
      <c r="N132" s="294"/>
      <c r="O132" s="330" t="s">
        <v>942</v>
      </c>
      <c r="P132" s="271"/>
      <c r="Q132" s="271"/>
      <c r="R132" s="330" t="s">
        <v>943</v>
      </c>
      <c r="S132" s="14"/>
      <c r="T132" s="330" t="s">
        <v>1225</v>
      </c>
      <c r="U132" s="337" t="s">
        <v>1223</v>
      </c>
      <c r="V132" s="399">
        <v>41426</v>
      </c>
      <c r="W132" s="399">
        <v>42339</v>
      </c>
      <c r="X132" s="337" t="s">
        <v>1226</v>
      </c>
      <c r="Y132" s="375"/>
      <c r="Z132" s="337" t="s">
        <v>1227</v>
      </c>
      <c r="AA132" s="406"/>
      <c r="AB132" s="415"/>
    </row>
    <row r="133" spans="1:28" ht="216.75">
      <c r="A133" s="510"/>
      <c r="B133" s="125" t="s">
        <v>200</v>
      </c>
      <c r="C133" s="232"/>
      <c r="D133" s="232"/>
      <c r="E133" s="144" t="s">
        <v>267</v>
      </c>
      <c r="F133" s="144" t="s">
        <v>457</v>
      </c>
      <c r="G133" s="173" t="s">
        <v>458</v>
      </c>
      <c r="H133" s="138">
        <v>15000</v>
      </c>
      <c r="I133" s="15"/>
      <c r="J133" s="15" t="s">
        <v>67</v>
      </c>
      <c r="K133" s="15"/>
      <c r="L133" s="15"/>
      <c r="M133" s="15"/>
      <c r="N133" s="28" t="s">
        <v>67</v>
      </c>
      <c r="O133" s="327" t="s">
        <v>944</v>
      </c>
      <c r="P133" s="327"/>
      <c r="Q133" s="327"/>
      <c r="R133" s="327" t="s">
        <v>945</v>
      </c>
      <c r="S133" s="14"/>
      <c r="T133" s="330"/>
      <c r="U133" s="337"/>
      <c r="V133" s="399">
        <v>41456</v>
      </c>
      <c r="W133" s="399">
        <v>41974</v>
      </c>
      <c r="X133" s="337" t="s">
        <v>1228</v>
      </c>
      <c r="Y133" s="375"/>
      <c r="Z133" s="337" t="s">
        <v>1229</v>
      </c>
      <c r="AA133" s="407" t="s">
        <v>1230</v>
      </c>
      <c r="AB133" s="417"/>
    </row>
    <row r="134" spans="1:28" ht="120">
      <c r="A134" s="510"/>
      <c r="B134" s="126" t="s">
        <v>715</v>
      </c>
      <c r="C134" s="232"/>
      <c r="D134" s="232"/>
      <c r="E134" s="144" t="s">
        <v>268</v>
      </c>
      <c r="F134" s="144" t="s">
        <v>738</v>
      </c>
      <c r="G134" s="175" t="s">
        <v>460</v>
      </c>
      <c r="H134" s="138">
        <v>5000</v>
      </c>
      <c r="I134" s="15"/>
      <c r="J134" s="15" t="s">
        <v>67</v>
      </c>
      <c r="K134" s="15"/>
      <c r="L134" s="15"/>
      <c r="M134" s="15"/>
      <c r="N134" s="293"/>
      <c r="O134" s="225" t="s">
        <v>946</v>
      </c>
      <c r="P134" s="327"/>
      <c r="Q134" s="327"/>
      <c r="R134" s="331"/>
      <c r="S134" s="14"/>
      <c r="T134" s="327" t="s">
        <v>1231</v>
      </c>
      <c r="U134" s="226" t="s">
        <v>1232</v>
      </c>
      <c r="V134" s="400">
        <v>41426</v>
      </c>
      <c r="W134" s="400">
        <v>41974</v>
      </c>
      <c r="X134" s="226" t="s">
        <v>1228</v>
      </c>
      <c r="Y134" s="232"/>
      <c r="Z134" s="226" t="s">
        <v>1233</v>
      </c>
      <c r="AA134" s="407"/>
      <c r="AB134" s="414"/>
    </row>
    <row r="135" spans="1:28" ht="140.25">
      <c r="A135" s="510"/>
      <c r="B135" s="382" t="s">
        <v>202</v>
      </c>
      <c r="C135" s="232"/>
      <c r="D135" s="232"/>
      <c r="E135" s="144" t="s">
        <v>269</v>
      </c>
      <c r="F135" s="144" t="s">
        <v>461</v>
      </c>
      <c r="G135" s="175" t="s">
        <v>462</v>
      </c>
      <c r="H135" s="138">
        <v>300000</v>
      </c>
      <c r="I135" s="15"/>
      <c r="J135" s="15" t="s">
        <v>67</v>
      </c>
      <c r="K135" s="15"/>
      <c r="L135" s="15"/>
      <c r="M135" s="15"/>
      <c r="N135" s="28" t="s">
        <v>67</v>
      </c>
      <c r="O135" s="327"/>
      <c r="P135" s="327"/>
      <c r="Q135" s="327"/>
      <c r="R135" s="327"/>
      <c r="S135" s="14"/>
      <c r="T135" s="327"/>
      <c r="U135" s="226"/>
      <c r="V135" s="232"/>
      <c r="W135" s="232"/>
      <c r="X135" s="232"/>
      <c r="Y135" s="232"/>
      <c r="Z135" s="232"/>
      <c r="AA135" s="407" t="s">
        <v>1234</v>
      </c>
      <c r="AB135" s="417"/>
    </row>
    <row r="136" spans="1:28" ht="180">
      <c r="A136" s="510"/>
      <c r="B136" s="382" t="s">
        <v>203</v>
      </c>
      <c r="C136" s="232"/>
      <c r="D136" s="232"/>
      <c r="E136" s="144" t="s">
        <v>270</v>
      </c>
      <c r="F136" s="144" t="s">
        <v>463</v>
      </c>
      <c r="G136" s="175" t="s">
        <v>464</v>
      </c>
      <c r="H136" s="138">
        <v>2000</v>
      </c>
      <c r="I136" s="15"/>
      <c r="J136" s="15"/>
      <c r="K136" s="15"/>
      <c r="L136" s="15" t="s">
        <v>67</v>
      </c>
      <c r="M136" s="15"/>
      <c r="N136" s="28"/>
      <c r="O136" s="270" t="s">
        <v>947</v>
      </c>
      <c r="P136" s="327"/>
      <c r="Q136" s="327"/>
      <c r="R136" s="327" t="s">
        <v>948</v>
      </c>
      <c r="S136" s="14"/>
      <c r="T136" s="330" t="s">
        <v>1235</v>
      </c>
      <c r="U136" s="337" t="s">
        <v>1223</v>
      </c>
      <c r="V136" s="232"/>
      <c r="W136" s="400">
        <v>42339</v>
      </c>
      <c r="X136" s="226" t="s">
        <v>1228</v>
      </c>
      <c r="Y136" s="232"/>
      <c r="Z136" s="226" t="s">
        <v>1236</v>
      </c>
      <c r="AA136" s="407"/>
      <c r="AB136" s="417"/>
    </row>
    <row r="137" spans="1:28" ht="345">
      <c r="A137" s="510"/>
      <c r="B137" s="386" t="s">
        <v>204</v>
      </c>
      <c r="C137" s="232"/>
      <c r="D137" s="232"/>
      <c r="E137" s="164" t="s">
        <v>253</v>
      </c>
      <c r="F137" s="144" t="s">
        <v>739</v>
      </c>
      <c r="G137" s="175" t="s">
        <v>466</v>
      </c>
      <c r="H137" s="138">
        <v>3500000</v>
      </c>
      <c r="I137" s="15"/>
      <c r="J137" s="15"/>
      <c r="K137" s="15"/>
      <c r="L137" s="15" t="s">
        <v>67</v>
      </c>
      <c r="M137" s="15"/>
      <c r="N137" s="28"/>
      <c r="O137" s="327" t="s">
        <v>949</v>
      </c>
      <c r="P137" s="327" t="s">
        <v>950</v>
      </c>
      <c r="Q137" s="327" t="s">
        <v>951</v>
      </c>
      <c r="R137" s="332" t="s">
        <v>952</v>
      </c>
      <c r="S137" s="14"/>
      <c r="T137" s="330" t="s">
        <v>1237</v>
      </c>
      <c r="U137" s="226"/>
      <c r="V137" s="232"/>
      <c r="W137" s="375"/>
      <c r="X137" s="375"/>
      <c r="Y137" s="232"/>
      <c r="Z137" s="337" t="s">
        <v>1238</v>
      </c>
      <c r="AA137" s="406" t="s">
        <v>1239</v>
      </c>
      <c r="AB137" s="417"/>
    </row>
    <row r="138" spans="1:28" ht="150">
      <c r="A138" s="510"/>
      <c r="B138" s="126" t="s">
        <v>205</v>
      </c>
      <c r="C138" s="232"/>
      <c r="D138" s="232"/>
      <c r="E138" s="144" t="s">
        <v>271</v>
      </c>
      <c r="F138" s="144" t="s">
        <v>467</v>
      </c>
      <c r="G138" s="175" t="s">
        <v>468</v>
      </c>
      <c r="H138" s="138">
        <v>400000</v>
      </c>
      <c r="I138" s="15"/>
      <c r="J138" s="15"/>
      <c r="K138" s="15"/>
      <c r="L138" s="15" t="s">
        <v>67</v>
      </c>
      <c r="M138" s="15"/>
      <c r="N138" s="28"/>
      <c r="O138" s="225" t="s">
        <v>953</v>
      </c>
      <c r="P138" s="327"/>
      <c r="Q138" s="327"/>
      <c r="R138" s="327" t="s">
        <v>954</v>
      </c>
      <c r="S138" s="14"/>
      <c r="T138" s="327" t="s">
        <v>1240</v>
      </c>
      <c r="U138" s="226"/>
      <c r="V138" s="232"/>
      <c r="W138" s="400">
        <v>42339</v>
      </c>
      <c r="X138" s="403"/>
      <c r="Y138" s="232"/>
      <c r="Z138" s="232"/>
      <c r="AA138" s="407"/>
      <c r="AB138" s="417"/>
    </row>
    <row r="139" spans="1:28" ht="102">
      <c r="A139" s="510"/>
      <c r="B139" s="123" t="s">
        <v>206</v>
      </c>
      <c r="C139" s="232"/>
      <c r="D139" s="232"/>
      <c r="E139" s="174" t="s">
        <v>252</v>
      </c>
      <c r="F139" s="174" t="s">
        <v>469</v>
      </c>
      <c r="G139" s="179" t="s">
        <v>470</v>
      </c>
      <c r="H139" s="138">
        <v>5000</v>
      </c>
      <c r="I139" s="15"/>
      <c r="J139" s="15" t="s">
        <v>67</v>
      </c>
      <c r="K139" s="15"/>
      <c r="L139" s="15"/>
      <c r="M139" s="15"/>
      <c r="N139" s="28" t="s">
        <v>67</v>
      </c>
      <c r="O139" s="131" t="s">
        <v>955</v>
      </c>
      <c r="P139" s="327"/>
      <c r="Q139" s="327"/>
      <c r="R139" s="131" t="s">
        <v>956</v>
      </c>
      <c r="S139" s="14"/>
      <c r="T139" s="327" t="s">
        <v>1241</v>
      </c>
      <c r="U139" s="226"/>
      <c r="V139" s="232"/>
      <c r="W139" s="232"/>
      <c r="X139" s="373" t="s">
        <v>1242</v>
      </c>
      <c r="Y139" s="232"/>
      <c r="Z139" s="232"/>
      <c r="AA139" s="407"/>
      <c r="AB139" s="417"/>
    </row>
    <row r="140" spans="1:28" ht="114.75">
      <c r="A140" s="510"/>
      <c r="B140" s="112" t="s">
        <v>207</v>
      </c>
      <c r="C140" s="232"/>
      <c r="D140" s="232"/>
      <c r="E140" s="174" t="s">
        <v>272</v>
      </c>
      <c r="F140" s="174" t="s">
        <v>723</v>
      </c>
      <c r="G140" s="175" t="s">
        <v>471</v>
      </c>
      <c r="H140" s="138">
        <v>20000</v>
      </c>
      <c r="I140" s="15" t="s">
        <v>67</v>
      </c>
      <c r="J140" s="15"/>
      <c r="K140" s="15"/>
      <c r="L140" s="15"/>
      <c r="M140" s="15"/>
      <c r="N140" s="28" t="s">
        <v>67</v>
      </c>
      <c r="O140" s="327" t="s">
        <v>957</v>
      </c>
      <c r="P140" s="327"/>
      <c r="Q140" s="327"/>
      <c r="R140" s="327"/>
      <c r="S140" s="14"/>
      <c r="T140" s="327" t="s">
        <v>1243</v>
      </c>
      <c r="U140" s="226"/>
      <c r="V140" s="232"/>
      <c r="W140" s="232"/>
      <c r="X140" s="232"/>
      <c r="Y140" s="232"/>
      <c r="Z140" s="232"/>
      <c r="AA140" s="407"/>
      <c r="AB140" s="417"/>
    </row>
    <row r="141" spans="1:28" ht="90">
      <c r="A141" s="510"/>
      <c r="B141" s="112" t="s">
        <v>208</v>
      </c>
      <c r="C141" s="232"/>
      <c r="D141" s="232"/>
      <c r="E141" s="144" t="s">
        <v>272</v>
      </c>
      <c r="F141" s="144" t="s">
        <v>467</v>
      </c>
      <c r="G141" s="175" t="s">
        <v>472</v>
      </c>
      <c r="H141" s="138">
        <v>30000</v>
      </c>
      <c r="I141" s="15" t="s">
        <v>67</v>
      </c>
      <c r="J141" s="15"/>
      <c r="K141" s="15"/>
      <c r="L141" s="15"/>
      <c r="M141" s="15"/>
      <c r="N141" s="28"/>
      <c r="O141" s="327"/>
      <c r="P141" s="327"/>
      <c r="Q141" s="327"/>
      <c r="R141" s="327"/>
      <c r="S141" s="14"/>
      <c r="T141" s="327" t="s">
        <v>1244</v>
      </c>
      <c r="U141" s="226"/>
      <c r="V141" s="232"/>
      <c r="W141" s="232"/>
      <c r="X141" s="232"/>
      <c r="Y141" s="232"/>
      <c r="Z141" s="232"/>
      <c r="AA141" s="407"/>
      <c r="AB141" s="417"/>
    </row>
    <row r="142" spans="1:28" ht="127.5">
      <c r="A142" s="510"/>
      <c r="B142" s="129" t="s">
        <v>209</v>
      </c>
      <c r="C142" s="232"/>
      <c r="D142" s="232"/>
      <c r="E142" s="164" t="s">
        <v>273</v>
      </c>
      <c r="F142" s="144" t="s">
        <v>473</v>
      </c>
      <c r="G142" s="179" t="s">
        <v>474</v>
      </c>
      <c r="H142" s="138">
        <v>1000000</v>
      </c>
      <c r="I142" s="15"/>
      <c r="J142" s="15"/>
      <c r="K142" s="15" t="s">
        <v>67</v>
      </c>
      <c r="L142" s="15"/>
      <c r="M142" s="15"/>
      <c r="N142" s="28"/>
      <c r="O142" s="225" t="s">
        <v>958</v>
      </c>
      <c r="P142" s="327"/>
      <c r="Q142" s="327"/>
      <c r="R142" s="327" t="s">
        <v>959</v>
      </c>
      <c r="S142" s="14"/>
      <c r="T142" s="325" t="s">
        <v>1245</v>
      </c>
      <c r="U142" s="337" t="s">
        <v>1246</v>
      </c>
      <c r="V142" s="232"/>
      <c r="W142" s="400">
        <v>42339</v>
      </c>
      <c r="X142" s="226" t="s">
        <v>1247</v>
      </c>
      <c r="Y142" s="232"/>
      <c r="Z142" s="232"/>
      <c r="AA142" s="407"/>
      <c r="AB142" s="417"/>
    </row>
    <row r="143" spans="1:28" ht="242.25">
      <c r="A143" s="510"/>
      <c r="B143" s="116" t="s">
        <v>716</v>
      </c>
      <c r="C143" s="232"/>
      <c r="D143" s="232"/>
      <c r="E143" s="141">
        <v>40848</v>
      </c>
      <c r="F143" s="151" t="s">
        <v>350</v>
      </c>
      <c r="G143" s="199" t="s">
        <v>475</v>
      </c>
      <c r="H143" s="212">
        <v>0</v>
      </c>
      <c r="I143" s="15"/>
      <c r="J143" s="15" t="s">
        <v>67</v>
      </c>
      <c r="K143" s="15"/>
      <c r="L143" s="15"/>
      <c r="M143" s="15"/>
      <c r="N143" s="28" t="s">
        <v>67</v>
      </c>
      <c r="O143" s="270" t="s">
        <v>960</v>
      </c>
      <c r="P143" s="327"/>
      <c r="Q143" s="327"/>
      <c r="R143" s="327"/>
      <c r="S143" s="14"/>
      <c r="T143" s="327" t="s">
        <v>1248</v>
      </c>
      <c r="U143" s="226"/>
      <c r="V143" s="232"/>
      <c r="W143" s="232"/>
      <c r="X143" s="232"/>
      <c r="Y143" s="232"/>
      <c r="Z143" s="232"/>
      <c r="AA143" s="406" t="s">
        <v>1249</v>
      </c>
      <c r="AB143" s="417"/>
    </row>
    <row r="144" spans="1:28" ht="315">
      <c r="A144" s="510"/>
      <c r="B144" s="372" t="s">
        <v>211</v>
      </c>
      <c r="C144" s="232"/>
      <c r="D144" s="232"/>
      <c r="E144" s="155">
        <v>40848</v>
      </c>
      <c r="F144" s="151" t="s">
        <v>332</v>
      </c>
      <c r="G144" s="184" t="s">
        <v>476</v>
      </c>
      <c r="H144" s="212">
        <v>0</v>
      </c>
      <c r="I144" s="15"/>
      <c r="J144" s="15" t="s">
        <v>67</v>
      </c>
      <c r="K144" s="15"/>
      <c r="L144" s="15"/>
      <c r="M144" s="15"/>
      <c r="N144" s="294" t="s">
        <v>67</v>
      </c>
      <c r="O144" s="327" t="s">
        <v>961</v>
      </c>
      <c r="P144" s="327" t="s">
        <v>962</v>
      </c>
      <c r="Q144" s="332" t="s">
        <v>963</v>
      </c>
      <c r="R144" s="332" t="s">
        <v>964</v>
      </c>
      <c r="S144" s="14"/>
      <c r="T144" s="330" t="s">
        <v>1250</v>
      </c>
      <c r="U144" s="226" t="s">
        <v>1251</v>
      </c>
      <c r="V144" s="232"/>
      <c r="W144" s="400">
        <v>42339</v>
      </c>
      <c r="X144" s="404"/>
      <c r="Y144" s="232"/>
      <c r="Z144" s="232"/>
      <c r="AA144" s="411" t="s">
        <v>1252</v>
      </c>
      <c r="AB144" s="415"/>
    </row>
    <row r="145" spans="1:28" ht="409.5">
      <c r="A145" s="510"/>
      <c r="B145" s="372" t="s">
        <v>212</v>
      </c>
      <c r="C145" s="232"/>
      <c r="D145" s="232"/>
      <c r="E145" s="212" t="s">
        <v>245</v>
      </c>
      <c r="F145" s="151" t="s">
        <v>332</v>
      </c>
      <c r="G145" s="184" t="s">
        <v>477</v>
      </c>
      <c r="H145" s="212">
        <v>0</v>
      </c>
      <c r="I145" s="15"/>
      <c r="J145" s="15"/>
      <c r="K145" s="15"/>
      <c r="L145" s="15" t="s">
        <v>67</v>
      </c>
      <c r="M145" s="15"/>
      <c r="N145" s="28"/>
      <c r="O145" s="333" t="s">
        <v>965</v>
      </c>
      <c r="P145" s="216" t="s">
        <v>966</v>
      </c>
      <c r="Q145" s="334"/>
      <c r="R145" s="335" t="s">
        <v>967</v>
      </c>
      <c r="S145" s="14"/>
      <c r="T145" s="330" t="s">
        <v>1253</v>
      </c>
      <c r="U145" s="337" t="s">
        <v>1254</v>
      </c>
      <c r="V145" s="375"/>
      <c r="W145" s="399">
        <v>42339</v>
      </c>
      <c r="X145" s="337" t="s">
        <v>1255</v>
      </c>
      <c r="Y145" s="232"/>
      <c r="Z145" s="337" t="s">
        <v>1256</v>
      </c>
      <c r="AA145" s="406"/>
      <c r="AB145" s="417"/>
    </row>
    <row r="146" spans="1:28" ht="360">
      <c r="A146" s="510"/>
      <c r="B146" s="387" t="s">
        <v>717</v>
      </c>
      <c r="C146" s="232"/>
      <c r="D146" s="232"/>
      <c r="E146" s="155">
        <v>41944</v>
      </c>
      <c r="F146" s="212" t="s">
        <v>740</v>
      </c>
      <c r="G146" s="184" t="s">
        <v>344</v>
      </c>
      <c r="H146" s="212" t="s">
        <v>496</v>
      </c>
      <c r="I146" s="15"/>
      <c r="J146" s="15"/>
      <c r="K146" s="15"/>
      <c r="L146" s="15" t="s">
        <v>67</v>
      </c>
      <c r="M146" s="15"/>
      <c r="N146" s="28" t="s">
        <v>67</v>
      </c>
      <c r="O146" s="198" t="s">
        <v>968</v>
      </c>
      <c r="P146" s="334" t="s">
        <v>969</v>
      </c>
      <c r="Q146" s="335" t="s">
        <v>970</v>
      </c>
      <c r="R146" s="336" t="s">
        <v>967</v>
      </c>
      <c r="S146" s="14"/>
      <c r="T146" s="330" t="s">
        <v>1257</v>
      </c>
      <c r="U146" s="226"/>
      <c r="V146" s="232"/>
      <c r="W146" s="232"/>
      <c r="X146" s="229" t="s">
        <v>690</v>
      </c>
      <c r="Y146" s="232"/>
      <c r="Z146" s="232"/>
      <c r="AA146" s="411" t="s">
        <v>1258</v>
      </c>
      <c r="AB146" s="417"/>
    </row>
    <row r="147" spans="1:28" ht="267.75">
      <c r="A147" s="510"/>
      <c r="B147" s="387" t="s">
        <v>214</v>
      </c>
      <c r="C147" s="232"/>
      <c r="D147" s="232"/>
      <c r="E147" s="155">
        <v>41944</v>
      </c>
      <c r="F147" s="212" t="s">
        <v>332</v>
      </c>
      <c r="G147" s="184" t="s">
        <v>344</v>
      </c>
      <c r="H147" s="212">
        <v>0</v>
      </c>
      <c r="I147" s="15" t="s">
        <v>67</v>
      </c>
      <c r="J147" s="15"/>
      <c r="K147" s="15"/>
      <c r="L147" s="15"/>
      <c r="M147" s="15"/>
      <c r="N147" s="28" t="s">
        <v>67</v>
      </c>
      <c r="O147" s="198" t="s">
        <v>971</v>
      </c>
      <c r="P147" s="334" t="s">
        <v>972</v>
      </c>
      <c r="Q147" s="335" t="s">
        <v>973</v>
      </c>
      <c r="R147" s="336" t="s">
        <v>967</v>
      </c>
      <c r="S147" s="14"/>
      <c r="T147" s="330" t="s">
        <v>1259</v>
      </c>
      <c r="U147" s="226"/>
      <c r="V147" s="232"/>
      <c r="W147" s="232"/>
      <c r="X147" s="232"/>
      <c r="Y147" s="232"/>
      <c r="Z147" s="232"/>
      <c r="AA147" s="411" t="s">
        <v>692</v>
      </c>
      <c r="AB147" s="417"/>
    </row>
    <row r="148" spans="1:28" ht="102">
      <c r="A148" s="510"/>
      <c r="B148" s="382" t="s">
        <v>215</v>
      </c>
      <c r="C148" s="232"/>
      <c r="D148" s="232"/>
      <c r="E148" s="212" t="s">
        <v>245</v>
      </c>
      <c r="F148" s="212" t="s">
        <v>478</v>
      </c>
      <c r="G148" s="184" t="s">
        <v>479</v>
      </c>
      <c r="H148" s="211">
        <v>20000</v>
      </c>
      <c r="I148" s="15"/>
      <c r="J148" s="15"/>
      <c r="K148" s="15" t="s">
        <v>67</v>
      </c>
      <c r="L148" s="15"/>
      <c r="M148" s="15"/>
      <c r="N148" s="28" t="s">
        <v>67</v>
      </c>
      <c r="O148" s="225" t="s">
        <v>974</v>
      </c>
      <c r="P148" s="327"/>
      <c r="Q148" s="327"/>
      <c r="R148" s="327" t="s">
        <v>865</v>
      </c>
      <c r="S148" s="14"/>
      <c r="T148" s="327" t="s">
        <v>1259</v>
      </c>
      <c r="U148" s="226"/>
      <c r="V148" s="232"/>
      <c r="W148" s="232"/>
      <c r="X148" s="232"/>
      <c r="Y148" s="232"/>
      <c r="Z148" s="232"/>
      <c r="AA148" s="407"/>
      <c r="AB148" s="417"/>
    </row>
    <row r="149" spans="1:28" ht="180">
      <c r="A149" s="510"/>
      <c r="B149" s="387" t="s">
        <v>216</v>
      </c>
      <c r="C149" s="232"/>
      <c r="D149" s="232"/>
      <c r="E149" s="212" t="s">
        <v>244</v>
      </c>
      <c r="F149" s="212" t="s">
        <v>398</v>
      </c>
      <c r="G149" s="199" t="s">
        <v>480</v>
      </c>
      <c r="H149" s="211">
        <v>200000</v>
      </c>
      <c r="I149" s="15"/>
      <c r="J149" s="15"/>
      <c r="K149" s="15" t="s">
        <v>67</v>
      </c>
      <c r="L149" s="15"/>
      <c r="M149" s="15"/>
      <c r="N149" s="28"/>
      <c r="O149" s="332" t="s">
        <v>975</v>
      </c>
      <c r="P149" s="327"/>
      <c r="Q149" s="327"/>
      <c r="R149" s="327" t="s">
        <v>898</v>
      </c>
      <c r="S149" s="14"/>
      <c r="T149" s="330" t="s">
        <v>1260</v>
      </c>
      <c r="U149" s="337" t="s">
        <v>1261</v>
      </c>
      <c r="V149" s="399">
        <v>41518</v>
      </c>
      <c r="W149" s="399">
        <v>42339</v>
      </c>
      <c r="X149" s="375" t="s">
        <v>1262</v>
      </c>
      <c r="Y149" s="232"/>
      <c r="Z149" s="226" t="s">
        <v>1263</v>
      </c>
      <c r="AA149" s="407"/>
      <c r="AB149" s="417"/>
    </row>
    <row r="150" spans="1:28" ht="45">
      <c r="A150" s="510"/>
      <c r="B150" s="388" t="s">
        <v>217</v>
      </c>
      <c r="C150" s="226" t="s">
        <v>721</v>
      </c>
      <c r="D150" s="232"/>
      <c r="E150" s="212" t="s">
        <v>274</v>
      </c>
      <c r="F150" s="212" t="s">
        <v>398</v>
      </c>
      <c r="G150" s="184" t="s">
        <v>481</v>
      </c>
      <c r="H150" s="211">
        <v>25000</v>
      </c>
      <c r="I150" s="15"/>
      <c r="J150" s="15"/>
      <c r="K150" s="15"/>
      <c r="L150" s="15" t="s">
        <v>67</v>
      </c>
      <c r="M150" s="15"/>
      <c r="N150" s="28" t="s">
        <v>67</v>
      </c>
      <c r="O150" s="327" t="s">
        <v>976</v>
      </c>
      <c r="P150" s="327"/>
      <c r="Q150" s="327"/>
      <c r="R150" s="327" t="s">
        <v>977</v>
      </c>
      <c r="S150" s="14"/>
      <c r="T150" s="327" t="s">
        <v>1264</v>
      </c>
      <c r="U150" s="226"/>
      <c r="V150" s="232"/>
      <c r="W150" s="232"/>
      <c r="X150" s="232"/>
      <c r="Y150" s="232"/>
      <c r="Z150" s="232"/>
      <c r="AA150" s="407"/>
      <c r="AB150" s="417"/>
    </row>
    <row r="151" spans="1:28" ht="63.75">
      <c r="A151" s="511"/>
      <c r="B151" s="382" t="s">
        <v>218</v>
      </c>
      <c r="C151" s="232"/>
      <c r="D151" s="232"/>
      <c r="E151" s="212" t="s">
        <v>274</v>
      </c>
      <c r="F151" s="212" t="s">
        <v>398</v>
      </c>
      <c r="G151" s="184" t="s">
        <v>482</v>
      </c>
      <c r="H151" s="212">
        <v>0</v>
      </c>
      <c r="I151" s="15"/>
      <c r="J151" s="15"/>
      <c r="K151" s="15"/>
      <c r="L151" s="15" t="s">
        <v>67</v>
      </c>
      <c r="M151" s="15"/>
      <c r="N151" s="28"/>
      <c r="O151" s="327" t="s">
        <v>978</v>
      </c>
      <c r="P151" s="327"/>
      <c r="Q151" s="327"/>
      <c r="R151" s="327" t="s">
        <v>979</v>
      </c>
      <c r="S151" s="14"/>
      <c r="T151" s="327"/>
      <c r="U151" s="226" t="s">
        <v>1265</v>
      </c>
      <c r="V151" s="232"/>
      <c r="W151" s="400">
        <v>42339</v>
      </c>
      <c r="X151" s="232" t="s">
        <v>1266</v>
      </c>
      <c r="Y151" s="232"/>
      <c r="Z151" s="232" t="s">
        <v>1267</v>
      </c>
      <c r="AA151" s="407"/>
      <c r="AB151" s="417"/>
    </row>
    <row r="156" spans="1:28" ht="15.75" thickBot="1"/>
    <row r="157" spans="1:28" ht="35.25" thickTop="1" thickBot="1">
      <c r="A157" s="85" t="s">
        <v>55</v>
      </c>
      <c r="B157" s="53">
        <f>COUNTA(B162:B162,B165:B165,B168:B168,B171:B172)</f>
        <v>5</v>
      </c>
    </row>
    <row r="158" spans="1:28" ht="15.75" thickTop="1"/>
    <row r="160" spans="1:28" ht="15.75" thickBot="1"/>
    <row r="161" spans="1:8" ht="17.25" thickTop="1" thickBot="1">
      <c r="A161" s="85" t="s">
        <v>59</v>
      </c>
      <c r="B161" s="85" t="s">
        <v>58</v>
      </c>
      <c r="C161" s="86" t="s">
        <v>5</v>
      </c>
      <c r="D161" s="86" t="s">
        <v>9</v>
      </c>
      <c r="E161" s="86" t="s">
        <v>10</v>
      </c>
      <c r="F161" s="86" t="s">
        <v>7</v>
      </c>
      <c r="G161" s="86" t="s">
        <v>6</v>
      </c>
      <c r="H161" s="86" t="s">
        <v>8</v>
      </c>
    </row>
    <row r="162" spans="1:8" ht="92.25" customHeight="1" thickTop="1">
      <c r="A162" s="340" t="s">
        <v>221</v>
      </c>
      <c r="B162" s="225" t="s">
        <v>1268</v>
      </c>
      <c r="C162" s="52" t="s">
        <v>1269</v>
      </c>
      <c r="D162" s="258">
        <v>41426</v>
      </c>
      <c r="E162" s="258">
        <v>42064</v>
      </c>
      <c r="F162" s="52"/>
      <c r="G162" s="52" t="s">
        <v>1270</v>
      </c>
      <c r="H162" s="225" t="s">
        <v>1271</v>
      </c>
    </row>
    <row r="163" spans="1:8" ht="15.75" thickBot="1"/>
    <row r="164" spans="1:8" ht="17.25" thickTop="1" thickBot="1">
      <c r="A164" s="85" t="s">
        <v>59</v>
      </c>
      <c r="B164" s="85" t="s">
        <v>58</v>
      </c>
      <c r="C164" s="85" t="s">
        <v>5</v>
      </c>
      <c r="D164" s="85" t="s">
        <v>9</v>
      </c>
      <c r="E164" s="85" t="s">
        <v>10</v>
      </c>
      <c r="F164" s="85" t="s">
        <v>7</v>
      </c>
      <c r="G164" s="85" t="s">
        <v>6</v>
      </c>
      <c r="H164" s="85" t="s">
        <v>8</v>
      </c>
    </row>
    <row r="165" spans="1:8" ht="45.75" thickTop="1">
      <c r="A165" s="72">
        <v>6</v>
      </c>
      <c r="B165" s="225" t="s">
        <v>1272</v>
      </c>
      <c r="C165" s="52"/>
      <c r="D165" s="258">
        <v>41426</v>
      </c>
      <c r="E165" s="258">
        <v>42339</v>
      </c>
      <c r="F165" s="52"/>
      <c r="G165" s="225" t="s">
        <v>1292</v>
      </c>
      <c r="H165" s="225"/>
    </row>
    <row r="166" spans="1:8" ht="15.75" thickBot="1"/>
    <row r="167" spans="1:8" ht="17.25" thickTop="1" thickBot="1">
      <c r="A167" s="85" t="s">
        <v>59</v>
      </c>
      <c r="B167" s="85" t="s">
        <v>58</v>
      </c>
      <c r="C167" s="85" t="s">
        <v>5</v>
      </c>
      <c r="D167" s="85" t="s">
        <v>9</v>
      </c>
      <c r="E167" s="85" t="s">
        <v>10</v>
      </c>
      <c r="F167" s="85" t="s">
        <v>7</v>
      </c>
      <c r="G167" s="85" t="s">
        <v>6</v>
      </c>
      <c r="H167" s="85" t="s">
        <v>8</v>
      </c>
    </row>
    <row r="168" spans="1:8" ht="36" customHeight="1" thickTop="1">
      <c r="A168" s="72">
        <v>2</v>
      </c>
      <c r="B168" s="225" t="s">
        <v>1273</v>
      </c>
      <c r="C168" s="225" t="s">
        <v>1274</v>
      </c>
      <c r="D168" s="341">
        <v>41426</v>
      </c>
      <c r="E168" s="341">
        <v>42339</v>
      </c>
      <c r="F168" s="225"/>
      <c r="G168" s="225" t="s">
        <v>1275</v>
      </c>
      <c r="H168" s="225" t="s">
        <v>1276</v>
      </c>
    </row>
    <row r="169" spans="1:8" ht="15.75" thickBot="1"/>
    <row r="170" spans="1:8" ht="17.25" thickTop="1" thickBot="1">
      <c r="A170" s="85" t="s">
        <v>59</v>
      </c>
      <c r="B170" s="85" t="s">
        <v>58</v>
      </c>
      <c r="C170" s="85" t="s">
        <v>5</v>
      </c>
      <c r="D170" s="85" t="s">
        <v>9</v>
      </c>
      <c r="E170" s="85" t="s">
        <v>10</v>
      </c>
      <c r="F170" s="85" t="s">
        <v>7</v>
      </c>
      <c r="G170" s="85" t="s">
        <v>6</v>
      </c>
      <c r="H170" s="85" t="s">
        <v>8</v>
      </c>
    </row>
    <row r="171" spans="1:8" ht="175.5" customHeight="1" thickTop="1">
      <c r="A171" s="72">
        <v>5</v>
      </c>
      <c r="B171" s="225" t="s">
        <v>1277</v>
      </c>
      <c r="C171" s="225" t="s">
        <v>1278</v>
      </c>
      <c r="D171" s="341">
        <v>41426</v>
      </c>
      <c r="E171" s="341">
        <v>42339</v>
      </c>
      <c r="F171" s="225" t="s">
        <v>1279</v>
      </c>
      <c r="G171" s="225" t="s">
        <v>1280</v>
      </c>
      <c r="H171" s="225" t="s">
        <v>1281</v>
      </c>
    </row>
    <row r="172" spans="1:8" ht="162.75" customHeight="1">
      <c r="A172" s="70"/>
      <c r="B172" s="225" t="s">
        <v>1282</v>
      </c>
      <c r="C172" s="225" t="s">
        <v>1283</v>
      </c>
      <c r="D172" s="341">
        <v>41426</v>
      </c>
      <c r="E172" s="341">
        <v>42339</v>
      </c>
      <c r="F172" s="225" t="s">
        <v>1279</v>
      </c>
      <c r="G172" s="225" t="s">
        <v>1280</v>
      </c>
      <c r="H172" s="225" t="s">
        <v>1284</v>
      </c>
    </row>
  </sheetData>
  <sheetProtection password="ECFE" sheet="1" objects="1" scenarios="1"/>
  <mergeCells count="11">
    <mergeCell ref="A126:A151"/>
    <mergeCell ref="I9:R9"/>
    <mergeCell ref="T9:AA9"/>
    <mergeCell ref="A11:A61"/>
    <mergeCell ref="A62:A80"/>
    <mergeCell ref="A81:A96"/>
    <mergeCell ref="A1:H1"/>
    <mergeCell ref="A3:P3"/>
    <mergeCell ref="A5:I5"/>
    <mergeCell ref="A97:A107"/>
    <mergeCell ref="A108:A125"/>
  </mergeCells>
  <conditionalFormatting sqref="AF7:AF8">
    <cfRule type="cellIs" dxfId="119" priority="346" stopIfTrue="1" operator="equal">
      <formula>$AF$7</formula>
    </cfRule>
  </conditionalFormatting>
  <conditionalFormatting sqref="I12:I61">
    <cfRule type="cellIs" dxfId="118" priority="81" stopIfTrue="1" operator="equal">
      <formula>"x"</formula>
    </cfRule>
  </conditionalFormatting>
  <conditionalFormatting sqref="J12:J61">
    <cfRule type="cellIs" dxfId="117" priority="80" operator="equal">
      <formula>"x"</formula>
    </cfRule>
  </conditionalFormatting>
  <conditionalFormatting sqref="K12:K61">
    <cfRule type="cellIs" dxfId="116" priority="79" operator="equal">
      <formula>"x"</formula>
    </cfRule>
  </conditionalFormatting>
  <conditionalFormatting sqref="L12:L61">
    <cfRule type="cellIs" dxfId="115" priority="78" stopIfTrue="1" operator="equal">
      <formula>"x"</formula>
    </cfRule>
  </conditionalFormatting>
  <conditionalFormatting sqref="M12:M61">
    <cfRule type="cellIs" dxfId="114" priority="77" operator="equal">
      <formula>"x"</formula>
    </cfRule>
  </conditionalFormatting>
  <conditionalFormatting sqref="I11">
    <cfRule type="cellIs" dxfId="113" priority="76" stopIfTrue="1" operator="equal">
      <formula>"x"</formula>
    </cfRule>
  </conditionalFormatting>
  <conditionalFormatting sqref="J11">
    <cfRule type="cellIs" dxfId="112" priority="75" operator="equal">
      <formula>"x"</formula>
    </cfRule>
  </conditionalFormatting>
  <conditionalFormatting sqref="K11">
    <cfRule type="cellIs" dxfId="111" priority="74" operator="equal">
      <formula>"x"</formula>
    </cfRule>
  </conditionalFormatting>
  <conditionalFormatting sqref="L11">
    <cfRule type="cellIs" dxfId="110" priority="73" stopIfTrue="1" operator="equal">
      <formula>"x"</formula>
    </cfRule>
  </conditionalFormatting>
  <conditionalFormatting sqref="M11">
    <cfRule type="cellIs" dxfId="109" priority="72" operator="equal">
      <formula>"x"</formula>
    </cfRule>
  </conditionalFormatting>
  <conditionalFormatting sqref="M40">
    <cfRule type="containsText" dxfId="108" priority="71" stopIfTrue="1" operator="containsText" text="X">
      <formula>NOT(ISERROR(SEARCH("X",M40)))</formula>
    </cfRule>
  </conditionalFormatting>
  <conditionalFormatting sqref="I86:I96 I101:I107 I111:I125">
    <cfRule type="cellIs" dxfId="107" priority="70" stopIfTrue="1" operator="equal">
      <formula>"x"</formula>
    </cfRule>
  </conditionalFormatting>
  <conditionalFormatting sqref="J86:J96 J101:J107 J111:J125">
    <cfRule type="cellIs" dxfId="106" priority="69" operator="equal">
      <formula>"x"</formula>
    </cfRule>
  </conditionalFormatting>
  <conditionalFormatting sqref="K86:K96 K101:K107 K111:K125">
    <cfRule type="cellIs" dxfId="105" priority="68" operator="equal">
      <formula>"x"</formula>
    </cfRule>
  </conditionalFormatting>
  <conditionalFormatting sqref="L86:L96 L101:L107 L111:L125">
    <cfRule type="cellIs" dxfId="104" priority="67" stopIfTrue="1" operator="equal">
      <formula>"x"</formula>
    </cfRule>
  </conditionalFormatting>
  <conditionalFormatting sqref="M86:M96 M101:M107 M111:M125">
    <cfRule type="cellIs" dxfId="103" priority="66" operator="equal">
      <formula>"x"</formula>
    </cfRule>
  </conditionalFormatting>
  <conditionalFormatting sqref="I81:I85">
    <cfRule type="cellIs" dxfId="102" priority="65" stopIfTrue="1" operator="equal">
      <formula>"x"</formula>
    </cfRule>
  </conditionalFormatting>
  <conditionalFormatting sqref="J81:J85">
    <cfRule type="cellIs" dxfId="101" priority="64" operator="equal">
      <formula>"x"</formula>
    </cfRule>
  </conditionalFormatting>
  <conditionalFormatting sqref="K81:K85">
    <cfRule type="cellIs" dxfId="100" priority="63" operator="equal">
      <formula>"x"</formula>
    </cfRule>
  </conditionalFormatting>
  <conditionalFormatting sqref="L81:L85">
    <cfRule type="cellIs" dxfId="99" priority="62" stopIfTrue="1" operator="equal">
      <formula>"x"</formula>
    </cfRule>
  </conditionalFormatting>
  <conditionalFormatting sqref="M81:M85">
    <cfRule type="cellIs" dxfId="98" priority="61" operator="equal">
      <formula>"x"</formula>
    </cfRule>
  </conditionalFormatting>
  <conditionalFormatting sqref="I97:I100">
    <cfRule type="cellIs" dxfId="97" priority="60" stopIfTrue="1" operator="equal">
      <formula>"x"</formula>
    </cfRule>
  </conditionalFormatting>
  <conditionalFormatting sqref="J97:J100">
    <cfRule type="cellIs" dxfId="96" priority="59" operator="equal">
      <formula>"x"</formula>
    </cfRule>
  </conditionalFormatting>
  <conditionalFormatting sqref="K97:K100">
    <cfRule type="cellIs" dxfId="95" priority="58" operator="equal">
      <formula>"x"</formula>
    </cfRule>
  </conditionalFormatting>
  <conditionalFormatting sqref="L97:L100">
    <cfRule type="cellIs" dxfId="94" priority="57" stopIfTrue="1" operator="equal">
      <formula>"x"</formula>
    </cfRule>
  </conditionalFormatting>
  <conditionalFormatting sqref="M97:M100">
    <cfRule type="cellIs" dxfId="93" priority="56" operator="equal">
      <formula>"x"</formula>
    </cfRule>
  </conditionalFormatting>
  <conditionalFormatting sqref="I108:I110">
    <cfRule type="cellIs" dxfId="92" priority="55" stopIfTrue="1" operator="equal">
      <formula>"x"</formula>
    </cfRule>
  </conditionalFormatting>
  <conditionalFormatting sqref="J108:J110">
    <cfRule type="cellIs" dxfId="91" priority="54" operator="equal">
      <formula>"x"</formula>
    </cfRule>
  </conditionalFormatting>
  <conditionalFormatting sqref="K108:K110">
    <cfRule type="cellIs" dxfId="90" priority="53" operator="equal">
      <formula>"x"</formula>
    </cfRule>
  </conditionalFormatting>
  <conditionalFormatting sqref="L108:L110">
    <cfRule type="cellIs" dxfId="89" priority="52" stopIfTrue="1" operator="equal">
      <formula>"x"</formula>
    </cfRule>
  </conditionalFormatting>
  <conditionalFormatting sqref="M108:M110">
    <cfRule type="cellIs" dxfId="88" priority="51" operator="equal">
      <formula>"x"</formula>
    </cfRule>
  </conditionalFormatting>
  <conditionalFormatting sqref="I74:I80">
    <cfRule type="cellIs" dxfId="87" priority="50" stopIfTrue="1" operator="equal">
      <formula>"x"</formula>
    </cfRule>
  </conditionalFormatting>
  <conditionalFormatting sqref="J74:J80">
    <cfRule type="cellIs" dxfId="86" priority="49" operator="equal">
      <formula>"x"</formula>
    </cfRule>
  </conditionalFormatting>
  <conditionalFormatting sqref="K74:K80">
    <cfRule type="cellIs" dxfId="85" priority="48" operator="equal">
      <formula>"x"</formula>
    </cfRule>
  </conditionalFormatting>
  <conditionalFormatting sqref="L74:L80">
    <cfRule type="cellIs" dxfId="84" priority="47" stopIfTrue="1" operator="equal">
      <formula>"x"</formula>
    </cfRule>
  </conditionalFormatting>
  <conditionalFormatting sqref="M74:M80">
    <cfRule type="cellIs" dxfId="83" priority="46" operator="equal">
      <formula>"x"</formula>
    </cfRule>
  </conditionalFormatting>
  <conditionalFormatting sqref="I62:I73">
    <cfRule type="cellIs" dxfId="82" priority="45" stopIfTrue="1" operator="equal">
      <formula>"x"</formula>
    </cfRule>
  </conditionalFormatting>
  <conditionalFormatting sqref="J62:J73">
    <cfRule type="cellIs" dxfId="81" priority="44" operator="equal">
      <formula>"x"</formula>
    </cfRule>
  </conditionalFormatting>
  <conditionalFormatting sqref="K62:K73">
    <cfRule type="cellIs" dxfId="80" priority="43" operator="equal">
      <formula>"x"</formula>
    </cfRule>
  </conditionalFormatting>
  <conditionalFormatting sqref="L62:L73">
    <cfRule type="cellIs" dxfId="79" priority="42" stopIfTrue="1" operator="equal">
      <formula>"x"</formula>
    </cfRule>
  </conditionalFormatting>
  <conditionalFormatting sqref="M62:M73">
    <cfRule type="cellIs" dxfId="78" priority="41" operator="equal">
      <formula>"x"</formula>
    </cfRule>
  </conditionalFormatting>
  <conditionalFormatting sqref="I133:I151">
    <cfRule type="cellIs" dxfId="77" priority="40" stopIfTrue="1" operator="equal">
      <formula>"x"</formula>
    </cfRule>
  </conditionalFormatting>
  <conditionalFormatting sqref="J133:J151">
    <cfRule type="cellIs" dxfId="76" priority="39" operator="equal">
      <formula>"x"</formula>
    </cfRule>
  </conditionalFormatting>
  <conditionalFormatting sqref="K133:K151">
    <cfRule type="cellIs" dxfId="75" priority="38" operator="equal">
      <formula>"x"</formula>
    </cfRule>
  </conditionalFormatting>
  <conditionalFormatting sqref="L133:L151">
    <cfRule type="cellIs" dxfId="74" priority="37" stopIfTrue="1" operator="equal">
      <formula>"x"</formula>
    </cfRule>
  </conditionalFormatting>
  <conditionalFormatting sqref="M133:M151">
    <cfRule type="cellIs" dxfId="73" priority="36" operator="equal">
      <formula>"x"</formula>
    </cfRule>
  </conditionalFormatting>
  <conditionalFormatting sqref="I126:I132">
    <cfRule type="cellIs" dxfId="72" priority="35" stopIfTrue="1" operator="equal">
      <formula>"x"</formula>
    </cfRule>
  </conditionalFormatting>
  <conditionalFormatting sqref="J126:J132">
    <cfRule type="cellIs" dxfId="71" priority="34" operator="equal">
      <formula>"x"</formula>
    </cfRule>
  </conditionalFormatting>
  <conditionalFormatting sqref="K126:K132">
    <cfRule type="cellIs" dxfId="70" priority="33" operator="equal">
      <formula>"x"</formula>
    </cfRule>
  </conditionalFormatting>
  <conditionalFormatting sqref="L126:L132">
    <cfRule type="cellIs" dxfId="69" priority="32" stopIfTrue="1" operator="equal">
      <formula>"x"</formula>
    </cfRule>
  </conditionalFormatting>
  <conditionalFormatting sqref="M126:M132">
    <cfRule type="cellIs" dxfId="68" priority="31" operator="equal">
      <formula>"x"</formula>
    </cfRule>
  </conditionalFormatting>
  <conditionalFormatting sqref="N12:N61">
    <cfRule type="cellIs" dxfId="67" priority="20" stopIfTrue="1" operator="equal">
      <formula>"x"</formula>
    </cfRule>
  </conditionalFormatting>
  <conditionalFormatting sqref="N11">
    <cfRule type="cellIs" dxfId="66" priority="19" stopIfTrue="1" operator="equal">
      <formula>"x"</formula>
    </cfRule>
  </conditionalFormatting>
  <conditionalFormatting sqref="N86:N96 N101:N107 N111:N125">
    <cfRule type="cellIs" dxfId="65" priority="18" stopIfTrue="1" operator="equal">
      <formula>"x"</formula>
    </cfRule>
  </conditionalFormatting>
  <conditionalFormatting sqref="N81:N85">
    <cfRule type="cellIs" dxfId="64" priority="17" stopIfTrue="1" operator="equal">
      <formula>"x"</formula>
    </cfRule>
  </conditionalFormatting>
  <conditionalFormatting sqref="N97:N100">
    <cfRule type="cellIs" dxfId="63" priority="16" stopIfTrue="1" operator="equal">
      <formula>"x"</formula>
    </cfRule>
  </conditionalFormatting>
  <conditionalFormatting sqref="N108:N110">
    <cfRule type="cellIs" dxfId="62" priority="15" stopIfTrue="1" operator="equal">
      <formula>"x"</formula>
    </cfRule>
  </conditionalFormatting>
  <conditionalFormatting sqref="N74:N80">
    <cfRule type="cellIs" dxfId="61" priority="14" stopIfTrue="1" operator="equal">
      <formula>"x"</formula>
    </cfRule>
  </conditionalFormatting>
  <conditionalFormatting sqref="N62:N73">
    <cfRule type="cellIs" dxfId="60" priority="13" stopIfTrue="1" operator="equal">
      <formula>"x"</formula>
    </cfRule>
  </conditionalFormatting>
  <conditionalFormatting sqref="N133:N151">
    <cfRule type="cellIs" dxfId="59" priority="12" stopIfTrue="1" operator="equal">
      <formula>"x"</formula>
    </cfRule>
  </conditionalFormatting>
  <conditionalFormatting sqref="N126:N132">
    <cfRule type="cellIs" dxfId="58" priority="11" stopIfTrue="1" operator="equal">
      <formula>"x"</formula>
    </cfRule>
  </conditionalFormatting>
  <conditionalFormatting sqref="AB12:AB61">
    <cfRule type="cellIs" dxfId="57" priority="10" stopIfTrue="1" operator="equal">
      <formula>"x"</formula>
    </cfRule>
  </conditionalFormatting>
  <conditionalFormatting sqref="AB11">
    <cfRule type="cellIs" dxfId="56" priority="9" stopIfTrue="1" operator="equal">
      <formula>"x"</formula>
    </cfRule>
  </conditionalFormatting>
  <conditionalFormatting sqref="AB86:AB96 AB101:AB107 AB111:AB125">
    <cfRule type="cellIs" dxfId="55" priority="8" stopIfTrue="1" operator="equal">
      <formula>"x"</formula>
    </cfRule>
  </conditionalFormatting>
  <conditionalFormatting sqref="AB81:AB85">
    <cfRule type="cellIs" dxfId="54" priority="7" stopIfTrue="1" operator="equal">
      <formula>"x"</formula>
    </cfRule>
  </conditionalFormatting>
  <conditionalFormatting sqref="AB97:AB100">
    <cfRule type="cellIs" dxfId="53" priority="6" stopIfTrue="1" operator="equal">
      <formula>"x"</formula>
    </cfRule>
  </conditionalFormatting>
  <conditionalFormatting sqref="AB108:AB110">
    <cfRule type="cellIs" dxfId="52" priority="5" stopIfTrue="1" operator="equal">
      <formula>"x"</formula>
    </cfRule>
  </conditionalFormatting>
  <conditionalFormatting sqref="AB74:AB80">
    <cfRule type="cellIs" dxfId="51" priority="4" stopIfTrue="1" operator="equal">
      <formula>"x"</formula>
    </cfRule>
  </conditionalFormatting>
  <conditionalFormatting sqref="AB62:AB73">
    <cfRule type="cellIs" dxfId="50" priority="3" stopIfTrue="1" operator="equal">
      <formula>"x"</formula>
    </cfRule>
  </conditionalFormatting>
  <conditionalFormatting sqref="AB133:AB151">
    <cfRule type="cellIs" dxfId="49" priority="2" stopIfTrue="1" operator="equal">
      <formula>"x"</formula>
    </cfRule>
  </conditionalFormatting>
  <conditionalFormatting sqref="AB126:AB132">
    <cfRule type="cellIs" dxfId="48" priority="1" stopIfTrue="1" operator="equal">
      <formula>"x"</formula>
    </cfRule>
  </conditionalFormatting>
  <dataValidations count="1">
    <dataValidation type="list" allowBlank="1" showInputMessage="1" showErrorMessage="1" sqref="N11:N148 AB11:AB148">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dimension ref="A1:S36"/>
  <sheetViews>
    <sheetView showGridLines="0" topLeftCell="A19" zoomScale="90" zoomScaleNormal="90" zoomScalePageLayoutView="70" workbookViewId="0">
      <selection activeCell="A7" sqref="A7"/>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507" t="str">
        <f>'Monitoria Anual 1'!A3</f>
        <v>PLANO DE AÇÃO NACIONAL PARA CONSERVAÇÃO DOS MAMÍFEROS DA MATA ATLÂNTICA CENTRAL - PAN MAMAC</v>
      </c>
      <c r="B3" s="507"/>
      <c r="C3" s="507"/>
      <c r="D3" s="507"/>
      <c r="E3" s="507"/>
      <c r="F3" s="507"/>
      <c r="G3" s="507"/>
      <c r="H3" s="507"/>
      <c r="I3" s="507"/>
      <c r="J3" s="507"/>
      <c r="K3" s="507"/>
      <c r="L3" s="507"/>
      <c r="M3" s="507"/>
      <c r="N3" s="507"/>
      <c r="O3" s="507"/>
      <c r="P3" s="507"/>
    </row>
    <row r="4" spans="1:19" s="1" customFormat="1" ht="15.75" thickTop="1">
      <c r="H4" s="18"/>
      <c r="I4" s="18"/>
      <c r="J4" s="18"/>
      <c r="K4" s="18"/>
      <c r="L4" s="18"/>
      <c r="M4" s="18"/>
    </row>
    <row r="5" spans="1:19" s="6" customFormat="1" ht="25.9" customHeight="1">
      <c r="A5" s="543" t="str">
        <f>'Monitoria Anual 2'!A5</f>
        <v>Objetivo Geral do PAN:  INCREMENTAR A VIABILIDADE DAS ESPÉCIES-ALVO, COM REVERSÃO DO DECLÍNIO POPULACIONAL E AMPLIAÇÃO DA EXTENSÃO, CONECTIVIDADE E QUALIDADE DE SEUS HÁBITATS EM ÁREAS ESTRATÉGICAS DENTRO DE CINCO ANOS.</v>
      </c>
      <c r="B5" s="543"/>
      <c r="C5" s="543"/>
      <c r="D5" s="543"/>
      <c r="E5" s="543"/>
      <c r="F5" s="543"/>
      <c r="G5" s="543"/>
      <c r="H5" s="543"/>
      <c r="I5" s="543"/>
      <c r="J5" s="543"/>
      <c r="K5" s="543"/>
      <c r="L5" s="543"/>
      <c r="M5" s="543"/>
      <c r="N5" s="543"/>
      <c r="O5" s="543"/>
      <c r="P5" s="543"/>
    </row>
    <row r="6" spans="1:19" s="1" customFormat="1">
      <c r="A6" s="544"/>
      <c r="B6" s="544"/>
      <c r="C6" s="544"/>
      <c r="D6" s="544"/>
      <c r="E6" s="544"/>
      <c r="F6" s="544"/>
      <c r="G6" s="544"/>
      <c r="H6" s="544"/>
      <c r="I6" s="544"/>
      <c r="J6" s="544"/>
      <c r="K6" s="544"/>
      <c r="L6" s="544"/>
      <c r="M6" s="544"/>
      <c r="N6" s="544"/>
      <c r="O6" s="544"/>
      <c r="P6" s="544"/>
    </row>
    <row r="7" spans="1:19" s="1" customFormat="1" ht="15.75" thickBot="1">
      <c r="A7" s="7" t="s">
        <v>2</v>
      </c>
      <c r="B7" s="7"/>
      <c r="C7" s="535">
        <v>41518</v>
      </c>
      <c r="D7" s="9"/>
      <c r="E7" s="10"/>
      <c r="F7" s="10"/>
      <c r="G7" s="11"/>
      <c r="H7" s="18"/>
      <c r="I7" s="18"/>
      <c r="J7" s="18"/>
      <c r="K7" s="18"/>
      <c r="L7" s="18"/>
      <c r="M7" s="18"/>
    </row>
    <row r="8" spans="1:19" ht="15.75" thickTop="1"/>
    <row r="9" spans="1:19" ht="18.75">
      <c r="A9" s="50" t="s">
        <v>32</v>
      </c>
      <c r="B9" s="50"/>
      <c r="C9" s="50"/>
      <c r="D9" s="50"/>
      <c r="E9" s="50"/>
      <c r="F9" s="50"/>
      <c r="G9" s="50"/>
      <c r="H9" s="50"/>
      <c r="I9" s="50"/>
      <c r="J9" s="50"/>
      <c r="K9" s="50"/>
      <c r="L9" s="50"/>
      <c r="M9" s="50"/>
      <c r="N9" s="50"/>
      <c r="O9" s="50"/>
      <c r="P9" s="50"/>
      <c r="Q9" s="50"/>
      <c r="R9" s="50"/>
      <c r="S9" s="50"/>
    </row>
    <row r="11" spans="1:19">
      <c r="B11" s="29" t="s">
        <v>43</v>
      </c>
      <c r="C11" s="30"/>
      <c r="D11" s="30"/>
    </row>
    <row r="12" spans="1:19" ht="15.75" thickBot="1">
      <c r="E12" s="526" t="s">
        <v>77</v>
      </c>
      <c r="F12" s="527"/>
    </row>
    <row r="13" spans="1:19" ht="58.5" customHeight="1" thickTop="1" thickBot="1">
      <c r="B13" s="521" t="s">
        <v>34</v>
      </c>
      <c r="C13" s="522"/>
      <c r="D13" s="528"/>
      <c r="E13" s="524" t="s">
        <v>76</v>
      </c>
      <c r="F13" s="525"/>
    </row>
    <row r="14" spans="1:19" s="75" customFormat="1" ht="31.9" customHeight="1" thickTop="1" thickBot="1">
      <c r="B14" s="76" t="s">
        <v>40</v>
      </c>
      <c r="C14" s="78" t="s">
        <v>74</v>
      </c>
      <c r="D14" s="77" t="s">
        <v>41</v>
      </c>
      <c r="E14" s="78" t="s">
        <v>69</v>
      </c>
      <c r="F14" s="77" t="s">
        <v>41</v>
      </c>
    </row>
    <row r="15" spans="1:19" ht="16.5" thickTop="1">
      <c r="B15" s="51" t="s">
        <v>35</v>
      </c>
      <c r="C15" s="87"/>
      <c r="D15" s="88"/>
      <c r="E15" s="87">
        <f>COUNTA('Monitoria Anual 2'!N11:N151)</f>
        <v>77</v>
      </c>
      <c r="F15" s="88"/>
    </row>
    <row r="16" spans="1:19" ht="15.75">
      <c r="B16" s="38" t="s">
        <v>47</v>
      </c>
      <c r="C16" s="89">
        <f>COUNTA('Monitoria Anual 2'!I11:I151)</f>
        <v>6</v>
      </c>
      <c r="D16" s="90">
        <f>C16/C22</f>
        <v>4.2553191489361701E-2</v>
      </c>
      <c r="E16" s="89">
        <f>C16-2</f>
        <v>4</v>
      </c>
      <c r="F16" s="90">
        <f>E16/$E$22</f>
        <v>5.7971014492753624E-2</v>
      </c>
    </row>
    <row r="17" spans="2:9" ht="15.75">
      <c r="B17" s="31" t="s">
        <v>36</v>
      </c>
      <c r="C17" s="91">
        <f>COUNTA('Monitoria Anual 2'!J11:J151)</f>
        <v>74</v>
      </c>
      <c r="D17" s="92">
        <f>C17/C22</f>
        <v>0.52482269503546097</v>
      </c>
      <c r="E17" s="91">
        <f>C17-45</f>
        <v>29</v>
      </c>
      <c r="F17" s="90">
        <f t="shared" ref="F17:F21" si="0">E17/$E$22</f>
        <v>0.42028985507246375</v>
      </c>
    </row>
    <row r="18" spans="2:9" ht="15.75">
      <c r="B18" s="32" t="s">
        <v>37</v>
      </c>
      <c r="C18" s="91">
        <f>COUNTA('Monitoria Anual 2'!K11:K151)</f>
        <v>20</v>
      </c>
      <c r="D18" s="92">
        <f>C18/C22</f>
        <v>0.14184397163120568</v>
      </c>
      <c r="E18" s="91">
        <f>C18-11</f>
        <v>9</v>
      </c>
      <c r="F18" s="90">
        <f t="shared" si="0"/>
        <v>0.13043478260869565</v>
      </c>
    </row>
    <row r="19" spans="2:9" ht="15.75">
      <c r="B19" s="33" t="s">
        <v>38</v>
      </c>
      <c r="C19" s="91">
        <f>COUNTA('Monitoria Anual 2'!L11:L151)</f>
        <v>35</v>
      </c>
      <c r="D19" s="92">
        <f>C19/C22</f>
        <v>0.24822695035460993</v>
      </c>
      <c r="E19" s="91">
        <f>C19-16</f>
        <v>19</v>
      </c>
      <c r="F19" s="90">
        <f t="shared" si="0"/>
        <v>0.27536231884057971</v>
      </c>
    </row>
    <row r="20" spans="2:9" ht="16.5" thickBot="1">
      <c r="B20" s="34" t="s">
        <v>39</v>
      </c>
      <c r="C20" s="91">
        <f>COUNTA('Monitoria Anual 2'!M11:M151)</f>
        <v>6</v>
      </c>
      <c r="D20" s="92">
        <f>C20/C22</f>
        <v>4.2553191489361701E-2</v>
      </c>
      <c r="E20" s="91">
        <f>C20-3</f>
        <v>3</v>
      </c>
      <c r="F20" s="90">
        <f t="shared" si="0"/>
        <v>4.3478260869565216E-2</v>
      </c>
    </row>
    <row r="21" spans="2:9" ht="17.25" thickTop="1" thickBot="1">
      <c r="B21" s="84" t="s">
        <v>60</v>
      </c>
      <c r="C21" s="91"/>
      <c r="D21" s="92"/>
      <c r="E21" s="91">
        <f>'Monitoria Anual 2'!B157</f>
        <v>5</v>
      </c>
      <c r="F21" s="90">
        <f t="shared" si="0"/>
        <v>7.2463768115942032E-2</v>
      </c>
    </row>
    <row r="22" spans="2:9" ht="16.5" thickTop="1" thickBot="1">
      <c r="B22" s="94" t="s">
        <v>42</v>
      </c>
      <c r="C22" s="95">
        <f>C16+C17+C18+C19+C20</f>
        <v>141</v>
      </c>
      <c r="D22" s="96">
        <f>SUM(D15:D21)</f>
        <v>0.99999999999999989</v>
      </c>
      <c r="E22" s="95">
        <f>SUM(E16:E21)</f>
        <v>69</v>
      </c>
      <c r="F22" s="93">
        <f>SUM(F16:F21)</f>
        <v>0.99999999999999989</v>
      </c>
    </row>
    <row r="23" spans="2:9" ht="16.5" thickTop="1" thickBot="1">
      <c r="B23" s="523" t="s">
        <v>73</v>
      </c>
      <c r="C23" s="523"/>
      <c r="D23" s="523"/>
      <c r="E23" s="99">
        <v>49</v>
      </c>
      <c r="F23" s="97"/>
    </row>
    <row r="24" spans="2:9" ht="16.5" thickTop="1" thickBot="1">
      <c r="B24" s="523" t="s">
        <v>72</v>
      </c>
      <c r="C24" s="523"/>
      <c r="D24" s="523"/>
      <c r="E24" s="99">
        <v>28</v>
      </c>
      <c r="F24" s="98"/>
    </row>
    <row r="25" spans="2:9" ht="15.75" thickTop="1"/>
    <row r="26" spans="2:9">
      <c r="B26" s="29" t="s">
        <v>44</v>
      </c>
      <c r="C26" s="30"/>
      <c r="D26" s="30"/>
    </row>
    <row r="27" spans="2:9" ht="3" customHeight="1"/>
    <row r="28" spans="2:9" ht="36" customHeight="1">
      <c r="B28" s="49" t="s">
        <v>33</v>
      </c>
      <c r="C28" s="37">
        <f>COUNTA('Monitoria Anual 2'!A11:A151)</f>
        <v>6</v>
      </c>
    </row>
    <row r="29" spans="2:9" ht="6.6" customHeight="1" thickBot="1"/>
    <row r="30" spans="2:9" ht="16.5" thickTop="1" thickBot="1">
      <c r="B30" s="35" t="s">
        <v>45</v>
      </c>
      <c r="C30" s="81" t="s">
        <v>46</v>
      </c>
      <c r="D30" s="39"/>
      <c r="E30" s="40"/>
      <c r="F30" s="41"/>
      <c r="G30" s="42"/>
      <c r="H30" s="43"/>
      <c r="I30" s="44"/>
    </row>
    <row r="31" spans="2:9" ht="15.75" thickTop="1">
      <c r="B31" s="45" t="s">
        <v>48</v>
      </c>
      <c r="C31" s="47">
        <f>COUNTA('Monitoria Anual 2'!B11:B61)</f>
        <v>51</v>
      </c>
      <c r="D31" s="536">
        <f>COUNTA('Monitoria Anual 2'!N11:N61)</f>
        <v>25</v>
      </c>
      <c r="E31" s="536">
        <f>COUNTA('Monitoria Anual 2'!I11:I61)</f>
        <v>0</v>
      </c>
      <c r="F31" s="536">
        <f>COUNTA('Monitoria Anual 2'!J11:J61)</f>
        <v>30</v>
      </c>
      <c r="G31" s="536">
        <f>COUNTA('Monitoria Anual 2'!K11:K61)</f>
        <v>5</v>
      </c>
      <c r="H31" s="536">
        <f>COUNTA('Monitoria Anual 2'!L11:L61)</f>
        <v>15</v>
      </c>
      <c r="I31" s="536">
        <f>COUNTA('Monitoria Anual 2'!M11:M61)</f>
        <v>1</v>
      </c>
    </row>
    <row r="32" spans="2:9">
      <c r="B32" s="46" t="s">
        <v>49</v>
      </c>
      <c r="C32" s="48">
        <f>COUNTA('Monitoria Anual 2'!B62:B80)</f>
        <v>19</v>
      </c>
      <c r="D32" s="48">
        <f>COUNTA('Monitoria Anual 2'!N62:N80)</f>
        <v>12</v>
      </c>
      <c r="E32" s="48">
        <f>COUNTA('Monitoria Anual 2'!I62:I80)</f>
        <v>2</v>
      </c>
      <c r="F32" s="48">
        <f>COUNTA('Monitoria Anual 2'!J62:J80)</f>
        <v>12</v>
      </c>
      <c r="G32" s="48">
        <f>COUNTA('Monitoria Anual 2'!K62:K80)</f>
        <v>3</v>
      </c>
      <c r="H32" s="48">
        <f>COUNTA('Monitoria Anual 2'!L62:L80)</f>
        <v>2</v>
      </c>
      <c r="I32" s="48">
        <f>COUNTA('Monitoria Anual 2'!M62:M80)</f>
        <v>0</v>
      </c>
    </row>
    <row r="33" spans="2:9">
      <c r="B33" s="46" t="s">
        <v>50</v>
      </c>
      <c r="C33" s="48">
        <f>COUNTA('Monitoria Anual 2'!B81:B96)</f>
        <v>16</v>
      </c>
      <c r="D33" s="48">
        <f>COUNTA('Monitoria Anual 2'!N81:N96)</f>
        <v>8</v>
      </c>
      <c r="E33" s="48">
        <f>COUNTA('Monitoria Anual 2'!I81:I96)</f>
        <v>1</v>
      </c>
      <c r="F33" s="48">
        <f>COUNTA('Monitoria Anual 2'!J81:J96)</f>
        <v>8</v>
      </c>
      <c r="G33" s="48">
        <f>COUNTA('Monitoria Anual 2'!K81:K96)</f>
        <v>3</v>
      </c>
      <c r="H33" s="48">
        <f>COUNTA('Monitoria Anual 2'!L81:L96)</f>
        <v>1</v>
      </c>
      <c r="I33" s="48">
        <f>COUNTA('Monitoria Anual 2'!M81:M96)</f>
        <v>3</v>
      </c>
    </row>
    <row r="34" spans="2:9">
      <c r="B34" s="46" t="s">
        <v>51</v>
      </c>
      <c r="C34" s="48">
        <f>COUNTA('Monitoria Anual 2'!B97:B107)</f>
        <v>11</v>
      </c>
      <c r="D34" s="48">
        <f>COUNTA('Monitoria Anual 2'!N97:N107)</f>
        <v>6</v>
      </c>
      <c r="E34" s="48">
        <f>COUNTA('Monitoria Anual 2'!I97:I107)</f>
        <v>0</v>
      </c>
      <c r="F34" s="48">
        <f>COUNTA('Monitoria Anual 2'!J97:J107)</f>
        <v>8</v>
      </c>
      <c r="G34" s="48">
        <f>COUNTA('Monitoria Anual 2'!K97:K107)</f>
        <v>1</v>
      </c>
      <c r="H34" s="48">
        <f>COUNTA('Monitoria Anual 2'!L97:L107)</f>
        <v>0</v>
      </c>
      <c r="I34" s="48">
        <f>COUNTA('Monitoria Anual 2'!M97:M107)</f>
        <v>2</v>
      </c>
    </row>
    <row r="35" spans="2:9">
      <c r="B35" s="46" t="s">
        <v>52</v>
      </c>
      <c r="C35" s="48">
        <f>COUNTA('Monitoria Anual 2'!B108:B125)</f>
        <v>18</v>
      </c>
      <c r="D35" s="48">
        <f>COUNTA('Monitoria Anual 2'!N108:N125)</f>
        <v>13</v>
      </c>
      <c r="E35" s="48">
        <f>COUNTA('Monitoria Anual 2'!I108:I125)</f>
        <v>0</v>
      </c>
      <c r="F35" s="48">
        <f>COUNTA('Monitoria Anual 2'!J108:J125)</f>
        <v>3</v>
      </c>
      <c r="G35" s="48">
        <f>COUNTA('Monitoria Anual 2'!K108:K125)</f>
        <v>5</v>
      </c>
      <c r="H35" s="48">
        <f>COUNTA('Monitoria Anual 2'!L108:L125)</f>
        <v>10</v>
      </c>
      <c r="I35" s="48">
        <f>COUNTA('Monitoria Anual 2'!M108:M125)</f>
        <v>0</v>
      </c>
    </row>
    <row r="36" spans="2:9">
      <c r="B36" s="343" t="s">
        <v>53</v>
      </c>
      <c r="C36" s="344">
        <f>COUNTA('Monitoria Anual 2'!B126:B151)</f>
        <v>26</v>
      </c>
      <c r="D36" s="344">
        <f>COUNTA('Monitoria Anual 2'!N126:N151)</f>
        <v>13</v>
      </c>
      <c r="E36" s="344">
        <f>COUNTA('Monitoria Anual 2'!I126:I151)</f>
        <v>3</v>
      </c>
      <c r="F36" s="344">
        <f>COUNTA('Monitoria Anual 2'!J126:J151)</f>
        <v>13</v>
      </c>
      <c r="G36" s="344">
        <f>COUNTA('Monitoria Anual 2'!K126:K151)</f>
        <v>3</v>
      </c>
      <c r="H36" s="344">
        <f>COUNTA('Monitoria Anual 2'!L126:L151)</f>
        <v>7</v>
      </c>
      <c r="I36" s="344">
        <f>COUNTA('Monitoria Anual 2'!M126:M151)</f>
        <v>0</v>
      </c>
    </row>
  </sheetData>
  <mergeCells count="7">
    <mergeCell ref="A3:P3"/>
    <mergeCell ref="B13:D13"/>
    <mergeCell ref="B23:D23"/>
    <mergeCell ref="B24:D24"/>
    <mergeCell ref="E12:F12"/>
    <mergeCell ref="E13:F13"/>
    <mergeCell ref="A5:P6"/>
  </mergeCells>
  <conditionalFormatting sqref="D31:I36">
    <cfRule type="cellIs" dxfId="47" priority="10" stopIfTrue="1" operator="equal">
      <formula>0</formula>
    </cfRule>
  </conditionalFormatting>
  <conditionalFormatting sqref="F31">
    <cfRule type="cellIs" dxfId="46" priority="9" operator="equal">
      <formula>0</formula>
    </cfRule>
  </conditionalFormatting>
  <conditionalFormatting sqref="G31">
    <cfRule type="cellIs" dxfId="45" priority="8" operator="equal">
      <formula>0</formula>
    </cfRule>
  </conditionalFormatting>
  <conditionalFormatting sqref="H31">
    <cfRule type="cellIs" dxfId="44" priority="7" operator="equal">
      <formula>0</formula>
    </cfRule>
  </conditionalFormatting>
  <conditionalFormatting sqref="I31">
    <cfRule type="cellIs" dxfId="43" priority="6" operator="equal">
      <formula>0</formula>
    </cfRule>
  </conditionalFormatting>
  <conditionalFormatting sqref="E32:E36 F31:I36 D31:I31">
    <cfRule type="cellIs" dxfId="42" priority="5" stopIfTrue="1" operator="equal">
      <formula>0</formula>
    </cfRule>
  </conditionalFormatting>
  <conditionalFormatting sqref="F31">
    <cfRule type="cellIs" dxfId="41" priority="4" operator="equal">
      <formula>0</formula>
    </cfRule>
  </conditionalFormatting>
  <conditionalFormatting sqref="G31">
    <cfRule type="cellIs" dxfId="40" priority="3" operator="equal">
      <formula>0</formula>
    </cfRule>
  </conditionalFormatting>
  <conditionalFormatting sqref="H31">
    <cfRule type="cellIs" dxfId="39" priority="2" operator="equal">
      <formula>0</formula>
    </cfRule>
  </conditionalFormatting>
  <conditionalFormatting sqref="I31">
    <cfRule type="cellIs" dxfId="38"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dimension ref="A1:AF79"/>
  <sheetViews>
    <sheetView showGridLines="0" workbookViewId="0">
      <pane xSplit="2" ySplit="10" topLeftCell="C41" activePane="bottomRight" state="frozen"/>
      <selection pane="topRight" activeCell="C1" sqref="C1"/>
      <selection pane="bottomLeft" activeCell="A11" sqref="A11"/>
      <selection pane="bottomRight" activeCell="A5" sqref="A5:I5"/>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56.85546875" style="1" customWidth="1"/>
    <col min="16" max="16" width="47.140625" style="1" customWidth="1"/>
    <col min="17" max="17" width="40" style="1" customWidth="1"/>
    <col min="18" max="19" width="26.7109375" style="1" customWidth="1"/>
    <col min="20" max="21" width="28.85546875" style="1" customWidth="1"/>
    <col min="22" max="25" width="18.7109375" style="1" customWidth="1"/>
    <col min="26" max="26" width="34.42578125" style="1" customWidth="1"/>
    <col min="27" max="27" width="22.7109375" style="1" customWidth="1"/>
    <col min="28" max="31" width="8.85546875" style="1"/>
    <col min="32" max="32" width="0" style="1" hidden="1" customWidth="1"/>
    <col min="33" max="16384" width="8.85546875" style="1"/>
  </cols>
  <sheetData>
    <row r="1" spans="1:32" s="2" customFormat="1">
      <c r="A1" s="506" t="s">
        <v>0</v>
      </c>
      <c r="B1" s="506"/>
      <c r="C1" s="506"/>
      <c r="D1" s="506"/>
      <c r="E1" s="506"/>
      <c r="F1" s="506"/>
      <c r="G1" s="506"/>
      <c r="H1" s="506"/>
      <c r="I1" s="16"/>
      <c r="J1" s="16"/>
      <c r="K1" s="16"/>
      <c r="L1" s="16"/>
      <c r="M1" s="16"/>
    </row>
    <row r="2" spans="1:32" s="4" customFormat="1">
      <c r="A2" s="17"/>
      <c r="I2" s="17"/>
      <c r="J2" s="17"/>
      <c r="K2" s="17"/>
      <c r="L2" s="17"/>
      <c r="M2" s="17"/>
    </row>
    <row r="3" spans="1:32" s="5" customFormat="1" ht="15.75" thickBot="1">
      <c r="A3" s="507" t="s">
        <v>1286</v>
      </c>
      <c r="B3" s="507"/>
      <c r="C3" s="507"/>
      <c r="D3" s="507"/>
      <c r="E3" s="507"/>
      <c r="F3" s="507"/>
      <c r="G3" s="507"/>
      <c r="H3" s="507"/>
      <c r="I3" s="507"/>
      <c r="J3" s="507"/>
      <c r="K3" s="507"/>
      <c r="L3" s="507"/>
      <c r="M3" s="507"/>
      <c r="N3" s="507"/>
      <c r="O3" s="507"/>
      <c r="P3" s="507"/>
      <c r="Q3" s="423"/>
    </row>
    <row r="4" spans="1:32" ht="15.75" thickTop="1">
      <c r="A4" s="18"/>
      <c r="N4" s="1"/>
    </row>
    <row r="5" spans="1:32" s="6" customFormat="1" ht="30" customHeight="1" thickBot="1">
      <c r="A5" s="508" t="s">
        <v>1287</v>
      </c>
      <c r="B5" s="508"/>
      <c r="C5" s="508"/>
      <c r="D5" s="508"/>
      <c r="E5" s="508"/>
      <c r="F5" s="508"/>
      <c r="G5" s="508"/>
      <c r="H5" s="508"/>
      <c r="I5" s="508"/>
      <c r="J5" s="419"/>
      <c r="K5" s="419"/>
      <c r="L5" s="419"/>
      <c r="M5" s="12"/>
      <c r="N5" s="12"/>
      <c r="O5" s="12"/>
      <c r="P5" s="13"/>
    </row>
    <row r="6" spans="1:32" ht="15.75" thickTop="1">
      <c r="A6" s="18"/>
      <c r="N6" s="1"/>
    </row>
    <row r="7" spans="1:32" ht="15.75" thickBot="1">
      <c r="A7" s="420" t="s">
        <v>1554</v>
      </c>
      <c r="B7" s="420"/>
      <c r="C7" s="8"/>
      <c r="D7" s="424">
        <v>42339</v>
      </c>
      <c r="E7" s="10">
        <v>2015</v>
      </c>
      <c r="F7" s="534">
        <v>41760</v>
      </c>
      <c r="G7" s="10"/>
      <c r="H7" s="11"/>
      <c r="N7" s="1"/>
      <c r="AF7" s="1" t="s">
        <v>70</v>
      </c>
    </row>
    <row r="8" spans="1:32" ht="15.75" thickTop="1">
      <c r="AF8" s="79" t="s">
        <v>71</v>
      </c>
    </row>
    <row r="9" spans="1:32" ht="16.5" thickBot="1">
      <c r="A9" s="67" t="s">
        <v>11</v>
      </c>
      <c r="B9" s="68"/>
      <c r="C9" s="68"/>
      <c r="D9" s="68"/>
      <c r="E9" s="68"/>
      <c r="F9" s="68"/>
      <c r="G9" s="68"/>
      <c r="H9" s="69"/>
      <c r="I9" s="512" t="s">
        <v>65</v>
      </c>
      <c r="J9" s="513"/>
      <c r="K9" s="513"/>
      <c r="L9" s="513"/>
      <c r="M9" s="513"/>
      <c r="N9" s="513"/>
      <c r="O9" s="513"/>
      <c r="P9" s="513"/>
      <c r="Q9" s="513"/>
      <c r="R9" s="514"/>
      <c r="S9" s="422"/>
      <c r="T9" s="515" t="s">
        <v>30</v>
      </c>
      <c r="U9" s="516"/>
      <c r="V9" s="516"/>
      <c r="W9" s="516"/>
      <c r="X9" s="516"/>
      <c r="Y9" s="516"/>
      <c r="Z9" s="516"/>
      <c r="AA9" s="517"/>
    </row>
    <row r="10" spans="1:32" ht="64.5" thickTop="1" thickBot="1">
      <c r="A10" s="24" t="s">
        <v>3</v>
      </c>
      <c r="B10" s="24" t="s">
        <v>4</v>
      </c>
      <c r="C10" s="24" t="s">
        <v>5</v>
      </c>
      <c r="D10" s="24" t="s">
        <v>9</v>
      </c>
      <c r="E10" s="24" t="s">
        <v>10</v>
      </c>
      <c r="F10" s="24" t="s">
        <v>6</v>
      </c>
      <c r="G10" s="24" t="s">
        <v>8</v>
      </c>
      <c r="H10" s="24" t="s">
        <v>68</v>
      </c>
      <c r="I10" s="19" t="s">
        <v>12</v>
      </c>
      <c r="J10" s="20" t="s">
        <v>13</v>
      </c>
      <c r="K10" s="21" t="s">
        <v>14</v>
      </c>
      <c r="L10" s="22" t="s">
        <v>15</v>
      </c>
      <c r="M10" s="23" t="s">
        <v>16</v>
      </c>
      <c r="N10" s="73" t="s">
        <v>17</v>
      </c>
      <c r="O10" s="477" t="s">
        <v>18</v>
      </c>
      <c r="P10" s="477" t="s">
        <v>19</v>
      </c>
      <c r="Q10" s="477" t="s">
        <v>20</v>
      </c>
      <c r="R10" s="477" t="s">
        <v>21</v>
      </c>
      <c r="S10" s="477" t="s">
        <v>66</v>
      </c>
      <c r="T10" s="478" t="s">
        <v>22</v>
      </c>
      <c r="U10" s="479" t="s">
        <v>23</v>
      </c>
      <c r="V10" s="479" t="s">
        <v>24</v>
      </c>
      <c r="W10" s="479" t="s">
        <v>25</v>
      </c>
      <c r="X10" s="479" t="s">
        <v>26</v>
      </c>
      <c r="Y10" s="479" t="s">
        <v>27</v>
      </c>
      <c r="Z10" s="479" t="s">
        <v>28</v>
      </c>
      <c r="AA10" s="479" t="s">
        <v>29</v>
      </c>
    </row>
    <row r="11" spans="1:32" ht="200.25" customHeight="1" thickTop="1">
      <c r="A11" s="509" t="s">
        <v>1341</v>
      </c>
      <c r="B11" s="426" t="s">
        <v>1298</v>
      </c>
      <c r="C11" s="426" t="s">
        <v>981</v>
      </c>
      <c r="D11" s="427">
        <v>40513</v>
      </c>
      <c r="E11" s="428">
        <v>41852</v>
      </c>
      <c r="F11" s="326" t="s">
        <v>1299</v>
      </c>
      <c r="G11" s="429" t="s">
        <v>1300</v>
      </c>
      <c r="H11" s="430">
        <v>10000</v>
      </c>
      <c r="I11" s="288"/>
      <c r="J11" s="289" t="s">
        <v>67</v>
      </c>
      <c r="K11" s="288"/>
      <c r="L11" s="288"/>
      <c r="M11" s="288"/>
      <c r="N11" s="292"/>
      <c r="O11" s="495" t="s">
        <v>1566</v>
      </c>
      <c r="P11" s="325" t="s">
        <v>1558</v>
      </c>
      <c r="Q11" s="325"/>
      <c r="R11" s="325" t="s">
        <v>1559</v>
      </c>
      <c r="S11" s="14"/>
      <c r="T11" s="330"/>
      <c r="U11" s="330"/>
      <c r="V11" s="330"/>
      <c r="W11" s="460"/>
      <c r="X11" s="330"/>
      <c r="Y11" s="330"/>
      <c r="Z11" s="480"/>
      <c r="AA11" s="330"/>
      <c r="AB11" s="413"/>
    </row>
    <row r="12" spans="1:32" ht="409.6" thickBot="1">
      <c r="A12" s="510"/>
      <c r="B12" s="325" t="s">
        <v>1301</v>
      </c>
      <c r="C12" s="426" t="s">
        <v>1302</v>
      </c>
      <c r="D12" s="431">
        <v>41852</v>
      </c>
      <c r="E12" s="432">
        <v>41974</v>
      </c>
      <c r="F12" s="433" t="s">
        <v>1303</v>
      </c>
      <c r="G12" s="434" t="s">
        <v>1304</v>
      </c>
      <c r="H12" s="435">
        <v>200000</v>
      </c>
      <c r="I12" s="288"/>
      <c r="J12" s="288" t="s">
        <v>67</v>
      </c>
      <c r="K12" s="288"/>
      <c r="L12" s="288"/>
      <c r="M12" s="288"/>
      <c r="N12" s="292"/>
      <c r="O12" s="496" t="s">
        <v>1567</v>
      </c>
      <c r="P12" s="461"/>
      <c r="Q12" s="325" t="s">
        <v>1568</v>
      </c>
      <c r="R12" s="325" t="s">
        <v>1559</v>
      </c>
      <c r="S12" s="14"/>
      <c r="T12" s="330"/>
      <c r="U12" s="330"/>
      <c r="V12" s="463"/>
      <c r="W12" s="464"/>
      <c r="X12" s="330"/>
      <c r="Y12" s="465"/>
      <c r="Z12" s="330"/>
      <c r="AA12" s="330"/>
      <c r="AB12" s="413"/>
    </row>
    <row r="13" spans="1:32" ht="165.75" thickBot="1">
      <c r="A13" s="510"/>
      <c r="B13" s="325" t="s">
        <v>1305</v>
      </c>
      <c r="C13" s="325" t="s">
        <v>988</v>
      </c>
      <c r="D13" s="432">
        <v>41426</v>
      </c>
      <c r="E13" s="431">
        <v>42339</v>
      </c>
      <c r="F13" s="436" t="s">
        <v>312</v>
      </c>
      <c r="G13" s="434" t="s">
        <v>1306</v>
      </c>
      <c r="H13" s="430">
        <v>75000</v>
      </c>
      <c r="I13" s="288"/>
      <c r="J13" s="288"/>
      <c r="K13" s="288" t="s">
        <v>67</v>
      </c>
      <c r="L13" s="288"/>
      <c r="M13" s="288"/>
      <c r="N13" s="292"/>
      <c r="O13" s="493" t="s">
        <v>1547</v>
      </c>
      <c r="P13" s="492" t="s">
        <v>1548</v>
      </c>
      <c r="Q13" s="494" t="s">
        <v>1549</v>
      </c>
      <c r="R13" s="484" t="s">
        <v>1550</v>
      </c>
      <c r="S13" s="14"/>
      <c r="T13" s="330"/>
      <c r="U13" s="330"/>
      <c r="V13" s="330"/>
      <c r="W13" s="330"/>
      <c r="X13" s="330"/>
      <c r="Y13" s="330"/>
      <c r="Z13" s="330"/>
      <c r="AA13" s="330"/>
      <c r="AB13" s="413"/>
    </row>
    <row r="14" spans="1:32" ht="195">
      <c r="A14" s="510"/>
      <c r="B14" s="426" t="s">
        <v>1307</v>
      </c>
      <c r="C14" s="426" t="s">
        <v>991</v>
      </c>
      <c r="D14" s="427">
        <v>40513</v>
      </c>
      <c r="E14" s="432">
        <v>42339</v>
      </c>
      <c r="F14" s="326" t="s">
        <v>280</v>
      </c>
      <c r="G14" s="434" t="s">
        <v>1308</v>
      </c>
      <c r="H14" s="430">
        <v>5000000</v>
      </c>
      <c r="I14" s="288"/>
      <c r="J14" s="288"/>
      <c r="K14" s="288"/>
      <c r="L14" s="288"/>
      <c r="M14" s="288"/>
      <c r="N14" s="292"/>
      <c r="O14" s="502" t="s">
        <v>1605</v>
      </c>
      <c r="P14" s="325"/>
      <c r="Q14" s="325"/>
      <c r="R14" s="325"/>
      <c r="S14" s="14"/>
      <c r="T14" s="330"/>
      <c r="U14" s="330"/>
      <c r="V14" s="464"/>
      <c r="W14" s="463"/>
      <c r="X14" s="330"/>
      <c r="Y14" s="330"/>
      <c r="Z14" s="330"/>
      <c r="AA14" s="330"/>
      <c r="AB14" s="413"/>
    </row>
    <row r="15" spans="1:32" ht="345" customHeight="1">
      <c r="A15" s="510"/>
      <c r="B15" s="426" t="s">
        <v>1309</v>
      </c>
      <c r="C15" s="426" t="s">
        <v>995</v>
      </c>
      <c r="D15" s="431">
        <v>42005</v>
      </c>
      <c r="E15" s="431">
        <v>42339</v>
      </c>
      <c r="F15" s="326" t="s">
        <v>1310</v>
      </c>
      <c r="G15" s="434" t="s">
        <v>1311</v>
      </c>
      <c r="H15" s="430">
        <v>50000</v>
      </c>
      <c r="I15" s="288"/>
      <c r="J15" s="288" t="s">
        <v>67</v>
      </c>
      <c r="K15" s="288"/>
      <c r="L15" s="288"/>
      <c r="M15" s="288"/>
      <c r="N15" s="292"/>
      <c r="O15" s="330" t="s">
        <v>1555</v>
      </c>
      <c r="P15" s="325"/>
      <c r="Q15" s="325" t="s">
        <v>1556</v>
      </c>
      <c r="R15" s="325" t="s">
        <v>1557</v>
      </c>
      <c r="S15" s="14"/>
      <c r="T15" s="330"/>
      <c r="U15" s="330"/>
      <c r="V15" s="330"/>
      <c r="W15" s="330"/>
      <c r="X15" s="466"/>
      <c r="Y15" s="330"/>
      <c r="Z15" s="330"/>
      <c r="AA15" s="330"/>
      <c r="AB15" s="413"/>
    </row>
    <row r="16" spans="1:32" ht="409.5">
      <c r="A16" s="510"/>
      <c r="B16" s="426" t="s">
        <v>1312</v>
      </c>
      <c r="C16" s="426" t="s">
        <v>997</v>
      </c>
      <c r="D16" s="427">
        <v>40513</v>
      </c>
      <c r="E16" s="432">
        <v>42339</v>
      </c>
      <c r="F16" s="437" t="s">
        <v>1313</v>
      </c>
      <c r="G16" s="434" t="s">
        <v>1314</v>
      </c>
      <c r="H16" s="430">
        <v>100000</v>
      </c>
      <c r="I16" s="288"/>
      <c r="J16" s="288" t="s">
        <v>67</v>
      </c>
      <c r="K16" s="288"/>
      <c r="L16" s="288"/>
      <c r="M16" s="288"/>
      <c r="N16" s="292"/>
      <c r="O16" s="425" t="s">
        <v>1569</v>
      </c>
      <c r="P16" s="325" t="s">
        <v>1570</v>
      </c>
      <c r="Q16" s="425" t="s">
        <v>1571</v>
      </c>
      <c r="R16" s="325" t="s">
        <v>1572</v>
      </c>
      <c r="S16" s="14"/>
      <c r="T16" s="330"/>
      <c r="U16" s="330"/>
      <c r="V16" s="463"/>
      <c r="W16" s="463"/>
      <c r="X16" s="131"/>
      <c r="Y16" s="330"/>
      <c r="Z16" s="330"/>
      <c r="AA16" s="330"/>
      <c r="AB16" s="413"/>
    </row>
    <row r="17" spans="1:28" ht="225">
      <c r="A17" s="510"/>
      <c r="B17" s="325" t="s">
        <v>1315</v>
      </c>
      <c r="C17" s="438" t="s">
        <v>1316</v>
      </c>
      <c r="D17" s="427">
        <v>40513</v>
      </c>
      <c r="E17" s="437" t="s">
        <v>1317</v>
      </c>
      <c r="F17" s="437" t="s">
        <v>1318</v>
      </c>
      <c r="G17" s="439" t="s">
        <v>1319</v>
      </c>
      <c r="H17" s="430">
        <v>1000000</v>
      </c>
      <c r="I17" s="288"/>
      <c r="J17" s="288" t="s">
        <v>67</v>
      </c>
      <c r="K17" s="288"/>
      <c r="L17" s="288"/>
      <c r="M17" s="288"/>
      <c r="N17" s="292"/>
      <c r="O17" s="497" t="s">
        <v>1573</v>
      </c>
      <c r="P17" s="497" t="s">
        <v>1574</v>
      </c>
      <c r="Q17" s="325" t="s">
        <v>1575</v>
      </c>
      <c r="R17" s="481" t="s">
        <v>1559</v>
      </c>
      <c r="S17" s="14"/>
      <c r="T17" s="330"/>
      <c r="U17" s="330"/>
      <c r="V17" s="330"/>
      <c r="W17" s="467"/>
      <c r="X17" s="330"/>
      <c r="Y17" s="330"/>
      <c r="Z17" s="330"/>
      <c r="AA17" s="330"/>
      <c r="AB17" s="413"/>
    </row>
    <row r="18" spans="1:28" ht="195">
      <c r="A18" s="510"/>
      <c r="B18" s="426" t="s">
        <v>1320</v>
      </c>
      <c r="C18" s="426" t="s">
        <v>1002</v>
      </c>
      <c r="D18" s="427">
        <v>40513</v>
      </c>
      <c r="E18" s="437" t="s">
        <v>1317</v>
      </c>
      <c r="F18" s="436" t="s">
        <v>1003</v>
      </c>
      <c r="G18" s="434" t="s">
        <v>1321</v>
      </c>
      <c r="H18" s="433">
        <v>700000</v>
      </c>
      <c r="I18" s="288"/>
      <c r="J18" s="288" t="s">
        <v>67</v>
      </c>
      <c r="K18" s="288"/>
      <c r="L18" s="288"/>
      <c r="M18" s="288"/>
      <c r="N18" s="292"/>
      <c r="O18" s="325" t="s">
        <v>1551</v>
      </c>
      <c r="P18" s="325"/>
      <c r="Q18" s="325"/>
      <c r="R18" s="325" t="s">
        <v>1550</v>
      </c>
      <c r="S18" s="327" t="s">
        <v>1552</v>
      </c>
      <c r="T18" s="330"/>
      <c r="U18" s="330"/>
      <c r="V18" s="330"/>
      <c r="W18" s="330"/>
      <c r="X18" s="330"/>
      <c r="Y18" s="330"/>
      <c r="Z18" s="330"/>
      <c r="AA18" s="330"/>
      <c r="AB18" s="413"/>
    </row>
    <row r="19" spans="1:28" ht="240">
      <c r="A19" s="510"/>
      <c r="B19" s="325" t="s">
        <v>1322</v>
      </c>
      <c r="C19" s="426" t="s">
        <v>1009</v>
      </c>
      <c r="D19" s="427">
        <v>40513</v>
      </c>
      <c r="E19" s="437" t="s">
        <v>230</v>
      </c>
      <c r="F19" s="437" t="s">
        <v>292</v>
      </c>
      <c r="G19" s="439" t="s">
        <v>1323</v>
      </c>
      <c r="H19" s="430">
        <v>350000</v>
      </c>
      <c r="I19" s="288"/>
      <c r="J19" s="288" t="s">
        <v>67</v>
      </c>
      <c r="K19" s="288"/>
      <c r="L19" s="288"/>
      <c r="M19" s="288"/>
      <c r="N19" s="292"/>
      <c r="O19" s="325" t="s">
        <v>1514</v>
      </c>
      <c r="P19" s="325" t="s">
        <v>1515</v>
      </c>
      <c r="Q19" s="325" t="s">
        <v>1517</v>
      </c>
      <c r="R19" s="325" t="s">
        <v>766</v>
      </c>
      <c r="S19" s="14"/>
      <c r="T19" s="330"/>
      <c r="U19" s="330"/>
      <c r="V19" s="330"/>
      <c r="W19" s="330"/>
      <c r="X19" s="330"/>
      <c r="Y19" s="330"/>
      <c r="Z19" s="330"/>
      <c r="AA19" s="330"/>
      <c r="AB19" s="413"/>
    </row>
    <row r="20" spans="1:28" ht="180">
      <c r="A20" s="510"/>
      <c r="B20" s="325" t="s">
        <v>1324</v>
      </c>
      <c r="C20" s="426" t="s">
        <v>1325</v>
      </c>
      <c r="D20" s="440"/>
      <c r="E20" s="432">
        <v>42339</v>
      </c>
      <c r="F20" s="437" t="s">
        <v>312</v>
      </c>
      <c r="G20" s="441" t="s">
        <v>1326</v>
      </c>
      <c r="H20" s="430">
        <v>50000</v>
      </c>
      <c r="I20" s="288"/>
      <c r="J20" s="288" t="s">
        <v>67</v>
      </c>
      <c r="K20" s="288"/>
      <c r="L20" s="288"/>
      <c r="M20" s="288"/>
      <c r="N20" s="292"/>
      <c r="O20" s="484" t="s">
        <v>1553</v>
      </c>
      <c r="P20" s="325"/>
      <c r="Q20" s="325"/>
      <c r="R20" s="325"/>
      <c r="S20" s="484" t="s">
        <v>1550</v>
      </c>
      <c r="T20" s="330"/>
      <c r="U20" s="330"/>
      <c r="V20" s="330"/>
      <c r="W20" s="330"/>
      <c r="X20" s="330"/>
      <c r="Y20" s="465"/>
      <c r="Z20" s="330"/>
      <c r="AA20" s="330"/>
      <c r="AB20" s="413"/>
    </row>
    <row r="21" spans="1:28" ht="105">
      <c r="A21" s="510"/>
      <c r="B21" s="442" t="s">
        <v>1327</v>
      </c>
      <c r="C21" s="426" t="s">
        <v>1328</v>
      </c>
      <c r="D21" s="427">
        <v>40513</v>
      </c>
      <c r="E21" s="431">
        <v>42339</v>
      </c>
      <c r="F21" s="437" t="s">
        <v>323</v>
      </c>
      <c r="G21" s="441" t="s">
        <v>324</v>
      </c>
      <c r="H21" s="430">
        <v>10000</v>
      </c>
      <c r="I21" s="288"/>
      <c r="J21" s="288"/>
      <c r="K21" s="288"/>
      <c r="L21" s="288"/>
      <c r="M21" s="288"/>
      <c r="N21" s="292"/>
      <c r="O21" s="502" t="s">
        <v>1605</v>
      </c>
      <c r="P21" s="325"/>
      <c r="Q21" s="325"/>
      <c r="R21" s="325"/>
      <c r="S21" s="14"/>
      <c r="T21" s="330"/>
      <c r="U21" s="330"/>
      <c r="V21" s="330"/>
      <c r="W21" s="463"/>
      <c r="X21" s="330"/>
      <c r="Y21" s="330"/>
      <c r="Z21" s="330"/>
      <c r="AA21" s="330"/>
      <c r="AB21" s="413"/>
    </row>
    <row r="22" spans="1:28" ht="210">
      <c r="A22" s="510"/>
      <c r="B22" s="426" t="s">
        <v>1329</v>
      </c>
      <c r="C22" s="325" t="s">
        <v>1330</v>
      </c>
      <c r="D22" s="427">
        <v>40513</v>
      </c>
      <c r="E22" s="431">
        <v>42339</v>
      </c>
      <c r="F22" s="326" t="s">
        <v>723</v>
      </c>
      <c r="G22" s="434" t="s">
        <v>1331</v>
      </c>
      <c r="H22" s="430">
        <v>10000</v>
      </c>
      <c r="I22" s="288"/>
      <c r="J22" s="288" t="s">
        <v>31</v>
      </c>
      <c r="K22" s="288"/>
      <c r="L22" s="288"/>
      <c r="M22" s="288"/>
      <c r="N22" s="292"/>
      <c r="O22" s="325" t="s">
        <v>1576</v>
      </c>
      <c r="P22" s="325" t="s">
        <v>1577</v>
      </c>
      <c r="Q22" s="495" t="s">
        <v>1578</v>
      </c>
      <c r="R22" s="481" t="s">
        <v>1559</v>
      </c>
      <c r="S22" s="14"/>
      <c r="T22" s="330"/>
      <c r="U22" s="330"/>
      <c r="V22" s="330"/>
      <c r="W22" s="330"/>
      <c r="X22" s="330"/>
      <c r="Y22" s="330"/>
      <c r="Z22" s="330"/>
      <c r="AA22" s="330"/>
      <c r="AB22" s="413"/>
    </row>
    <row r="23" spans="1:28" ht="240">
      <c r="A23" s="510"/>
      <c r="B23" s="429" t="s">
        <v>1332</v>
      </c>
      <c r="C23" s="426" t="s">
        <v>1333</v>
      </c>
      <c r="D23" s="427">
        <v>40513</v>
      </c>
      <c r="E23" s="431">
        <v>41244</v>
      </c>
      <c r="F23" s="443" t="s">
        <v>1373</v>
      </c>
      <c r="G23" s="444" t="s">
        <v>1334</v>
      </c>
      <c r="H23" s="445">
        <v>100000</v>
      </c>
      <c r="I23" s="288"/>
      <c r="J23" s="288" t="s">
        <v>67</v>
      </c>
      <c r="K23" s="288"/>
      <c r="L23" s="288"/>
      <c r="M23" s="288"/>
      <c r="N23" s="292"/>
      <c r="O23" s="325" t="s">
        <v>1579</v>
      </c>
      <c r="P23" s="335"/>
      <c r="Q23" s="325" t="s">
        <v>1580</v>
      </c>
      <c r="R23" s="481" t="s">
        <v>1559</v>
      </c>
      <c r="S23" s="14"/>
      <c r="T23" s="330"/>
      <c r="U23" s="330"/>
      <c r="V23" s="330"/>
      <c r="W23" s="330"/>
      <c r="X23" s="330"/>
      <c r="Y23" s="330"/>
      <c r="Z23" s="330"/>
      <c r="AA23" s="330"/>
      <c r="AB23" s="413"/>
    </row>
    <row r="24" spans="1:28" ht="210">
      <c r="A24" s="510"/>
      <c r="B24" s="426" t="s">
        <v>1335</v>
      </c>
      <c r="C24" s="426" t="s">
        <v>1336</v>
      </c>
      <c r="D24" s="427">
        <v>40513</v>
      </c>
      <c r="E24" s="431">
        <v>42339</v>
      </c>
      <c r="F24" s="443" t="s">
        <v>1373</v>
      </c>
      <c r="G24" s="444" t="s">
        <v>1337</v>
      </c>
      <c r="H24" s="436" t="s">
        <v>1338</v>
      </c>
      <c r="I24" s="288"/>
      <c r="J24" s="288" t="s">
        <v>67</v>
      </c>
      <c r="K24" s="288"/>
      <c r="L24" s="288"/>
      <c r="M24" s="288"/>
      <c r="N24" s="292"/>
      <c r="O24" s="325" t="s">
        <v>1581</v>
      </c>
      <c r="P24" s="325"/>
      <c r="Q24" s="495" t="s">
        <v>1582</v>
      </c>
      <c r="R24" s="481" t="s">
        <v>1559</v>
      </c>
      <c r="S24" s="14"/>
      <c r="T24" s="330"/>
      <c r="U24" s="330"/>
      <c r="V24" s="330"/>
      <c r="W24" s="330"/>
      <c r="X24" s="330"/>
      <c r="Y24" s="330"/>
      <c r="Z24" s="330"/>
      <c r="AA24" s="330"/>
      <c r="AB24" s="413"/>
    </row>
    <row r="25" spans="1:28" ht="135">
      <c r="A25" s="510"/>
      <c r="B25" s="426" t="s">
        <v>1339</v>
      </c>
      <c r="C25" s="426" t="s">
        <v>1060</v>
      </c>
      <c r="D25" s="427">
        <v>40513</v>
      </c>
      <c r="E25" s="427">
        <v>41944</v>
      </c>
      <c r="F25" s="326" t="s">
        <v>342</v>
      </c>
      <c r="G25" s="434" t="s">
        <v>1340</v>
      </c>
      <c r="H25" s="433">
        <v>70000</v>
      </c>
      <c r="I25" s="288"/>
      <c r="J25" s="288" t="s">
        <v>31</v>
      </c>
      <c r="K25" s="288"/>
      <c r="L25" s="288"/>
      <c r="M25" s="288"/>
      <c r="N25" s="292"/>
      <c r="O25" s="502" t="s">
        <v>1605</v>
      </c>
      <c r="P25" s="325"/>
      <c r="Q25" s="335"/>
      <c r="R25" s="325"/>
      <c r="S25" s="14"/>
      <c r="T25" s="330"/>
      <c r="U25" s="330"/>
      <c r="V25" s="330"/>
      <c r="W25" s="330"/>
      <c r="X25" s="330"/>
      <c r="Y25" s="330"/>
      <c r="Z25" s="330"/>
      <c r="AA25" s="330"/>
      <c r="AB25" s="413"/>
    </row>
    <row r="26" spans="1:28" ht="225">
      <c r="A26" s="509" t="s">
        <v>1353</v>
      </c>
      <c r="B26" s="326" t="s">
        <v>1342</v>
      </c>
      <c r="C26" s="426" t="s">
        <v>1093</v>
      </c>
      <c r="D26" s="427">
        <v>40513</v>
      </c>
      <c r="E26" s="427">
        <v>41791</v>
      </c>
      <c r="F26" s="326" t="s">
        <v>1343</v>
      </c>
      <c r="G26" s="442" t="s">
        <v>1344</v>
      </c>
      <c r="H26" s="446">
        <v>200000</v>
      </c>
      <c r="I26" s="291"/>
      <c r="J26" s="291" t="s">
        <v>67</v>
      </c>
      <c r="K26" s="291"/>
      <c r="L26" s="291"/>
      <c r="M26" s="291"/>
      <c r="N26" s="294"/>
      <c r="O26" s="442" t="s">
        <v>1505</v>
      </c>
      <c r="P26" s="442" t="s">
        <v>1506</v>
      </c>
      <c r="Q26" s="425" t="s">
        <v>1504</v>
      </c>
      <c r="R26" s="326" t="s">
        <v>1094</v>
      </c>
      <c r="S26" s="14"/>
      <c r="T26" s="462"/>
      <c r="U26" s="330"/>
      <c r="V26" s="271"/>
      <c r="W26" s="482"/>
      <c r="X26" s="271"/>
      <c r="Y26" s="468"/>
      <c r="Z26" s="330"/>
      <c r="AA26" s="330"/>
      <c r="AB26" s="415"/>
    </row>
    <row r="27" spans="1:28" ht="60">
      <c r="A27" s="510"/>
      <c r="B27" s="426" t="s">
        <v>1345</v>
      </c>
      <c r="C27" s="426" t="s">
        <v>1103</v>
      </c>
      <c r="D27" s="427">
        <v>41821</v>
      </c>
      <c r="E27" s="427">
        <v>42339</v>
      </c>
      <c r="F27" s="326" t="s">
        <v>284</v>
      </c>
      <c r="G27" s="434" t="s">
        <v>1346</v>
      </c>
      <c r="H27" s="430">
        <v>200000</v>
      </c>
      <c r="I27" s="291"/>
      <c r="J27" s="291" t="s">
        <v>67</v>
      </c>
      <c r="K27" s="291"/>
      <c r="L27" s="291"/>
      <c r="M27" s="291"/>
      <c r="N27" s="294"/>
      <c r="O27" s="485" t="s">
        <v>1507</v>
      </c>
      <c r="P27" s="462"/>
      <c r="Q27" s="326" t="s">
        <v>1508</v>
      </c>
      <c r="R27" s="326" t="s">
        <v>1094</v>
      </c>
      <c r="S27" s="14"/>
      <c r="T27" s="330"/>
      <c r="U27" s="330"/>
      <c r="V27" s="271"/>
      <c r="W27" s="462"/>
      <c r="X27" s="271"/>
      <c r="Y27" s="468"/>
      <c r="Z27" s="330"/>
      <c r="AA27" s="330"/>
      <c r="AB27" s="415"/>
    </row>
    <row r="28" spans="1:28" ht="195">
      <c r="A28" s="510"/>
      <c r="B28" s="441" t="s">
        <v>1347</v>
      </c>
      <c r="C28" s="438" t="s">
        <v>1348</v>
      </c>
      <c r="D28" s="427">
        <v>40513</v>
      </c>
      <c r="E28" s="427">
        <v>42339</v>
      </c>
      <c r="F28" s="437" t="s">
        <v>364</v>
      </c>
      <c r="G28" s="441" t="s">
        <v>1349</v>
      </c>
      <c r="H28" s="430">
        <v>200000</v>
      </c>
      <c r="I28" s="291"/>
      <c r="J28" s="291"/>
      <c r="K28" s="291"/>
      <c r="L28" s="291"/>
      <c r="M28" s="291"/>
      <c r="N28" s="294"/>
      <c r="O28" s="502" t="s">
        <v>1605</v>
      </c>
      <c r="P28" s="324"/>
      <c r="Q28" s="325"/>
      <c r="R28" s="326"/>
      <c r="S28" s="14"/>
      <c r="T28" s="330"/>
      <c r="U28" s="330"/>
      <c r="V28" s="469"/>
      <c r="W28" s="469"/>
      <c r="X28" s="271"/>
      <c r="Y28" s="271"/>
      <c r="Z28" s="330"/>
      <c r="AA28" s="330"/>
      <c r="AB28" s="415"/>
    </row>
    <row r="29" spans="1:28" ht="135">
      <c r="A29" s="510"/>
      <c r="B29" s="426" t="s">
        <v>1350</v>
      </c>
      <c r="C29" s="447" t="s">
        <v>1274</v>
      </c>
      <c r="D29" s="427">
        <v>41426</v>
      </c>
      <c r="E29" s="427">
        <v>42339</v>
      </c>
      <c r="F29" s="326" t="s">
        <v>1351</v>
      </c>
      <c r="G29" s="434" t="s">
        <v>1352</v>
      </c>
      <c r="H29" s="448"/>
      <c r="I29" s="291"/>
      <c r="J29" s="291"/>
      <c r="K29" s="291"/>
      <c r="L29" s="291"/>
      <c r="M29" s="291"/>
      <c r="N29" s="294"/>
      <c r="O29" s="502" t="s">
        <v>1605</v>
      </c>
      <c r="P29" s="324"/>
      <c r="Q29" s="325"/>
      <c r="R29" s="326"/>
      <c r="S29" s="14"/>
      <c r="T29" s="330"/>
      <c r="U29" s="330"/>
      <c r="V29" s="469"/>
      <c r="W29" s="469"/>
      <c r="X29" s="462"/>
      <c r="Y29" s="271"/>
      <c r="Z29" s="271"/>
      <c r="AA29" s="330"/>
      <c r="AB29" s="415"/>
    </row>
    <row r="30" spans="1:28" ht="150">
      <c r="A30" s="509" t="s">
        <v>1380</v>
      </c>
      <c r="B30" s="426" t="s">
        <v>1354</v>
      </c>
      <c r="C30" s="426" t="s">
        <v>1355</v>
      </c>
      <c r="D30" s="427">
        <v>41426</v>
      </c>
      <c r="E30" s="427">
        <v>42339</v>
      </c>
      <c r="F30" s="437" t="s">
        <v>1356</v>
      </c>
      <c r="G30" s="439" t="s">
        <v>1357</v>
      </c>
      <c r="H30" s="430">
        <v>50000</v>
      </c>
      <c r="I30" s="291"/>
      <c r="J30" s="291"/>
      <c r="K30" s="291"/>
      <c r="L30" s="291"/>
      <c r="M30" s="291"/>
      <c r="N30" s="294"/>
      <c r="O30" s="502" t="s">
        <v>1605</v>
      </c>
      <c r="P30" s="325"/>
      <c r="Q30" s="324"/>
      <c r="R30" s="324"/>
      <c r="S30" s="14"/>
      <c r="T30" s="330"/>
      <c r="U30" s="330"/>
      <c r="V30" s="330"/>
      <c r="W30" s="463"/>
      <c r="X30" s="330"/>
      <c r="Y30" s="330"/>
      <c r="Z30" s="330"/>
      <c r="AA30" s="330"/>
      <c r="AB30" s="415"/>
    </row>
    <row r="31" spans="1:28" ht="318" customHeight="1">
      <c r="A31" s="510"/>
      <c r="B31" s="426" t="s">
        <v>1358</v>
      </c>
      <c r="C31" s="426" t="s">
        <v>1144</v>
      </c>
      <c r="D31" s="427">
        <v>40513</v>
      </c>
      <c r="E31" s="431">
        <v>42339</v>
      </c>
      <c r="F31" s="436" t="s">
        <v>1359</v>
      </c>
      <c r="G31" s="439" t="s">
        <v>1360</v>
      </c>
      <c r="H31" s="430">
        <v>200000</v>
      </c>
      <c r="I31" s="291"/>
      <c r="J31" s="291" t="s">
        <v>67</v>
      </c>
      <c r="K31" s="291"/>
      <c r="L31" s="291"/>
      <c r="M31" s="291"/>
      <c r="N31" s="294"/>
      <c r="O31" s="330" t="s">
        <v>1497</v>
      </c>
      <c r="P31" s="330" t="s">
        <v>1498</v>
      </c>
      <c r="Q31" s="325" t="s">
        <v>1499</v>
      </c>
      <c r="R31" s="324" t="s">
        <v>1500</v>
      </c>
      <c r="S31" s="14"/>
      <c r="T31" s="330"/>
      <c r="U31" s="330"/>
      <c r="V31" s="330"/>
      <c r="W31" s="330"/>
      <c r="X31" s="330"/>
      <c r="Y31" s="330"/>
      <c r="Z31" s="330"/>
      <c r="AA31" s="330"/>
      <c r="AB31" s="415"/>
    </row>
    <row r="32" spans="1:28" ht="165">
      <c r="A32" s="510"/>
      <c r="B32" s="442" t="s">
        <v>1361</v>
      </c>
      <c r="C32" s="426" t="s">
        <v>1156</v>
      </c>
      <c r="D32" s="427">
        <v>41426</v>
      </c>
      <c r="E32" s="431">
        <v>42186</v>
      </c>
      <c r="F32" s="436" t="s">
        <v>1359</v>
      </c>
      <c r="G32" s="449" t="s">
        <v>1362</v>
      </c>
      <c r="H32" s="445">
        <v>10000</v>
      </c>
      <c r="I32" s="291"/>
      <c r="J32" s="291" t="s">
        <v>67</v>
      </c>
      <c r="K32" s="291"/>
      <c r="L32" s="291"/>
      <c r="M32" s="291"/>
      <c r="N32" s="294"/>
      <c r="O32" s="330" t="s">
        <v>1501</v>
      </c>
      <c r="P32" s="425" t="s">
        <v>1502</v>
      </c>
      <c r="Q32" s="325" t="s">
        <v>1503</v>
      </c>
      <c r="R32" s="324" t="s">
        <v>1500</v>
      </c>
      <c r="S32" s="14"/>
      <c r="T32" s="330"/>
      <c r="U32" s="330"/>
      <c r="V32" s="330"/>
      <c r="W32" s="463"/>
      <c r="X32" s="330"/>
      <c r="Y32" s="330"/>
      <c r="Z32" s="330"/>
      <c r="AA32" s="330"/>
      <c r="AB32" s="415"/>
    </row>
    <row r="33" spans="1:28" ht="240">
      <c r="A33" s="510"/>
      <c r="B33" s="442" t="s">
        <v>1363</v>
      </c>
      <c r="C33" s="426" t="s">
        <v>1364</v>
      </c>
      <c r="D33" s="432" t="s">
        <v>1365</v>
      </c>
      <c r="E33" s="431">
        <v>42339</v>
      </c>
      <c r="F33" s="437" t="s">
        <v>732</v>
      </c>
      <c r="G33" s="439" t="s">
        <v>1366</v>
      </c>
      <c r="H33" s="430">
        <v>3500000</v>
      </c>
      <c r="I33" s="291"/>
      <c r="J33" s="291"/>
      <c r="K33" s="291"/>
      <c r="L33" s="291"/>
      <c r="M33" s="291"/>
      <c r="N33" s="294"/>
      <c r="O33" s="502" t="s">
        <v>1605</v>
      </c>
      <c r="P33" s="324"/>
      <c r="Q33" s="324"/>
      <c r="R33" s="324"/>
      <c r="S33" s="14"/>
      <c r="T33" s="483"/>
      <c r="U33" s="330"/>
      <c r="V33" s="330"/>
      <c r="W33" s="330"/>
      <c r="X33" s="330"/>
      <c r="Y33" s="330"/>
      <c r="Z33" s="330"/>
      <c r="AA33" s="330"/>
      <c r="AB33" s="415"/>
    </row>
    <row r="34" spans="1:28" ht="123.75" customHeight="1">
      <c r="A34" s="510"/>
      <c r="B34" s="426" t="s">
        <v>1367</v>
      </c>
      <c r="C34" s="447" t="s">
        <v>1269</v>
      </c>
      <c r="D34" s="427">
        <v>41426</v>
      </c>
      <c r="E34" s="427">
        <v>42064</v>
      </c>
      <c r="F34" s="436" t="s">
        <v>1313</v>
      </c>
      <c r="G34" s="434" t="s">
        <v>1368</v>
      </c>
      <c r="H34" s="450"/>
      <c r="I34" s="291"/>
      <c r="J34" s="291" t="s">
        <v>67</v>
      </c>
      <c r="K34" s="291"/>
      <c r="L34" s="291"/>
      <c r="M34" s="291"/>
      <c r="N34" s="294"/>
      <c r="O34" s="425" t="s">
        <v>1509</v>
      </c>
      <c r="P34" s="324"/>
      <c r="Q34" s="325" t="s">
        <v>1510</v>
      </c>
      <c r="R34" s="326" t="s">
        <v>1094</v>
      </c>
      <c r="S34" s="14"/>
      <c r="T34" s="330"/>
      <c r="U34" s="330"/>
      <c r="V34" s="330"/>
      <c r="W34" s="330"/>
      <c r="X34" s="330"/>
      <c r="Y34" s="330"/>
      <c r="Z34" s="330"/>
      <c r="AA34" s="330"/>
      <c r="AB34" s="415"/>
    </row>
    <row r="35" spans="1:28" ht="345">
      <c r="A35" s="510"/>
      <c r="B35" s="429" t="s">
        <v>1369</v>
      </c>
      <c r="C35" s="426" t="s">
        <v>1370</v>
      </c>
      <c r="D35" s="427">
        <v>40513</v>
      </c>
      <c r="E35" s="427">
        <v>41974</v>
      </c>
      <c r="F35" s="326" t="s">
        <v>1373</v>
      </c>
      <c r="G35" s="444" t="s">
        <v>1371</v>
      </c>
      <c r="H35" s="451">
        <v>300000</v>
      </c>
      <c r="I35" s="15"/>
      <c r="J35" s="15" t="s">
        <v>67</v>
      </c>
      <c r="K35" s="15"/>
      <c r="L35" s="15"/>
      <c r="M35" s="15"/>
      <c r="N35" s="28"/>
      <c r="O35" s="439" t="s">
        <v>1583</v>
      </c>
      <c r="P35" s="495" t="s">
        <v>1584</v>
      </c>
      <c r="Q35" s="325" t="s">
        <v>1585</v>
      </c>
      <c r="R35" s="481" t="s">
        <v>1559</v>
      </c>
      <c r="S35" s="14"/>
      <c r="T35" s="327"/>
      <c r="U35" s="327"/>
      <c r="V35" s="327"/>
      <c r="W35" s="327"/>
      <c r="X35" s="327"/>
      <c r="Y35" s="327"/>
      <c r="Z35" s="327"/>
      <c r="AA35" s="327"/>
      <c r="AB35" s="417"/>
    </row>
    <row r="36" spans="1:28" ht="63">
      <c r="A36" s="510"/>
      <c r="B36" s="429" t="s">
        <v>1372</v>
      </c>
      <c r="C36" s="426" t="s">
        <v>1151</v>
      </c>
      <c r="D36" s="427">
        <v>40513</v>
      </c>
      <c r="E36" s="427">
        <v>41974</v>
      </c>
      <c r="F36" s="326" t="s">
        <v>327</v>
      </c>
      <c r="G36" s="452" t="s">
        <v>1373</v>
      </c>
      <c r="H36" s="451">
        <v>20000</v>
      </c>
      <c r="I36" s="15"/>
      <c r="J36" s="15" t="s">
        <v>67</v>
      </c>
      <c r="K36" s="15"/>
      <c r="L36" s="15"/>
      <c r="M36" s="15"/>
      <c r="N36" s="28"/>
      <c r="O36" s="495" t="s">
        <v>1586</v>
      </c>
      <c r="P36" s="334"/>
      <c r="Q36" s="334"/>
      <c r="R36" s="481" t="s">
        <v>1559</v>
      </c>
      <c r="S36" s="14"/>
      <c r="T36" s="327"/>
      <c r="U36" s="327"/>
      <c r="V36" s="327"/>
      <c r="W36" s="327"/>
      <c r="X36" s="327"/>
      <c r="Y36" s="327"/>
      <c r="Z36" s="327"/>
      <c r="AA36" s="327"/>
      <c r="AB36" s="417"/>
    </row>
    <row r="37" spans="1:28" ht="150">
      <c r="A37" s="510"/>
      <c r="B37" s="429" t="s">
        <v>1374</v>
      </c>
      <c r="C37" s="426" t="s">
        <v>1375</v>
      </c>
      <c r="D37" s="427">
        <v>40513</v>
      </c>
      <c r="E37" s="453">
        <v>41214</v>
      </c>
      <c r="F37" s="443" t="s">
        <v>346</v>
      </c>
      <c r="G37" s="444" t="s">
        <v>1376</v>
      </c>
      <c r="H37" s="448"/>
      <c r="I37" s="15"/>
      <c r="J37" s="15" t="s">
        <v>67</v>
      </c>
      <c r="K37" s="15"/>
      <c r="L37" s="15"/>
      <c r="M37" s="15"/>
      <c r="N37" s="28"/>
      <c r="O37" s="325" t="s">
        <v>1587</v>
      </c>
      <c r="P37" s="334"/>
      <c r="Q37" s="335"/>
      <c r="R37" s="325" t="s">
        <v>1540</v>
      </c>
      <c r="S37" s="14"/>
      <c r="T37" s="327"/>
      <c r="U37" s="327"/>
      <c r="V37" s="327"/>
      <c r="W37" s="471"/>
      <c r="X37" s="327"/>
      <c r="Y37" s="327"/>
      <c r="Z37" s="327"/>
      <c r="AA37" s="327"/>
      <c r="AB37" s="417"/>
    </row>
    <row r="38" spans="1:28" ht="126.75" customHeight="1">
      <c r="A38" s="511"/>
      <c r="B38" s="426" t="s">
        <v>1377</v>
      </c>
      <c r="C38" s="426" t="s">
        <v>1378</v>
      </c>
      <c r="D38" s="427">
        <v>40513</v>
      </c>
      <c r="E38" s="431">
        <v>42309</v>
      </c>
      <c r="F38" s="443" t="s">
        <v>376</v>
      </c>
      <c r="G38" s="444" t="s">
        <v>1379</v>
      </c>
      <c r="H38" s="445">
        <v>20000</v>
      </c>
      <c r="I38" s="15"/>
      <c r="J38" s="15"/>
      <c r="K38" s="15"/>
      <c r="L38" s="15"/>
      <c r="M38" s="15" t="s">
        <v>67</v>
      </c>
      <c r="N38" s="28"/>
      <c r="O38" s="325" t="s">
        <v>1545</v>
      </c>
      <c r="P38" s="325" t="s">
        <v>1546</v>
      </c>
      <c r="Q38" s="334"/>
      <c r="R38" s="325" t="s">
        <v>1540</v>
      </c>
      <c r="S38" s="14"/>
      <c r="T38" s="472"/>
      <c r="U38" s="327"/>
      <c r="V38" s="327"/>
      <c r="W38" s="473"/>
      <c r="X38" s="332"/>
      <c r="Y38" s="327"/>
      <c r="Z38" s="327"/>
      <c r="AA38" s="327"/>
      <c r="AB38" s="417"/>
    </row>
    <row r="39" spans="1:28" ht="135">
      <c r="A39" s="509"/>
      <c r="B39" s="426" t="s">
        <v>1381</v>
      </c>
      <c r="C39" s="426" t="s">
        <v>1382</v>
      </c>
      <c r="D39" s="427">
        <v>40513</v>
      </c>
      <c r="E39" s="431">
        <v>41671</v>
      </c>
      <c r="F39" s="443" t="s">
        <v>1383</v>
      </c>
      <c r="G39" s="434" t="s">
        <v>1384</v>
      </c>
      <c r="H39" s="454"/>
      <c r="I39" s="291"/>
      <c r="J39" s="291"/>
      <c r="K39" s="291" t="s">
        <v>31</v>
      </c>
      <c r="L39" s="291"/>
      <c r="M39" s="291"/>
      <c r="N39" s="294"/>
      <c r="O39" s="489" t="s">
        <v>1518</v>
      </c>
      <c r="P39" s="330" t="s">
        <v>1519</v>
      </c>
      <c r="Q39" s="330" t="s">
        <v>1520</v>
      </c>
      <c r="R39" s="330" t="s">
        <v>1521</v>
      </c>
      <c r="S39" s="14"/>
      <c r="T39" s="474"/>
      <c r="U39" s="330"/>
      <c r="V39" s="330"/>
      <c r="W39" s="475"/>
      <c r="X39" s="330"/>
      <c r="Y39" s="330"/>
      <c r="Z39" s="330"/>
      <c r="AA39" s="330"/>
      <c r="AB39" s="415"/>
    </row>
    <row r="40" spans="1:28" ht="165" customHeight="1">
      <c r="A40" s="510"/>
      <c r="B40" s="325" t="s">
        <v>1385</v>
      </c>
      <c r="C40" s="426" t="s">
        <v>1386</v>
      </c>
      <c r="D40" s="427">
        <v>40513</v>
      </c>
      <c r="E40" s="437" t="s">
        <v>1387</v>
      </c>
      <c r="F40" s="437" t="s">
        <v>414</v>
      </c>
      <c r="G40" s="439" t="s">
        <v>1388</v>
      </c>
      <c r="H40" s="430">
        <v>30000</v>
      </c>
      <c r="I40" s="291"/>
      <c r="J40" s="291"/>
      <c r="K40" s="291"/>
      <c r="L40" s="291"/>
      <c r="M40" s="291" t="s">
        <v>31</v>
      </c>
      <c r="N40" s="294"/>
      <c r="O40" s="325"/>
      <c r="P40" s="324"/>
      <c r="Q40" s="324"/>
      <c r="R40" s="324"/>
      <c r="S40" s="14"/>
      <c r="T40" s="474"/>
      <c r="U40" s="330"/>
      <c r="V40" s="330"/>
      <c r="W40" s="475"/>
      <c r="X40" s="330"/>
      <c r="Y40" s="330"/>
      <c r="Z40" s="330"/>
      <c r="AA40" s="330"/>
      <c r="AB40" s="415"/>
    </row>
    <row r="41" spans="1:28" ht="180">
      <c r="A41" s="510"/>
      <c r="B41" s="325" t="s">
        <v>1389</v>
      </c>
      <c r="C41" s="447" t="s">
        <v>1390</v>
      </c>
      <c r="D41" s="427">
        <v>40513</v>
      </c>
      <c r="E41" s="431">
        <v>42309</v>
      </c>
      <c r="F41" s="436" t="s">
        <v>1170</v>
      </c>
      <c r="G41" s="441" t="s">
        <v>1391</v>
      </c>
      <c r="H41" s="430">
        <v>700000</v>
      </c>
      <c r="I41" s="291"/>
      <c r="J41" s="291"/>
      <c r="K41" s="291"/>
      <c r="L41" s="291"/>
      <c r="M41" s="291" t="s">
        <v>31</v>
      </c>
      <c r="N41" s="294"/>
      <c r="O41" s="325"/>
      <c r="P41" s="324"/>
      <c r="Q41" s="324"/>
      <c r="R41" s="324"/>
      <c r="S41" s="14"/>
      <c r="T41" s="330"/>
      <c r="U41" s="330"/>
      <c r="V41" s="330"/>
      <c r="W41" s="330"/>
      <c r="X41" s="330"/>
      <c r="Y41" s="330"/>
      <c r="Z41" s="330"/>
      <c r="AA41" s="131"/>
      <c r="AB41" s="415"/>
    </row>
    <row r="42" spans="1:28" ht="142.5" customHeight="1">
      <c r="A42" s="510"/>
      <c r="B42" s="325" t="s">
        <v>1392</v>
      </c>
      <c r="C42" s="447" t="s">
        <v>1393</v>
      </c>
      <c r="D42" s="427">
        <v>40513</v>
      </c>
      <c r="E42" s="431">
        <v>42309</v>
      </c>
      <c r="F42" s="436" t="s">
        <v>1383</v>
      </c>
      <c r="G42" s="442" t="s">
        <v>1394</v>
      </c>
      <c r="H42" s="430">
        <v>400000</v>
      </c>
      <c r="I42" s="15"/>
      <c r="J42" s="15" t="s">
        <v>67</v>
      </c>
      <c r="K42" s="15"/>
      <c r="L42" s="15"/>
      <c r="M42" s="15"/>
      <c r="N42" s="28"/>
      <c r="O42" s="491" t="s">
        <v>1522</v>
      </c>
      <c r="P42" s="490" t="s">
        <v>1523</v>
      </c>
      <c r="Q42" s="442" t="s">
        <v>1524</v>
      </c>
      <c r="R42" s="425" t="s">
        <v>1525</v>
      </c>
      <c r="S42" s="14"/>
      <c r="T42" s="327"/>
      <c r="U42" s="327"/>
      <c r="V42" s="327"/>
      <c r="W42" s="327"/>
      <c r="X42" s="470"/>
      <c r="Y42" s="327"/>
      <c r="Z42" s="330" t="s">
        <v>1526</v>
      </c>
      <c r="AA42" s="327"/>
      <c r="AB42" s="417"/>
    </row>
    <row r="43" spans="1:28" ht="114" customHeight="1">
      <c r="A43" s="510"/>
      <c r="B43" s="429" t="s">
        <v>1395</v>
      </c>
      <c r="C43" s="426" t="s">
        <v>1396</v>
      </c>
      <c r="D43" s="427">
        <v>41426</v>
      </c>
      <c r="E43" s="431">
        <v>41974</v>
      </c>
      <c r="F43" s="326" t="s">
        <v>1397</v>
      </c>
      <c r="G43" s="442" t="s">
        <v>421</v>
      </c>
      <c r="H43" s="440"/>
      <c r="I43" s="15"/>
      <c r="J43" s="15" t="s">
        <v>67</v>
      </c>
      <c r="K43" s="15"/>
      <c r="L43" s="15"/>
      <c r="M43" s="15"/>
      <c r="N43" s="28"/>
      <c r="O43" s="325" t="s">
        <v>1590</v>
      </c>
      <c r="P43" s="334"/>
      <c r="Q43" s="334"/>
      <c r="R43" s="325" t="s">
        <v>1540</v>
      </c>
      <c r="S43" s="14"/>
      <c r="T43" s="327"/>
      <c r="U43" s="327"/>
      <c r="V43" s="327"/>
      <c r="W43" s="327"/>
      <c r="X43" s="327"/>
      <c r="Y43" s="327"/>
      <c r="Z43" s="327"/>
      <c r="AA43" s="131"/>
      <c r="AB43" s="417"/>
    </row>
    <row r="44" spans="1:28" ht="152.25" customHeight="1">
      <c r="A44" s="509" t="s">
        <v>1429</v>
      </c>
      <c r="B44" s="455" t="s">
        <v>1398</v>
      </c>
      <c r="C44" s="426" t="s">
        <v>1399</v>
      </c>
      <c r="D44" s="427">
        <v>41426</v>
      </c>
      <c r="E44" s="431">
        <v>41974</v>
      </c>
      <c r="F44" s="437" t="s">
        <v>1400</v>
      </c>
      <c r="G44" s="439" t="s">
        <v>1401</v>
      </c>
      <c r="H44" s="430">
        <v>30000</v>
      </c>
      <c r="I44" s="291"/>
      <c r="J44" s="291" t="s">
        <v>67</v>
      </c>
      <c r="K44" s="291"/>
      <c r="L44" s="291"/>
      <c r="M44" s="291"/>
      <c r="N44" s="294"/>
      <c r="O44" s="330" t="s">
        <v>1588</v>
      </c>
      <c r="P44" s="330" t="s">
        <v>1589</v>
      </c>
      <c r="Q44" s="330"/>
      <c r="R44" s="481" t="s">
        <v>1559</v>
      </c>
      <c r="S44" s="14"/>
      <c r="T44" s="330"/>
      <c r="U44" s="330"/>
      <c r="V44" s="271"/>
      <c r="W44" s="463"/>
      <c r="X44" s="330"/>
      <c r="Y44" s="271"/>
      <c r="Z44" s="330"/>
      <c r="AA44" s="330"/>
      <c r="AB44" s="415"/>
    </row>
    <row r="45" spans="1:28" ht="183.75" customHeight="1">
      <c r="A45" s="510"/>
      <c r="B45" s="426" t="s">
        <v>1402</v>
      </c>
      <c r="C45" s="426" t="s">
        <v>1278</v>
      </c>
      <c r="D45" s="427">
        <v>41426</v>
      </c>
      <c r="E45" s="427">
        <v>42339</v>
      </c>
      <c r="F45" s="436" t="s">
        <v>1280</v>
      </c>
      <c r="G45" s="434" t="s">
        <v>1281</v>
      </c>
      <c r="H45" s="436" t="s">
        <v>1279</v>
      </c>
      <c r="I45" s="291"/>
      <c r="J45" s="291"/>
      <c r="K45" s="291"/>
      <c r="L45" s="291"/>
      <c r="M45" s="291"/>
      <c r="N45" s="294"/>
      <c r="O45" s="502" t="s">
        <v>1605</v>
      </c>
      <c r="P45" s="271"/>
      <c r="Q45" s="271"/>
      <c r="R45" s="271"/>
      <c r="S45" s="14"/>
      <c r="T45" s="330"/>
      <c r="U45" s="330"/>
      <c r="V45" s="271"/>
      <c r="W45" s="271"/>
      <c r="X45" s="271"/>
      <c r="Y45" s="271"/>
      <c r="Z45" s="271"/>
      <c r="AA45" s="330"/>
      <c r="AB45" s="415"/>
    </row>
    <row r="46" spans="1:28" ht="144" customHeight="1">
      <c r="A46" s="510"/>
      <c r="B46" s="325" t="s">
        <v>1403</v>
      </c>
      <c r="C46" s="426" t="s">
        <v>1283</v>
      </c>
      <c r="D46" s="431">
        <v>41426</v>
      </c>
      <c r="E46" s="431">
        <v>42339</v>
      </c>
      <c r="F46" s="436" t="s">
        <v>1280</v>
      </c>
      <c r="G46" s="434" t="s">
        <v>1281</v>
      </c>
      <c r="H46" s="436" t="s">
        <v>1279</v>
      </c>
      <c r="I46" s="291"/>
      <c r="J46" s="291" t="s">
        <v>67</v>
      </c>
      <c r="K46" s="291"/>
      <c r="L46" s="291"/>
      <c r="M46" s="291"/>
      <c r="N46" s="294"/>
      <c r="O46" s="330" t="s">
        <v>1591</v>
      </c>
      <c r="P46" s="271"/>
      <c r="Q46" s="495" t="s">
        <v>1592</v>
      </c>
      <c r="R46" s="481" t="s">
        <v>1559</v>
      </c>
      <c r="S46" s="14"/>
      <c r="T46" s="330"/>
      <c r="U46" s="330"/>
      <c r="V46" s="271"/>
      <c r="W46" s="271"/>
      <c r="X46" s="271"/>
      <c r="Y46" s="271"/>
      <c r="Z46" s="271"/>
      <c r="AA46" s="330"/>
      <c r="AB46" s="415"/>
    </row>
    <row r="47" spans="1:28" ht="168.75" customHeight="1">
      <c r="A47" s="510"/>
      <c r="B47" s="441" t="s">
        <v>1404</v>
      </c>
      <c r="C47" s="426" t="s">
        <v>1010</v>
      </c>
      <c r="D47" s="427">
        <v>40513</v>
      </c>
      <c r="E47" s="437" t="s">
        <v>1317</v>
      </c>
      <c r="F47" s="437" t="s">
        <v>292</v>
      </c>
      <c r="G47" s="439" t="s">
        <v>1405</v>
      </c>
      <c r="H47" s="430">
        <v>200000</v>
      </c>
      <c r="I47" s="291"/>
      <c r="J47" s="291"/>
      <c r="K47" s="291"/>
      <c r="L47" s="291"/>
      <c r="M47" s="291" t="s">
        <v>67</v>
      </c>
      <c r="N47" s="294"/>
      <c r="O47" s="330" t="s">
        <v>1535</v>
      </c>
      <c r="P47" s="330" t="s">
        <v>1536</v>
      </c>
      <c r="Q47" s="330" t="s">
        <v>1527</v>
      </c>
      <c r="R47" s="330" t="s">
        <v>1537</v>
      </c>
      <c r="S47" s="14"/>
      <c r="T47" s="330"/>
      <c r="U47" s="330"/>
      <c r="V47" s="271"/>
      <c r="W47" s="469"/>
      <c r="X47" s="271"/>
      <c r="Y47" s="271"/>
      <c r="Z47" s="271"/>
      <c r="AA47" s="330"/>
      <c r="AB47" s="415"/>
    </row>
    <row r="48" spans="1:28" ht="134.25" customHeight="1">
      <c r="A48" s="510"/>
      <c r="B48" s="441" t="s">
        <v>1406</v>
      </c>
      <c r="C48" s="426" t="s">
        <v>1407</v>
      </c>
      <c r="D48" s="427">
        <v>40513</v>
      </c>
      <c r="E48" s="437" t="s">
        <v>1408</v>
      </c>
      <c r="F48" s="437" t="s">
        <v>292</v>
      </c>
      <c r="G48" s="439" t="s">
        <v>295</v>
      </c>
      <c r="H48" s="430">
        <v>50000</v>
      </c>
      <c r="I48" s="291"/>
      <c r="J48" s="291" t="s">
        <v>67</v>
      </c>
      <c r="K48" s="291"/>
      <c r="L48" s="291"/>
      <c r="M48" s="291"/>
      <c r="N48" s="294"/>
      <c r="O48" s="330" t="s">
        <v>1538</v>
      </c>
      <c r="P48" s="330" t="s">
        <v>1539</v>
      </c>
      <c r="Q48" s="330" t="s">
        <v>1516</v>
      </c>
      <c r="R48" s="330" t="s">
        <v>1537</v>
      </c>
      <c r="S48" s="14"/>
      <c r="T48" s="330"/>
      <c r="U48" s="330"/>
      <c r="V48" s="469"/>
      <c r="W48" s="469"/>
      <c r="X48" s="330"/>
      <c r="Y48" s="271"/>
      <c r="Z48" s="330" t="s">
        <v>1528</v>
      </c>
      <c r="AA48" s="330"/>
      <c r="AB48" s="415"/>
    </row>
    <row r="49" spans="1:32" ht="105">
      <c r="A49" s="510"/>
      <c r="B49" s="442" t="s">
        <v>1409</v>
      </c>
      <c r="C49" s="426" t="s">
        <v>1410</v>
      </c>
      <c r="D49" s="431">
        <v>41426</v>
      </c>
      <c r="E49" s="437" t="s">
        <v>1317</v>
      </c>
      <c r="F49" s="437" t="s">
        <v>432</v>
      </c>
      <c r="G49" s="441" t="s">
        <v>1411</v>
      </c>
      <c r="H49" s="437" t="s">
        <v>493</v>
      </c>
      <c r="I49" s="291"/>
      <c r="J49" s="291"/>
      <c r="K49" s="291"/>
      <c r="L49" s="291"/>
      <c r="M49" s="291"/>
      <c r="N49" s="294"/>
      <c r="O49" s="502" t="s">
        <v>1605</v>
      </c>
      <c r="P49" s="271"/>
      <c r="Q49" s="271"/>
      <c r="R49" s="330"/>
      <c r="S49" s="14"/>
      <c r="T49" s="330"/>
      <c r="U49" s="330"/>
      <c r="V49" s="469"/>
      <c r="W49" s="469"/>
      <c r="X49" s="330"/>
      <c r="Y49" s="271"/>
      <c r="Z49" s="330"/>
      <c r="AA49" s="330"/>
      <c r="AB49" s="415"/>
    </row>
    <row r="50" spans="1:32" ht="129.75" customHeight="1">
      <c r="A50" s="510"/>
      <c r="B50" s="442" t="s">
        <v>1412</v>
      </c>
      <c r="C50" s="447" t="s">
        <v>1413</v>
      </c>
      <c r="D50" s="453">
        <v>40940</v>
      </c>
      <c r="E50" s="437" t="s">
        <v>1317</v>
      </c>
      <c r="F50" s="443" t="s">
        <v>416</v>
      </c>
      <c r="G50" s="449" t="s">
        <v>1414</v>
      </c>
      <c r="H50" s="445">
        <v>100000</v>
      </c>
      <c r="I50" s="291"/>
      <c r="J50" s="291"/>
      <c r="K50" s="291"/>
      <c r="L50" s="291"/>
      <c r="M50" s="291" t="s">
        <v>67</v>
      </c>
      <c r="N50" s="294"/>
      <c r="O50" s="330" t="s">
        <v>1541</v>
      </c>
      <c r="P50" s="330" t="s">
        <v>1542</v>
      </c>
      <c r="Q50" s="271"/>
      <c r="R50" s="330" t="s">
        <v>1540</v>
      </c>
      <c r="S50" s="14"/>
      <c r="T50" s="330"/>
      <c r="U50" s="330"/>
      <c r="V50" s="469"/>
      <c r="W50" s="469"/>
      <c r="X50" s="330"/>
      <c r="Y50" s="271"/>
      <c r="Z50" s="330"/>
      <c r="AA50" s="330"/>
      <c r="AB50" s="415"/>
    </row>
    <row r="51" spans="1:32" ht="135">
      <c r="A51" s="510"/>
      <c r="B51" s="426" t="s">
        <v>1415</v>
      </c>
      <c r="C51" s="426" t="s">
        <v>1032</v>
      </c>
      <c r="D51" s="427">
        <v>40330</v>
      </c>
      <c r="E51" s="431">
        <v>41699</v>
      </c>
      <c r="F51" s="436" t="s">
        <v>1003</v>
      </c>
      <c r="G51" s="434" t="s">
        <v>1416</v>
      </c>
      <c r="H51" s="433">
        <v>80000</v>
      </c>
      <c r="I51" s="15"/>
      <c r="J51" s="15"/>
      <c r="K51" s="15"/>
      <c r="L51" s="15"/>
      <c r="M51" s="15"/>
      <c r="N51" s="28"/>
      <c r="O51" s="502" t="s">
        <v>1605</v>
      </c>
      <c r="P51" s="327"/>
      <c r="Q51" s="327"/>
      <c r="R51" s="327"/>
      <c r="S51" s="14"/>
      <c r="T51" s="330"/>
      <c r="U51" s="330"/>
      <c r="V51" s="469"/>
      <c r="W51" s="469"/>
      <c r="X51" s="330"/>
      <c r="Y51" s="271"/>
      <c r="Z51" s="330"/>
      <c r="AA51" s="327"/>
      <c r="AB51" s="417"/>
    </row>
    <row r="52" spans="1:32" ht="300">
      <c r="A52" s="510"/>
      <c r="B52" s="442" t="s">
        <v>1417</v>
      </c>
      <c r="C52" s="325" t="s">
        <v>1418</v>
      </c>
      <c r="D52" s="428">
        <v>41426</v>
      </c>
      <c r="E52" s="437" t="s">
        <v>1317</v>
      </c>
      <c r="F52" s="326" t="s">
        <v>342</v>
      </c>
      <c r="G52" s="449" t="s">
        <v>1419</v>
      </c>
      <c r="H52" s="430">
        <v>400000</v>
      </c>
      <c r="I52" s="15"/>
      <c r="J52" s="15" t="s">
        <v>67</v>
      </c>
      <c r="K52" s="15"/>
      <c r="L52" s="15"/>
      <c r="M52" s="15"/>
      <c r="N52" s="293"/>
      <c r="O52" s="330" t="s">
        <v>1593</v>
      </c>
      <c r="P52" s="327"/>
      <c r="Q52" s="498" t="s">
        <v>1594</v>
      </c>
      <c r="R52" s="481" t="s">
        <v>1559</v>
      </c>
      <c r="S52" s="14"/>
      <c r="T52" s="327"/>
      <c r="U52" s="327"/>
      <c r="V52" s="476"/>
      <c r="W52" s="476"/>
      <c r="X52" s="327"/>
      <c r="Y52" s="14"/>
      <c r="Z52" s="327"/>
      <c r="AA52" s="327"/>
      <c r="AB52" s="414"/>
    </row>
    <row r="53" spans="1:32" ht="225">
      <c r="A53" s="510"/>
      <c r="B53" s="325" t="s">
        <v>1420</v>
      </c>
      <c r="C53" s="325" t="s">
        <v>1063</v>
      </c>
      <c r="D53" s="428">
        <v>40513</v>
      </c>
      <c r="E53" s="432">
        <v>42339</v>
      </c>
      <c r="F53" s="326" t="s">
        <v>1421</v>
      </c>
      <c r="G53" s="442" t="s">
        <v>1422</v>
      </c>
      <c r="H53" s="326" t="s">
        <v>487</v>
      </c>
      <c r="I53" s="15"/>
      <c r="J53" s="15" t="s">
        <v>67</v>
      </c>
      <c r="K53" s="15"/>
      <c r="L53" s="15"/>
      <c r="M53" s="15"/>
      <c r="N53" s="28"/>
      <c r="O53" s="330" t="s">
        <v>1593</v>
      </c>
      <c r="P53" s="327"/>
      <c r="Q53" s="495" t="s">
        <v>1594</v>
      </c>
      <c r="R53" s="481" t="s">
        <v>1559</v>
      </c>
      <c r="S53" s="14"/>
      <c r="T53" s="327"/>
      <c r="U53" s="327"/>
      <c r="V53" s="14"/>
      <c r="W53" s="14"/>
      <c r="X53" s="14"/>
      <c r="Y53" s="14"/>
      <c r="Z53" s="14"/>
      <c r="AA53" s="327"/>
      <c r="AB53" s="417"/>
    </row>
    <row r="54" spans="1:32" ht="212.25" customHeight="1">
      <c r="A54" s="510"/>
      <c r="B54" s="442" t="s">
        <v>1423</v>
      </c>
      <c r="C54" s="426" t="s">
        <v>1202</v>
      </c>
      <c r="D54" s="427">
        <v>40513</v>
      </c>
      <c r="E54" s="431">
        <v>42339</v>
      </c>
      <c r="F54" s="326" t="s">
        <v>1299</v>
      </c>
      <c r="G54" s="442" t="s">
        <v>1424</v>
      </c>
      <c r="H54" s="445" t="s">
        <v>1425</v>
      </c>
      <c r="I54" s="15"/>
      <c r="J54" s="15" t="s">
        <v>67</v>
      </c>
      <c r="K54" s="15"/>
      <c r="L54" s="15"/>
      <c r="M54" s="15"/>
      <c r="N54" s="28"/>
      <c r="O54" s="499" t="s">
        <v>1595</v>
      </c>
      <c r="P54" s="330" t="s">
        <v>1596</v>
      </c>
      <c r="Q54" s="330" t="s">
        <v>1597</v>
      </c>
      <c r="R54" s="481" t="s">
        <v>1559</v>
      </c>
      <c r="S54" s="14"/>
      <c r="T54" s="330"/>
      <c r="U54" s="330"/>
      <c r="V54" s="14"/>
      <c r="W54" s="476"/>
      <c r="X54" s="327"/>
      <c r="Y54" s="14"/>
      <c r="Z54" s="327"/>
      <c r="AA54" s="327"/>
      <c r="AB54" s="417"/>
    </row>
    <row r="55" spans="1:32" ht="75">
      <c r="A55" s="511"/>
      <c r="B55" s="442" t="s">
        <v>1426</v>
      </c>
      <c r="C55" s="426" t="s">
        <v>1427</v>
      </c>
      <c r="D55" s="431">
        <v>41426</v>
      </c>
      <c r="E55" s="431">
        <v>42339</v>
      </c>
      <c r="F55" s="436" t="s">
        <v>416</v>
      </c>
      <c r="G55" s="442" t="s">
        <v>1428</v>
      </c>
      <c r="H55" s="454"/>
      <c r="I55" s="15"/>
      <c r="J55" s="15" t="s">
        <v>67</v>
      </c>
      <c r="K55" s="15"/>
      <c r="L55" s="15"/>
      <c r="M55" s="15"/>
      <c r="N55" s="28"/>
      <c r="O55" s="500" t="s">
        <v>1606</v>
      </c>
      <c r="P55" s="327"/>
      <c r="Q55" s="327"/>
      <c r="R55" s="330" t="s">
        <v>1540</v>
      </c>
      <c r="S55" s="14"/>
      <c r="T55" s="330"/>
      <c r="U55" s="327"/>
      <c r="V55" s="14"/>
      <c r="W55" s="271"/>
      <c r="X55" s="271"/>
      <c r="Y55" s="14"/>
      <c r="Z55" s="330"/>
      <c r="AA55" s="330"/>
      <c r="AB55" s="417"/>
    </row>
    <row r="56" spans="1:32" ht="90">
      <c r="A56" s="529" t="s">
        <v>1478</v>
      </c>
      <c r="B56" s="426" t="s">
        <v>1430</v>
      </c>
      <c r="C56" s="426" t="s">
        <v>1206</v>
      </c>
      <c r="D56" s="440"/>
      <c r="E56" s="431">
        <v>42339</v>
      </c>
      <c r="F56" s="326" t="s">
        <v>1431</v>
      </c>
      <c r="G56" s="434" t="s">
        <v>1432</v>
      </c>
      <c r="H56" s="430">
        <v>20000</v>
      </c>
      <c r="I56" s="327"/>
      <c r="J56" s="327"/>
      <c r="K56" s="327"/>
      <c r="L56" s="327"/>
      <c r="M56" s="327"/>
      <c r="N56" s="327"/>
      <c r="O56" s="502" t="s">
        <v>1605</v>
      </c>
      <c r="P56" s="14"/>
      <c r="Q56" s="14"/>
      <c r="R56" s="14"/>
      <c r="S56" s="14"/>
      <c r="T56" s="14"/>
      <c r="U56" s="14"/>
      <c r="V56" s="14"/>
      <c r="W56" s="14"/>
      <c r="X56" s="14"/>
      <c r="Y56" s="14"/>
      <c r="Z56" s="14"/>
      <c r="AA56" s="14"/>
    </row>
    <row r="57" spans="1:32" ht="300">
      <c r="A57" s="530"/>
      <c r="B57" s="426" t="s">
        <v>1433</v>
      </c>
      <c r="C57" s="426" t="s">
        <v>1210</v>
      </c>
      <c r="D57" s="427">
        <v>40513</v>
      </c>
      <c r="E57" s="431">
        <v>42339</v>
      </c>
      <c r="F57" s="437" t="s">
        <v>448</v>
      </c>
      <c r="G57" s="439" t="s">
        <v>1434</v>
      </c>
      <c r="H57" s="430">
        <v>20000</v>
      </c>
      <c r="I57" s="327"/>
      <c r="J57" s="327"/>
      <c r="K57" s="327"/>
      <c r="L57" s="327"/>
      <c r="M57" s="327"/>
      <c r="N57" s="327"/>
      <c r="O57" s="502" t="s">
        <v>1605</v>
      </c>
      <c r="P57" s="14"/>
      <c r="Q57" s="14"/>
      <c r="R57" s="14"/>
      <c r="S57" s="14"/>
      <c r="T57" s="14"/>
      <c r="U57" s="14"/>
      <c r="V57" s="14"/>
      <c r="W57" s="14"/>
      <c r="X57" s="14"/>
      <c r="Y57" s="14"/>
      <c r="Z57" s="14"/>
      <c r="AA57" s="14"/>
    </row>
    <row r="58" spans="1:32" ht="255">
      <c r="A58" s="530"/>
      <c r="B58" s="325" t="s">
        <v>1435</v>
      </c>
      <c r="C58" s="426" t="s">
        <v>1223</v>
      </c>
      <c r="D58" s="427">
        <v>41426</v>
      </c>
      <c r="E58" s="427">
        <v>42339</v>
      </c>
      <c r="F58" s="436" t="s">
        <v>1219</v>
      </c>
      <c r="G58" s="439" t="s">
        <v>1436</v>
      </c>
      <c r="H58" s="448"/>
      <c r="I58" s="327"/>
      <c r="J58" s="327"/>
      <c r="K58" s="487"/>
      <c r="L58" s="327"/>
      <c r="M58" s="327"/>
      <c r="N58" s="327"/>
      <c r="O58" s="330" t="s">
        <v>1564</v>
      </c>
      <c r="P58" s="14"/>
      <c r="Q58" s="14"/>
      <c r="R58" s="330" t="s">
        <v>1565</v>
      </c>
      <c r="S58" s="14"/>
      <c r="T58" s="14"/>
      <c r="U58" s="14"/>
      <c r="V58" s="14"/>
      <c r="W58" s="14"/>
      <c r="X58" s="14"/>
      <c r="Y58" s="14"/>
      <c r="Z58" s="14"/>
      <c r="AA58" s="14"/>
    </row>
    <row r="59" spans="1:32" ht="120">
      <c r="A59" s="530"/>
      <c r="B59" s="426" t="s">
        <v>1437</v>
      </c>
      <c r="C59" s="426" t="s">
        <v>1223</v>
      </c>
      <c r="D59" s="427">
        <v>41426</v>
      </c>
      <c r="E59" s="427">
        <v>42339</v>
      </c>
      <c r="F59" s="436" t="s">
        <v>1438</v>
      </c>
      <c r="G59" s="434" t="s">
        <v>1439</v>
      </c>
      <c r="H59" s="448"/>
      <c r="I59" s="327"/>
      <c r="J59" s="327"/>
      <c r="K59" s="327"/>
      <c r="L59" s="327"/>
      <c r="M59" s="327"/>
      <c r="N59" s="327"/>
      <c r="O59" s="502" t="s">
        <v>1605</v>
      </c>
      <c r="P59" s="14"/>
      <c r="Q59" s="14"/>
      <c r="R59" s="14"/>
      <c r="S59" s="14"/>
      <c r="T59" s="14"/>
      <c r="U59" s="14"/>
      <c r="V59" s="14"/>
      <c r="W59" s="14"/>
      <c r="X59" s="14"/>
      <c r="Y59" s="14"/>
      <c r="Z59" s="14"/>
      <c r="AA59" s="14"/>
    </row>
    <row r="60" spans="1:32" ht="150">
      <c r="A60" s="530"/>
      <c r="B60" s="426" t="s">
        <v>1440</v>
      </c>
      <c r="C60" s="426" t="s">
        <v>1232</v>
      </c>
      <c r="D60" s="427">
        <v>41426</v>
      </c>
      <c r="E60" s="427">
        <v>41974</v>
      </c>
      <c r="F60" s="436" t="s">
        <v>1228</v>
      </c>
      <c r="G60" s="434" t="s">
        <v>1441</v>
      </c>
      <c r="H60" s="430">
        <v>5000</v>
      </c>
      <c r="I60" s="327"/>
      <c r="J60" s="327"/>
      <c r="K60" s="327"/>
      <c r="L60" s="327"/>
      <c r="M60" s="327"/>
      <c r="N60" s="327"/>
      <c r="O60" s="502" t="s">
        <v>1605</v>
      </c>
      <c r="P60" s="14"/>
      <c r="Q60" s="14"/>
      <c r="R60" s="14"/>
      <c r="S60" s="14"/>
      <c r="T60" s="14"/>
      <c r="U60" s="14"/>
      <c r="V60" s="14"/>
      <c r="W60" s="14"/>
      <c r="X60" s="14"/>
      <c r="Y60" s="14"/>
      <c r="Z60" s="14"/>
      <c r="AA60" s="14"/>
    </row>
    <row r="61" spans="1:32" ht="165">
      <c r="A61" s="530"/>
      <c r="B61" s="426" t="s">
        <v>1442</v>
      </c>
      <c r="C61" s="426" t="s">
        <v>1223</v>
      </c>
      <c r="D61" s="427">
        <v>40513</v>
      </c>
      <c r="E61" s="431">
        <v>42339</v>
      </c>
      <c r="F61" s="436" t="s">
        <v>1228</v>
      </c>
      <c r="G61" s="434" t="s">
        <v>1443</v>
      </c>
      <c r="H61" s="430">
        <v>2000</v>
      </c>
      <c r="I61" s="327"/>
      <c r="J61" s="327"/>
      <c r="K61" s="327"/>
      <c r="L61" s="327"/>
      <c r="M61" s="327"/>
      <c r="N61" s="327"/>
      <c r="O61" s="502" t="s">
        <v>1605</v>
      </c>
      <c r="P61" s="14"/>
      <c r="Q61" s="14"/>
      <c r="R61" s="14"/>
      <c r="S61" s="14"/>
      <c r="T61" s="14"/>
      <c r="U61" s="14"/>
      <c r="V61" s="14"/>
      <c r="W61" s="14"/>
      <c r="X61" s="14"/>
      <c r="Y61" s="14"/>
      <c r="Z61" s="14"/>
      <c r="AA61" s="14"/>
    </row>
    <row r="62" spans="1:32" ht="315">
      <c r="A62" s="530"/>
      <c r="B62" s="426" t="s">
        <v>1444</v>
      </c>
      <c r="C62" s="426" t="s">
        <v>1445</v>
      </c>
      <c r="D62" s="427">
        <v>40513</v>
      </c>
      <c r="E62" s="431">
        <v>42339</v>
      </c>
      <c r="F62" s="326" t="s">
        <v>1446</v>
      </c>
      <c r="G62" s="441" t="s">
        <v>1447</v>
      </c>
      <c r="H62" s="430">
        <v>3500000</v>
      </c>
      <c r="I62" s="327"/>
      <c r="J62" s="488"/>
      <c r="K62" s="327"/>
      <c r="L62" s="327"/>
      <c r="M62" s="327"/>
      <c r="N62" s="327"/>
      <c r="O62" s="330" t="s">
        <v>1598</v>
      </c>
      <c r="P62" s="330" t="s">
        <v>1599</v>
      </c>
      <c r="Q62" s="14"/>
      <c r="R62" s="481" t="s">
        <v>1559</v>
      </c>
      <c r="S62" s="14"/>
      <c r="T62" s="14"/>
      <c r="U62" s="14"/>
      <c r="V62" s="14"/>
      <c r="W62" s="14"/>
      <c r="X62" s="14"/>
      <c r="Y62" s="14"/>
      <c r="Z62" s="14"/>
      <c r="AA62" s="14"/>
    </row>
    <row r="63" spans="1:32" ht="150">
      <c r="A63" s="530"/>
      <c r="B63" s="426" t="s">
        <v>1448</v>
      </c>
      <c r="C63" s="426" t="s">
        <v>1449</v>
      </c>
      <c r="D63" s="427">
        <v>40513</v>
      </c>
      <c r="E63" s="431">
        <v>42339</v>
      </c>
      <c r="F63" s="437" t="s">
        <v>467</v>
      </c>
      <c r="G63" s="441" t="s">
        <v>1450</v>
      </c>
      <c r="H63" s="448"/>
      <c r="I63" s="327"/>
      <c r="J63" s="327"/>
      <c r="K63" s="327"/>
      <c r="L63" s="327"/>
      <c r="M63" s="327"/>
      <c r="N63" s="327"/>
      <c r="O63" s="502" t="s">
        <v>1605</v>
      </c>
      <c r="P63" s="14"/>
      <c r="Q63" s="14"/>
      <c r="R63" s="14"/>
      <c r="S63" s="14"/>
      <c r="T63" s="14"/>
      <c r="U63" s="14"/>
      <c r="V63" s="14"/>
      <c r="W63" s="14"/>
      <c r="X63" s="14"/>
      <c r="Y63" s="14"/>
      <c r="Z63" s="14"/>
      <c r="AA63" s="14"/>
    </row>
    <row r="64" spans="1:32" s="18" customFormat="1" ht="150">
      <c r="A64" s="530"/>
      <c r="B64" s="426" t="s">
        <v>1451</v>
      </c>
      <c r="C64" s="456" t="s">
        <v>1452</v>
      </c>
      <c r="D64" s="427">
        <v>41426</v>
      </c>
      <c r="E64" s="431">
        <v>42339</v>
      </c>
      <c r="F64" s="437" t="s">
        <v>467</v>
      </c>
      <c r="G64" s="441" t="s">
        <v>1453</v>
      </c>
      <c r="H64" s="448"/>
      <c r="I64" s="327"/>
      <c r="J64" s="327"/>
      <c r="K64" s="327"/>
      <c r="L64" s="327"/>
      <c r="M64" s="327"/>
      <c r="N64" s="327"/>
      <c r="O64" s="502" t="s">
        <v>1605</v>
      </c>
      <c r="P64" s="14"/>
      <c r="Q64" s="14"/>
      <c r="R64" s="14"/>
      <c r="S64" s="14"/>
      <c r="T64" s="14"/>
      <c r="U64" s="14"/>
      <c r="V64" s="14"/>
      <c r="W64" s="14"/>
      <c r="X64" s="14"/>
      <c r="Y64" s="14"/>
      <c r="Z64" s="14"/>
      <c r="AA64" s="14"/>
      <c r="AB64" s="1"/>
      <c r="AC64" s="1"/>
      <c r="AD64" s="1"/>
      <c r="AE64" s="1"/>
      <c r="AF64" s="1"/>
    </row>
    <row r="65" spans="1:32" s="18" customFormat="1" ht="92.25" customHeight="1">
      <c r="A65" s="530"/>
      <c r="B65" s="325" t="s">
        <v>1454</v>
      </c>
      <c r="C65" s="426" t="s">
        <v>1246</v>
      </c>
      <c r="D65" s="427">
        <v>41426</v>
      </c>
      <c r="E65" s="431">
        <v>42339</v>
      </c>
      <c r="F65" s="436" t="s">
        <v>1455</v>
      </c>
      <c r="G65" s="441" t="s">
        <v>1456</v>
      </c>
      <c r="H65" s="448"/>
      <c r="I65" s="327"/>
      <c r="J65" s="327"/>
      <c r="K65" s="327"/>
      <c r="L65" s="327"/>
      <c r="M65" s="327"/>
      <c r="N65" s="327"/>
      <c r="O65" s="502" t="s">
        <v>1605</v>
      </c>
      <c r="P65" s="14"/>
      <c r="Q65" s="14"/>
      <c r="R65" s="14"/>
      <c r="S65" s="14"/>
      <c r="T65" s="14"/>
      <c r="U65" s="14"/>
      <c r="V65" s="14"/>
      <c r="W65" s="14"/>
      <c r="X65" s="14"/>
      <c r="Y65" s="14"/>
      <c r="Z65" s="14"/>
      <c r="AA65" s="14"/>
      <c r="AB65" s="1"/>
      <c r="AC65" s="1"/>
      <c r="AD65" s="1"/>
      <c r="AE65" s="1"/>
      <c r="AF65" s="1"/>
    </row>
    <row r="66" spans="1:32" s="18" customFormat="1" ht="135">
      <c r="A66" s="530"/>
      <c r="B66" s="426" t="s">
        <v>1457</v>
      </c>
      <c r="C66" s="426" t="s">
        <v>1458</v>
      </c>
      <c r="D66" s="427">
        <v>41426</v>
      </c>
      <c r="E66" s="431">
        <v>42339</v>
      </c>
      <c r="F66" s="436" t="s">
        <v>1255</v>
      </c>
      <c r="G66" s="441" t="s">
        <v>1459</v>
      </c>
      <c r="H66" s="448"/>
      <c r="I66" s="327"/>
      <c r="J66" s="327"/>
      <c r="K66" s="327"/>
      <c r="L66" s="327"/>
      <c r="M66" s="327"/>
      <c r="N66" s="327"/>
      <c r="O66" s="502" t="s">
        <v>1605</v>
      </c>
      <c r="P66" s="14"/>
      <c r="Q66" s="14"/>
      <c r="R66" s="14"/>
      <c r="S66" s="14"/>
      <c r="T66" s="14"/>
      <c r="U66" s="14"/>
      <c r="V66" s="14"/>
      <c r="W66" s="14"/>
      <c r="X66" s="14"/>
      <c r="Y66" s="14"/>
      <c r="Z66" s="14"/>
      <c r="AA66" s="14"/>
      <c r="AB66" s="1"/>
      <c r="AC66" s="1"/>
      <c r="AD66" s="1"/>
      <c r="AE66" s="1"/>
      <c r="AF66" s="1"/>
    </row>
    <row r="67" spans="1:32" s="18" customFormat="1" ht="285">
      <c r="A67" s="530"/>
      <c r="B67" s="426" t="s">
        <v>1460</v>
      </c>
      <c r="C67" s="426" t="s">
        <v>1261</v>
      </c>
      <c r="D67" s="427">
        <v>41518</v>
      </c>
      <c r="E67" s="427">
        <v>42339</v>
      </c>
      <c r="F67" s="440" t="s">
        <v>1262</v>
      </c>
      <c r="G67" s="434" t="s">
        <v>1461</v>
      </c>
      <c r="H67" s="448"/>
      <c r="I67" s="327"/>
      <c r="J67" s="327"/>
      <c r="K67" s="487"/>
      <c r="L67" s="327"/>
      <c r="M67" s="327"/>
      <c r="N67" s="327"/>
      <c r="O67" s="330" t="s">
        <v>1543</v>
      </c>
      <c r="P67" s="14"/>
      <c r="Q67" s="14"/>
      <c r="R67" s="271" t="s">
        <v>1540</v>
      </c>
      <c r="S67" s="14"/>
      <c r="T67" s="14"/>
      <c r="U67" s="14"/>
      <c r="V67" s="14"/>
      <c r="W67" s="14"/>
      <c r="X67" s="14"/>
      <c r="Y67" s="14"/>
      <c r="Z67" s="14"/>
      <c r="AA67" s="14"/>
      <c r="AB67" s="1"/>
      <c r="AC67" s="1"/>
      <c r="AD67" s="1"/>
      <c r="AE67" s="1"/>
      <c r="AF67" s="1"/>
    </row>
    <row r="68" spans="1:32" s="18" customFormat="1" ht="60">
      <c r="A68" s="530"/>
      <c r="B68" s="429" t="s">
        <v>1462</v>
      </c>
      <c r="C68" s="426" t="s">
        <v>1265</v>
      </c>
      <c r="D68" s="427">
        <v>41426</v>
      </c>
      <c r="E68" s="427">
        <v>42339</v>
      </c>
      <c r="F68" s="440" t="s">
        <v>1266</v>
      </c>
      <c r="G68" s="457" t="s">
        <v>1267</v>
      </c>
      <c r="H68" s="448"/>
      <c r="I68" s="327"/>
      <c r="J68" s="327"/>
      <c r="K68" s="327"/>
      <c r="L68" s="327"/>
      <c r="M68" s="327"/>
      <c r="N68" s="327"/>
      <c r="O68" s="502" t="s">
        <v>1605</v>
      </c>
      <c r="P68" s="14"/>
      <c r="Q68" s="14"/>
      <c r="R68" s="14"/>
      <c r="S68" s="14"/>
      <c r="T68" s="14"/>
      <c r="U68" s="14"/>
      <c r="V68" s="14"/>
      <c r="W68" s="14"/>
      <c r="X68" s="14"/>
      <c r="Y68" s="14"/>
      <c r="Z68" s="14"/>
      <c r="AA68" s="14"/>
      <c r="AB68" s="1"/>
      <c r="AC68" s="1"/>
      <c r="AD68" s="1"/>
      <c r="AE68" s="1"/>
      <c r="AF68" s="1"/>
    </row>
    <row r="69" spans="1:32" s="18" customFormat="1" ht="90">
      <c r="A69" s="530"/>
      <c r="B69" s="426" t="s">
        <v>1463</v>
      </c>
      <c r="C69" s="426" t="s">
        <v>1464</v>
      </c>
      <c r="D69" s="427">
        <v>41426</v>
      </c>
      <c r="E69" s="427">
        <v>42339</v>
      </c>
      <c r="F69" s="326" t="s">
        <v>416</v>
      </c>
      <c r="G69" s="458" t="s">
        <v>1465</v>
      </c>
      <c r="H69" s="448"/>
      <c r="I69" s="327"/>
      <c r="J69" s="488"/>
      <c r="K69" s="327"/>
      <c r="L69" s="327"/>
      <c r="M69" s="327"/>
      <c r="N69" s="327"/>
      <c r="O69" s="14" t="s">
        <v>1544</v>
      </c>
      <c r="P69" s="14"/>
      <c r="Q69" s="14"/>
      <c r="R69" s="271" t="s">
        <v>1540</v>
      </c>
      <c r="S69" s="14"/>
      <c r="T69" s="14"/>
      <c r="U69" s="14"/>
      <c r="V69" s="14"/>
      <c r="W69" s="14"/>
      <c r="X69" s="14"/>
      <c r="Y69" s="14"/>
      <c r="Z69" s="14"/>
      <c r="AA69" s="14"/>
      <c r="AB69" s="1"/>
      <c r="AC69" s="1"/>
      <c r="AD69" s="1"/>
      <c r="AE69" s="1"/>
      <c r="AF69" s="1"/>
    </row>
    <row r="70" spans="1:32" s="18" customFormat="1" ht="270">
      <c r="A70" s="530"/>
      <c r="B70" s="441" t="s">
        <v>1466</v>
      </c>
      <c r="C70" s="426" t="s">
        <v>1467</v>
      </c>
      <c r="D70" s="427">
        <v>40513</v>
      </c>
      <c r="E70" s="437" t="s">
        <v>1468</v>
      </c>
      <c r="F70" s="437" t="s">
        <v>292</v>
      </c>
      <c r="G70" s="439" t="s">
        <v>1469</v>
      </c>
      <c r="H70" s="430">
        <v>100000</v>
      </c>
      <c r="I70" s="327"/>
      <c r="J70" s="488"/>
      <c r="K70" s="327"/>
      <c r="L70" s="327"/>
      <c r="M70" s="327"/>
      <c r="N70" s="327"/>
      <c r="O70" s="330" t="s">
        <v>1529</v>
      </c>
      <c r="P70" s="330" t="s">
        <v>1530</v>
      </c>
      <c r="Q70" s="330" t="s">
        <v>1531</v>
      </c>
      <c r="R70" s="271" t="s">
        <v>766</v>
      </c>
      <c r="S70" s="14"/>
      <c r="T70" s="14"/>
      <c r="U70" s="14"/>
      <c r="V70" s="14"/>
      <c r="W70" s="14"/>
      <c r="X70" s="14"/>
      <c r="Y70" s="14"/>
      <c r="Z70" s="14"/>
      <c r="AA70" s="14"/>
      <c r="AB70" s="1"/>
      <c r="AC70" s="1"/>
      <c r="AD70" s="1"/>
      <c r="AE70" s="1"/>
      <c r="AF70" s="1"/>
    </row>
    <row r="71" spans="1:32" s="18" customFormat="1" ht="94.5" customHeight="1">
      <c r="A71" s="530"/>
      <c r="B71" s="426" t="s">
        <v>1470</v>
      </c>
      <c r="C71" s="426" t="s">
        <v>1017</v>
      </c>
      <c r="D71" s="427">
        <v>40513</v>
      </c>
      <c r="E71" s="431">
        <v>42005</v>
      </c>
      <c r="F71" s="437" t="s">
        <v>292</v>
      </c>
      <c r="G71" s="442" t="s">
        <v>1471</v>
      </c>
      <c r="H71" s="448"/>
      <c r="I71" s="327"/>
      <c r="J71" s="488"/>
      <c r="K71" s="327"/>
      <c r="L71" s="327"/>
      <c r="M71" s="327"/>
      <c r="N71" s="327"/>
      <c r="O71" s="271" t="s">
        <v>1532</v>
      </c>
      <c r="P71" s="330" t="s">
        <v>1533</v>
      </c>
      <c r="Q71" s="330" t="s">
        <v>1534</v>
      </c>
      <c r="R71" s="271" t="s">
        <v>766</v>
      </c>
      <c r="S71" s="14"/>
      <c r="T71" s="14"/>
      <c r="U71" s="14"/>
      <c r="V71" s="14"/>
      <c r="W71" s="14"/>
      <c r="X71" s="14"/>
      <c r="Y71" s="14"/>
      <c r="Z71" s="14"/>
      <c r="AA71" s="14"/>
      <c r="AB71" s="1"/>
      <c r="AC71" s="1"/>
      <c r="AD71" s="1"/>
      <c r="AE71" s="1"/>
      <c r="AF71" s="1"/>
    </row>
    <row r="72" spans="1:32" s="18" customFormat="1" ht="90">
      <c r="A72" s="530"/>
      <c r="B72" s="426" t="s">
        <v>1472</v>
      </c>
      <c r="C72" s="426" t="s">
        <v>1473</v>
      </c>
      <c r="D72" s="427">
        <v>40513</v>
      </c>
      <c r="E72" s="431">
        <v>42339</v>
      </c>
      <c r="F72" s="326" t="s">
        <v>344</v>
      </c>
      <c r="G72" s="434" t="s">
        <v>1474</v>
      </c>
      <c r="H72" s="448"/>
      <c r="I72" s="327"/>
      <c r="J72" s="327"/>
      <c r="K72" s="327"/>
      <c r="L72" s="327"/>
      <c r="M72" s="327"/>
      <c r="N72" s="327"/>
      <c r="O72" s="502" t="s">
        <v>1605</v>
      </c>
      <c r="P72" s="14"/>
      <c r="Q72" s="14"/>
      <c r="R72" s="14"/>
      <c r="S72" s="14"/>
      <c r="T72" s="14"/>
      <c r="U72" s="14"/>
      <c r="V72" s="14"/>
      <c r="W72" s="14"/>
      <c r="X72" s="14"/>
      <c r="Y72" s="14"/>
      <c r="Z72" s="14"/>
      <c r="AA72" s="14"/>
      <c r="AB72" s="1"/>
      <c r="AC72" s="1"/>
      <c r="AD72" s="1"/>
      <c r="AE72" s="1"/>
      <c r="AF72" s="1"/>
    </row>
    <row r="73" spans="1:32" s="18" customFormat="1" ht="330.75" thickBot="1">
      <c r="A73" s="531"/>
      <c r="B73" s="426" t="s">
        <v>1475</v>
      </c>
      <c r="C73" s="426" t="s">
        <v>1021</v>
      </c>
      <c r="D73" s="431">
        <v>42005</v>
      </c>
      <c r="E73" s="431">
        <v>42339</v>
      </c>
      <c r="F73" s="436" t="s">
        <v>1476</v>
      </c>
      <c r="G73" s="434" t="s">
        <v>1477</v>
      </c>
      <c r="H73" s="430">
        <v>20000</v>
      </c>
      <c r="I73" s="486"/>
      <c r="J73" s="486"/>
      <c r="K73" s="486"/>
      <c r="L73" s="486"/>
      <c r="M73" s="486"/>
      <c r="N73" s="486"/>
      <c r="O73" s="330" t="s">
        <v>1560</v>
      </c>
      <c r="P73" s="330" t="s">
        <v>1561</v>
      </c>
      <c r="Q73" s="330" t="s">
        <v>1562</v>
      </c>
      <c r="R73" s="271" t="s">
        <v>1563</v>
      </c>
      <c r="S73" s="14"/>
      <c r="T73" s="14"/>
      <c r="U73" s="14"/>
      <c r="V73" s="14"/>
      <c r="W73" s="14"/>
      <c r="X73" s="14"/>
      <c r="Y73" s="14"/>
      <c r="Z73" s="14"/>
      <c r="AA73" s="14"/>
      <c r="AB73" s="1"/>
      <c r="AC73" s="1"/>
      <c r="AD73" s="1"/>
      <c r="AE73" s="1"/>
      <c r="AF73" s="1"/>
    </row>
    <row r="74" spans="1:32" s="18" customFormat="1" ht="210" customHeight="1" thickTop="1">
      <c r="A74" s="532" t="s">
        <v>1479</v>
      </c>
      <c r="B74" s="426" t="s">
        <v>1479</v>
      </c>
      <c r="C74" s="426" t="s">
        <v>1480</v>
      </c>
      <c r="D74" s="427">
        <v>40513</v>
      </c>
      <c r="E74" s="431">
        <v>42339</v>
      </c>
      <c r="F74" s="326" t="s">
        <v>1481</v>
      </c>
      <c r="G74" s="441" t="s">
        <v>1482</v>
      </c>
      <c r="H74" s="430">
        <v>300000</v>
      </c>
      <c r="I74" s="327"/>
      <c r="J74" s="327"/>
      <c r="K74" s="327"/>
      <c r="L74" s="327"/>
      <c r="M74" s="501"/>
      <c r="N74" s="327"/>
      <c r="O74" s="330" t="s">
        <v>1600</v>
      </c>
      <c r="P74" s="14"/>
      <c r="Q74" s="14"/>
      <c r="R74" s="330" t="s">
        <v>1601</v>
      </c>
      <c r="S74" s="14"/>
      <c r="T74" s="14"/>
      <c r="U74" s="14"/>
      <c r="V74" s="14"/>
      <c r="W74" s="14"/>
      <c r="X74" s="14"/>
      <c r="Y74" s="14"/>
      <c r="Z74" s="14"/>
      <c r="AA74" s="14"/>
      <c r="AB74" s="1"/>
      <c r="AC74" s="1"/>
      <c r="AD74" s="1"/>
      <c r="AE74" s="1"/>
      <c r="AF74" s="1"/>
    </row>
    <row r="75" spans="1:32" s="18" customFormat="1" ht="162.75" customHeight="1">
      <c r="A75" s="530"/>
      <c r="B75" s="325" t="s">
        <v>1483</v>
      </c>
      <c r="C75" s="426" t="s">
        <v>1068</v>
      </c>
      <c r="D75" s="431">
        <v>41426</v>
      </c>
      <c r="E75" s="431">
        <v>42339</v>
      </c>
      <c r="F75" s="443" t="s">
        <v>342</v>
      </c>
      <c r="G75" s="444" t="s">
        <v>1484</v>
      </c>
      <c r="H75" s="445">
        <v>20000</v>
      </c>
      <c r="I75" s="290"/>
      <c r="J75" s="290"/>
      <c r="K75" s="290"/>
      <c r="L75" s="290"/>
      <c r="M75" s="290"/>
      <c r="N75" s="290"/>
      <c r="O75" s="502" t="s">
        <v>1605</v>
      </c>
      <c r="P75" s="14"/>
      <c r="Q75" s="14"/>
      <c r="R75" s="14"/>
      <c r="S75" s="14"/>
      <c r="T75" s="14"/>
      <c r="U75" s="14"/>
      <c r="V75" s="14"/>
      <c r="W75" s="14"/>
      <c r="X75" s="14"/>
      <c r="Y75" s="14"/>
      <c r="Z75" s="14"/>
      <c r="AA75" s="14"/>
      <c r="AB75" s="1"/>
      <c r="AC75" s="1"/>
      <c r="AD75" s="1"/>
      <c r="AE75" s="1"/>
      <c r="AF75" s="1"/>
    </row>
    <row r="76" spans="1:32" ht="75">
      <c r="A76" s="530"/>
      <c r="B76" s="442" t="s">
        <v>1485</v>
      </c>
      <c r="C76" s="456" t="s">
        <v>1486</v>
      </c>
      <c r="D76" s="431">
        <v>41426</v>
      </c>
      <c r="E76" s="431">
        <v>42339</v>
      </c>
      <c r="F76" s="436" t="s">
        <v>1487</v>
      </c>
      <c r="G76" s="434" t="s">
        <v>1488</v>
      </c>
      <c r="H76" s="448"/>
      <c r="I76" s="327"/>
      <c r="J76" s="327"/>
      <c r="K76" s="327"/>
      <c r="L76" s="327"/>
      <c r="M76" s="327"/>
      <c r="N76" s="327"/>
      <c r="O76" s="502" t="s">
        <v>1605</v>
      </c>
      <c r="P76" s="14"/>
      <c r="Q76" s="14"/>
      <c r="R76" s="14"/>
      <c r="S76" s="14"/>
      <c r="T76" s="14"/>
      <c r="U76" s="14"/>
      <c r="V76" s="14"/>
      <c r="W76" s="14"/>
      <c r="X76" s="14"/>
      <c r="Y76" s="14"/>
      <c r="Z76" s="14"/>
      <c r="AA76" s="14"/>
    </row>
    <row r="77" spans="1:32" ht="234" customHeight="1">
      <c r="A77" s="530"/>
      <c r="B77" s="426" t="s">
        <v>1489</v>
      </c>
      <c r="C77" s="426" t="s">
        <v>1099</v>
      </c>
      <c r="D77" s="427">
        <v>41640</v>
      </c>
      <c r="E77" s="427">
        <v>42339</v>
      </c>
      <c r="F77" s="326" t="s">
        <v>284</v>
      </c>
      <c r="G77" s="434" t="s">
        <v>1490</v>
      </c>
      <c r="H77" s="440" t="s">
        <v>1100</v>
      </c>
      <c r="I77" s="327"/>
      <c r="J77" s="488"/>
      <c r="K77" s="327"/>
      <c r="L77" s="327"/>
      <c r="M77" s="327"/>
      <c r="N77" s="327"/>
      <c r="O77" s="425" t="s">
        <v>1512</v>
      </c>
      <c r="P77" s="330" t="s">
        <v>1511</v>
      </c>
      <c r="Q77" s="425" t="s">
        <v>1513</v>
      </c>
      <c r="R77" s="330" t="s">
        <v>1094</v>
      </c>
      <c r="S77" s="330"/>
      <c r="T77" s="14"/>
      <c r="U77" s="14"/>
      <c r="V77" s="14"/>
      <c r="W77" s="14"/>
      <c r="X77" s="14"/>
      <c r="Y77" s="14"/>
      <c r="Z77" s="14"/>
      <c r="AA77" s="14"/>
    </row>
    <row r="78" spans="1:32" ht="75">
      <c r="A78" s="530"/>
      <c r="B78" s="429" t="s">
        <v>1491</v>
      </c>
      <c r="C78" s="426" t="s">
        <v>1274</v>
      </c>
      <c r="D78" s="427">
        <v>40513</v>
      </c>
      <c r="E78" s="427">
        <v>42339</v>
      </c>
      <c r="F78" s="326" t="s">
        <v>1492</v>
      </c>
      <c r="G78" s="434" t="s">
        <v>1493</v>
      </c>
      <c r="H78" s="445">
        <v>400000</v>
      </c>
      <c r="I78" s="327"/>
      <c r="J78" s="327"/>
      <c r="K78" s="327"/>
      <c r="L78" s="327"/>
      <c r="M78" s="327"/>
      <c r="N78" s="327"/>
      <c r="O78" s="502" t="s">
        <v>1605</v>
      </c>
      <c r="P78" s="14"/>
      <c r="Q78" s="14"/>
      <c r="R78" s="14"/>
      <c r="S78" s="14"/>
      <c r="T78" s="14"/>
      <c r="U78" s="14"/>
      <c r="V78" s="14"/>
      <c r="W78" s="14"/>
      <c r="X78" s="14"/>
      <c r="Y78" s="14"/>
      <c r="Z78" s="14"/>
      <c r="AA78" s="14"/>
    </row>
    <row r="79" spans="1:32" ht="145.5" customHeight="1">
      <c r="A79" s="533"/>
      <c r="B79" s="325" t="s">
        <v>1494</v>
      </c>
      <c r="C79" s="325" t="s">
        <v>1131</v>
      </c>
      <c r="D79" s="428">
        <v>40513</v>
      </c>
      <c r="E79" s="428">
        <v>42339</v>
      </c>
      <c r="F79" s="326" t="s">
        <v>1495</v>
      </c>
      <c r="G79" s="434" t="s">
        <v>1496</v>
      </c>
      <c r="H79" s="459"/>
      <c r="I79" s="327"/>
      <c r="J79" s="488"/>
      <c r="K79" s="327"/>
      <c r="L79" s="327"/>
      <c r="M79" s="327"/>
      <c r="N79" s="327"/>
      <c r="O79" s="330" t="s">
        <v>1602</v>
      </c>
      <c r="P79" s="327" t="s">
        <v>1603</v>
      </c>
      <c r="Q79" s="330" t="s">
        <v>1604</v>
      </c>
      <c r="R79" s="271" t="s">
        <v>1559</v>
      </c>
      <c r="S79" s="14"/>
      <c r="T79" s="14"/>
      <c r="U79" s="14"/>
      <c r="V79" s="14"/>
      <c r="W79" s="14"/>
      <c r="X79" s="14"/>
      <c r="Y79" s="14"/>
      <c r="Z79" s="14"/>
      <c r="AA79" s="14"/>
    </row>
  </sheetData>
  <mergeCells count="12">
    <mergeCell ref="A11:A25"/>
    <mergeCell ref="A56:A73"/>
    <mergeCell ref="A74:A79"/>
    <mergeCell ref="A26:A29"/>
    <mergeCell ref="A30:A38"/>
    <mergeCell ref="A39:A43"/>
    <mergeCell ref="A44:A55"/>
    <mergeCell ref="A1:H1"/>
    <mergeCell ref="A3:P3"/>
    <mergeCell ref="A5:I5"/>
    <mergeCell ref="I9:R9"/>
    <mergeCell ref="T9:AA9"/>
  </mergeCells>
  <conditionalFormatting sqref="AF7:AF8">
    <cfRule type="cellIs" dxfId="37" priority="72" stopIfTrue="1" operator="equal">
      <formula>$AF$7</formula>
    </cfRule>
  </conditionalFormatting>
  <conditionalFormatting sqref="I12:I29 I35:I38 I42:I43 I51:I55">
    <cfRule type="cellIs" dxfId="36" priority="71" stopIfTrue="1" operator="equal">
      <formula>"x"</formula>
    </cfRule>
  </conditionalFormatting>
  <conditionalFormatting sqref="J12:J29 J35:J38 J42:J43 J51:J55">
    <cfRule type="cellIs" dxfId="35" priority="70" operator="equal">
      <formula>"x"</formula>
    </cfRule>
  </conditionalFormatting>
  <conditionalFormatting sqref="K12:K29 K35:K38 K42:K43 K51:K55">
    <cfRule type="cellIs" dxfId="34" priority="69" operator="equal">
      <formula>"x"</formula>
    </cfRule>
  </conditionalFormatting>
  <conditionalFormatting sqref="L12:L29 L35:L38 L42:L43 L51:L55">
    <cfRule type="cellIs" dxfId="33" priority="68" stopIfTrue="1" operator="equal">
      <formula>"x"</formula>
    </cfRule>
  </conditionalFormatting>
  <conditionalFormatting sqref="M12:M29 M35:M38 M42:M43 M51:M55">
    <cfRule type="cellIs" dxfId="32" priority="67" operator="equal">
      <formula>"x"</formula>
    </cfRule>
  </conditionalFormatting>
  <conditionalFormatting sqref="I11">
    <cfRule type="cellIs" dxfId="31" priority="66" stopIfTrue="1" operator="equal">
      <formula>"x"</formula>
    </cfRule>
  </conditionalFormatting>
  <conditionalFormatting sqref="J11">
    <cfRule type="cellIs" dxfId="30" priority="65" operator="equal">
      <formula>"x"</formula>
    </cfRule>
  </conditionalFormatting>
  <conditionalFormatting sqref="K11">
    <cfRule type="cellIs" dxfId="29" priority="64" operator="equal">
      <formula>"x"</formula>
    </cfRule>
  </conditionalFormatting>
  <conditionalFormatting sqref="L11">
    <cfRule type="cellIs" dxfId="28" priority="63" stopIfTrue="1" operator="equal">
      <formula>"x"</formula>
    </cfRule>
  </conditionalFormatting>
  <conditionalFormatting sqref="M11">
    <cfRule type="cellIs" dxfId="27" priority="62" operator="equal">
      <formula>"x"</formula>
    </cfRule>
  </conditionalFormatting>
  <conditionalFormatting sqref="I30:I34">
    <cfRule type="cellIs" dxfId="26" priority="55" stopIfTrue="1" operator="equal">
      <formula>"x"</formula>
    </cfRule>
  </conditionalFormatting>
  <conditionalFormatting sqref="J30:J34">
    <cfRule type="cellIs" dxfId="25" priority="54" operator="equal">
      <formula>"x"</formula>
    </cfRule>
  </conditionalFormatting>
  <conditionalFormatting sqref="K30:K34">
    <cfRule type="cellIs" dxfId="24" priority="53" operator="equal">
      <formula>"x"</formula>
    </cfRule>
  </conditionalFormatting>
  <conditionalFormatting sqref="L30:L34">
    <cfRule type="cellIs" dxfId="23" priority="52" stopIfTrue="1" operator="equal">
      <formula>"x"</formula>
    </cfRule>
  </conditionalFormatting>
  <conditionalFormatting sqref="M30:M34">
    <cfRule type="cellIs" dxfId="22" priority="51" operator="equal">
      <formula>"x"</formula>
    </cfRule>
  </conditionalFormatting>
  <conditionalFormatting sqref="I39:I41">
    <cfRule type="cellIs" dxfId="21" priority="45" stopIfTrue="1" operator="equal">
      <formula>"x"</formula>
    </cfRule>
  </conditionalFormatting>
  <conditionalFormatting sqref="J39:J41">
    <cfRule type="cellIs" dxfId="20" priority="44" operator="equal">
      <formula>"x"</formula>
    </cfRule>
  </conditionalFormatting>
  <conditionalFormatting sqref="K39:K41">
    <cfRule type="cellIs" dxfId="19" priority="43" operator="equal">
      <formula>"x"</formula>
    </cfRule>
  </conditionalFormatting>
  <conditionalFormatting sqref="L39:L41">
    <cfRule type="cellIs" dxfId="18" priority="42" stopIfTrue="1" operator="equal">
      <formula>"x"</formula>
    </cfRule>
  </conditionalFormatting>
  <conditionalFormatting sqref="M39:M41">
    <cfRule type="cellIs" dxfId="17" priority="41" operator="equal">
      <formula>"x"</formula>
    </cfRule>
  </conditionalFormatting>
  <conditionalFormatting sqref="I44:I50">
    <cfRule type="cellIs" dxfId="16" priority="25" stopIfTrue="1" operator="equal">
      <formula>"x"</formula>
    </cfRule>
  </conditionalFormatting>
  <conditionalFormatting sqref="J44:J50">
    <cfRule type="cellIs" dxfId="15" priority="24" operator="equal">
      <formula>"x"</formula>
    </cfRule>
  </conditionalFormatting>
  <conditionalFormatting sqref="K44:K50">
    <cfRule type="cellIs" dxfId="14" priority="23" operator="equal">
      <formula>"x"</formula>
    </cfRule>
  </conditionalFormatting>
  <conditionalFormatting sqref="L44:L50">
    <cfRule type="cellIs" dxfId="13" priority="22" stopIfTrue="1" operator="equal">
      <formula>"x"</formula>
    </cfRule>
  </conditionalFormatting>
  <conditionalFormatting sqref="M44:M50">
    <cfRule type="cellIs" dxfId="12" priority="21" operator="equal">
      <formula>"x"</formula>
    </cfRule>
  </conditionalFormatting>
  <conditionalFormatting sqref="N12:N29 AB12:AB29 N35:N38 AB35:AB38 N42:N43 AB42:AB43 N51:N55 AB51:AB55">
    <cfRule type="cellIs" dxfId="11" priority="20" stopIfTrue="1" operator="equal">
      <formula>"x"</formula>
    </cfRule>
  </conditionalFormatting>
  <conditionalFormatting sqref="N11">
    <cfRule type="cellIs" dxfId="10" priority="19" stopIfTrue="1" operator="equal">
      <formula>"x"</formula>
    </cfRule>
  </conditionalFormatting>
  <conditionalFormatting sqref="N30:N34">
    <cfRule type="cellIs" dxfId="9" priority="17" stopIfTrue="1" operator="equal">
      <formula>"x"</formula>
    </cfRule>
  </conditionalFormatting>
  <conditionalFormatting sqref="N39:N41">
    <cfRule type="cellIs" dxfId="8" priority="15" stopIfTrue="1" operator="equal">
      <formula>"x"</formula>
    </cfRule>
  </conditionalFormatting>
  <conditionalFormatting sqref="N44:N50">
    <cfRule type="cellIs" dxfId="7" priority="11" stopIfTrue="1" operator="equal">
      <formula>"x"</formula>
    </cfRule>
  </conditionalFormatting>
  <conditionalFormatting sqref="AB11">
    <cfRule type="cellIs" dxfId="6" priority="9" stopIfTrue="1" operator="equal">
      <formula>"x"</formula>
    </cfRule>
  </conditionalFormatting>
  <conditionalFormatting sqref="AB30:AB34">
    <cfRule type="cellIs" dxfId="5" priority="7" stopIfTrue="1" operator="equal">
      <formula>"x"</formula>
    </cfRule>
  </conditionalFormatting>
  <conditionalFormatting sqref="AB39:AB41">
    <cfRule type="cellIs" dxfId="4" priority="5" stopIfTrue="1" operator="equal">
      <formula>"x"</formula>
    </cfRule>
  </conditionalFormatting>
  <conditionalFormatting sqref="AB44:AB50">
    <cfRule type="cellIs" dxfId="3" priority="1" stopIfTrue="1" operator="equal">
      <formula>"x"</formula>
    </cfRule>
  </conditionalFormatting>
  <dataValidations count="1">
    <dataValidation type="list" allowBlank="1" showInputMessage="1" showErrorMessage="1" sqref="N11:N55 AB11:AB55">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dimension ref="A1:T38"/>
  <sheetViews>
    <sheetView showGridLines="0" topLeftCell="A16" zoomScale="80" zoomScaleNormal="80" zoomScalePageLayoutView="70" workbookViewId="0">
      <selection activeCell="B5" sqref="B5:Q6"/>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20" s="2" customFormat="1">
      <c r="A1" s="3" t="s">
        <v>0</v>
      </c>
      <c r="H1" s="16"/>
      <c r="I1" s="16"/>
      <c r="J1" s="16"/>
      <c r="K1" s="16"/>
      <c r="L1" s="16"/>
      <c r="M1" s="16"/>
      <c r="N1" s="16"/>
    </row>
    <row r="2" spans="1:20" s="4" customFormat="1" ht="4.1500000000000004" customHeight="1">
      <c r="H2" s="17"/>
      <c r="I2" s="17"/>
      <c r="J2" s="17"/>
      <c r="K2" s="17"/>
      <c r="L2" s="17"/>
      <c r="M2" s="17"/>
      <c r="N2" s="17"/>
    </row>
    <row r="3" spans="1:20" s="5" customFormat="1" ht="15.75" thickBot="1">
      <c r="A3" s="507" t="str">
        <f>'Monitoria Anual 1'!A3</f>
        <v>PLANO DE AÇÃO NACIONAL PARA CONSERVAÇÃO DOS MAMÍFEROS DA MATA ATLÂNTICA CENTRAL - PAN MAMAC</v>
      </c>
      <c r="B3" s="507"/>
      <c r="C3" s="507"/>
      <c r="D3" s="507"/>
      <c r="E3" s="507"/>
      <c r="F3" s="507"/>
      <c r="G3" s="507"/>
      <c r="H3" s="507"/>
      <c r="I3" s="507"/>
      <c r="J3" s="507"/>
      <c r="K3" s="507"/>
      <c r="L3" s="507"/>
      <c r="M3" s="507"/>
      <c r="N3" s="507"/>
      <c r="O3" s="507"/>
      <c r="P3" s="507"/>
      <c r="Q3" s="507"/>
    </row>
    <row r="4" spans="1:20" s="1" customFormat="1" ht="15.75" thickTop="1">
      <c r="H4" s="18"/>
      <c r="I4" s="18"/>
      <c r="J4" s="18"/>
      <c r="K4" s="18"/>
      <c r="L4" s="18"/>
      <c r="M4" s="18"/>
      <c r="N4" s="18"/>
    </row>
    <row r="5" spans="1:20" s="6" customFormat="1" ht="25.9" customHeight="1" thickBot="1">
      <c r="A5" s="7" t="s">
        <v>1</v>
      </c>
      <c r="B5" s="543" t="str">
        <f>'Monitoria Anual 3'!A5</f>
        <v>Objetivo Geral do PAN:  INCREMENTAR A VIABILIDADE DAS ESPÉCIES-ALVO, COM REVERSÃO DO DECLÍNIO POPULACIONAL E AMPLIAÇÃO DA EXTENSÃO, CONECTIVIDADE E QUALIDADE DE SEUS HÁBITATS EM ÁREAS ESTRATÉGICAS DENTRO DE CINCO ANOS.</v>
      </c>
      <c r="C5" s="543"/>
      <c r="D5" s="543"/>
      <c r="E5" s="543"/>
      <c r="F5" s="543"/>
      <c r="G5" s="543"/>
      <c r="H5" s="543"/>
      <c r="I5" s="543"/>
      <c r="J5" s="543"/>
      <c r="K5" s="543"/>
      <c r="L5" s="543"/>
      <c r="M5" s="543"/>
      <c r="N5" s="543"/>
      <c r="O5" s="543"/>
      <c r="P5" s="543"/>
      <c r="Q5" s="543"/>
    </row>
    <row r="6" spans="1:20" s="1" customFormat="1" ht="15.75" thickTop="1">
      <c r="B6" s="544"/>
      <c r="C6" s="544"/>
      <c r="D6" s="544"/>
      <c r="E6" s="544"/>
      <c r="F6" s="544"/>
      <c r="G6" s="544"/>
      <c r="H6" s="544"/>
      <c r="I6" s="544"/>
      <c r="J6" s="544"/>
      <c r="K6" s="544"/>
      <c r="L6" s="544"/>
      <c r="M6" s="544"/>
      <c r="N6" s="544"/>
      <c r="O6" s="544"/>
      <c r="P6" s="544"/>
      <c r="Q6" s="544"/>
    </row>
    <row r="7" spans="1:20" s="1" customFormat="1" ht="15.75" thickBot="1">
      <c r="A7" s="7" t="s">
        <v>2</v>
      </c>
      <c r="B7" s="7"/>
      <c r="C7" s="535">
        <v>41760</v>
      </c>
      <c r="D7" s="9"/>
      <c r="E7" s="10"/>
      <c r="F7" s="10"/>
      <c r="G7" s="11"/>
      <c r="H7" s="18"/>
      <c r="I7" s="18"/>
      <c r="J7" s="18"/>
      <c r="K7" s="18"/>
      <c r="L7" s="18"/>
      <c r="M7" s="18"/>
      <c r="N7" s="18"/>
    </row>
    <row r="8" spans="1:20" ht="15.75" thickTop="1"/>
    <row r="9" spans="1:20" ht="18.75">
      <c r="A9" s="50" t="s">
        <v>32</v>
      </c>
      <c r="B9" s="50"/>
      <c r="C9" s="50"/>
      <c r="D9" s="50"/>
      <c r="E9" s="50"/>
      <c r="F9" s="50"/>
      <c r="G9" s="50"/>
      <c r="H9" s="50"/>
      <c r="I9" s="50"/>
      <c r="J9" s="50"/>
      <c r="K9" s="50"/>
      <c r="L9" s="50"/>
      <c r="M9" s="50"/>
      <c r="N9" s="50"/>
      <c r="O9" s="50"/>
      <c r="P9" s="50"/>
      <c r="Q9" s="50"/>
      <c r="R9" s="50"/>
      <c r="S9" s="50"/>
      <c r="T9" s="50"/>
    </row>
    <row r="11" spans="1:20">
      <c r="B11" s="29" t="s">
        <v>43</v>
      </c>
      <c r="C11" s="30"/>
      <c r="D11" s="30"/>
    </row>
    <row r="12" spans="1:20" ht="15.75" thickBot="1">
      <c r="E12" s="526" t="s">
        <v>77</v>
      </c>
      <c r="F12" s="527"/>
    </row>
    <row r="13" spans="1:20" ht="59.25" customHeight="1" thickTop="1" thickBot="1">
      <c r="B13" s="521" t="s">
        <v>34</v>
      </c>
      <c r="C13" s="522"/>
      <c r="D13" s="528"/>
      <c r="E13" s="524" t="s">
        <v>76</v>
      </c>
      <c r="F13" s="525"/>
    </row>
    <row r="14" spans="1:20" s="75" customFormat="1" ht="31.9" customHeight="1" thickTop="1" thickBot="1">
      <c r="B14" s="76" t="s">
        <v>40</v>
      </c>
      <c r="C14" s="78" t="s">
        <v>74</v>
      </c>
      <c r="D14" s="77" t="s">
        <v>41</v>
      </c>
      <c r="E14" s="78" t="s">
        <v>69</v>
      </c>
      <c r="F14" s="77" t="s">
        <v>41</v>
      </c>
    </row>
    <row r="15" spans="1:20" ht="16.5" thickTop="1">
      <c r="B15" s="51" t="s">
        <v>35</v>
      </c>
      <c r="C15" s="87"/>
      <c r="D15" s="88"/>
      <c r="E15" s="87">
        <v>0</v>
      </c>
      <c r="F15" s="88"/>
    </row>
    <row r="16" spans="1:20" ht="15.75">
      <c r="B16" s="38" t="s">
        <v>47</v>
      </c>
      <c r="C16" s="89">
        <v>0</v>
      </c>
      <c r="D16" s="90">
        <f>C16/C23</f>
        <v>0</v>
      </c>
      <c r="E16" s="89">
        <v>0</v>
      </c>
      <c r="F16" s="90">
        <f t="shared" ref="F16:F22" si="0">E16/$E$23</f>
        <v>0</v>
      </c>
    </row>
    <row r="17" spans="2:10" ht="15.75">
      <c r="B17" s="31" t="s">
        <v>36</v>
      </c>
      <c r="C17" s="91">
        <v>35</v>
      </c>
      <c r="D17" s="92">
        <v>0.51</v>
      </c>
      <c r="E17" s="91">
        <v>35</v>
      </c>
      <c r="F17" s="90">
        <f t="shared" si="0"/>
        <v>0.50724637681159424</v>
      </c>
    </row>
    <row r="18" spans="2:10" ht="15.75">
      <c r="B18" s="32" t="s">
        <v>37</v>
      </c>
      <c r="C18" s="91">
        <v>4</v>
      </c>
      <c r="D18" s="92">
        <v>0.06</v>
      </c>
      <c r="E18" s="91">
        <v>4</v>
      </c>
      <c r="F18" s="90">
        <f t="shared" si="0"/>
        <v>5.7971014492753624E-2</v>
      </c>
    </row>
    <row r="19" spans="2:10" ht="15.75">
      <c r="B19" s="33" t="s">
        <v>38</v>
      </c>
      <c r="C19" s="91">
        <v>0</v>
      </c>
      <c r="D19" s="92">
        <f>C19/C23</f>
        <v>0</v>
      </c>
      <c r="E19" s="91">
        <v>0</v>
      </c>
      <c r="F19" s="90">
        <f t="shared" si="0"/>
        <v>0</v>
      </c>
    </row>
    <row r="20" spans="2:10" ht="16.5" thickBot="1">
      <c r="B20" s="34" t="s">
        <v>39</v>
      </c>
      <c r="C20" s="91">
        <v>6</v>
      </c>
      <c r="D20" s="92">
        <v>0.08</v>
      </c>
      <c r="E20" s="91">
        <v>6</v>
      </c>
      <c r="F20" s="90">
        <f t="shared" si="0"/>
        <v>8.6956521739130432E-2</v>
      </c>
    </row>
    <row r="21" spans="2:10" ht="16.5" thickTop="1">
      <c r="B21" s="504" t="s">
        <v>1607</v>
      </c>
      <c r="C21" s="503">
        <v>24</v>
      </c>
      <c r="D21" s="92">
        <v>0.35</v>
      </c>
      <c r="E21" s="91">
        <v>24</v>
      </c>
      <c r="F21" s="90">
        <f t="shared" si="0"/>
        <v>0.34782608695652173</v>
      </c>
    </row>
    <row r="22" spans="2:10" ht="16.5" thickBot="1">
      <c r="B22" s="84" t="s">
        <v>60</v>
      </c>
      <c r="C22" s="91">
        <v>0</v>
      </c>
      <c r="D22" s="92">
        <v>0</v>
      </c>
      <c r="E22" s="91">
        <v>0</v>
      </c>
      <c r="F22" s="90">
        <f t="shared" si="0"/>
        <v>0</v>
      </c>
    </row>
    <row r="23" spans="2:10" ht="16.5" thickTop="1" thickBot="1">
      <c r="B23" s="94" t="s">
        <v>42</v>
      </c>
      <c r="C23" s="95">
        <f>SUM(C16:C22)</f>
        <v>69</v>
      </c>
      <c r="D23" s="96">
        <f>SUM(D15:D22)</f>
        <v>1</v>
      </c>
      <c r="E23" s="95">
        <f>SUM(E16:E22)</f>
        <v>69</v>
      </c>
      <c r="F23" s="93">
        <f>SUM(F16:F22)</f>
        <v>1</v>
      </c>
    </row>
    <row r="24" spans="2:10" ht="16.5" thickTop="1" thickBot="1">
      <c r="B24" s="523" t="s">
        <v>73</v>
      </c>
      <c r="C24" s="523"/>
      <c r="D24" s="523"/>
      <c r="E24" s="99">
        <v>0</v>
      </c>
      <c r="F24" s="97"/>
    </row>
    <row r="25" spans="2:10" ht="16.5" thickTop="1" thickBot="1">
      <c r="B25" s="523" t="s">
        <v>72</v>
      </c>
      <c r="C25" s="523"/>
      <c r="D25" s="523"/>
      <c r="E25" s="99">
        <v>0</v>
      </c>
      <c r="F25" s="98"/>
    </row>
    <row r="26" spans="2:10" ht="15.75" thickTop="1"/>
    <row r="27" spans="2:10">
      <c r="B27" s="29" t="s">
        <v>44</v>
      </c>
      <c r="C27" s="30"/>
      <c r="D27" s="30"/>
    </row>
    <row r="28" spans="2:10" ht="3" customHeight="1"/>
    <row r="29" spans="2:10" ht="36" customHeight="1">
      <c r="B29" s="49" t="s">
        <v>33</v>
      </c>
      <c r="C29" s="37">
        <v>7</v>
      </c>
    </row>
    <row r="30" spans="2:10" ht="6.6" customHeight="1" thickBot="1"/>
    <row r="31" spans="2:10" ht="16.5" thickTop="1" thickBot="1">
      <c r="B31" s="35" t="s">
        <v>45</v>
      </c>
      <c r="C31" s="83" t="s">
        <v>46</v>
      </c>
      <c r="D31" s="39"/>
      <c r="E31" s="40"/>
      <c r="F31" s="41"/>
      <c r="G31" s="42"/>
      <c r="H31" s="539"/>
      <c r="I31" s="542"/>
      <c r="J31" s="540"/>
    </row>
    <row r="32" spans="2:10" ht="15.75" thickTop="1">
      <c r="B32" s="45" t="s">
        <v>48</v>
      </c>
      <c r="C32" s="47">
        <v>15</v>
      </c>
      <c r="D32" s="536">
        <v>0</v>
      </c>
      <c r="E32" s="536">
        <v>0</v>
      </c>
      <c r="F32" s="536">
        <v>12</v>
      </c>
      <c r="G32" s="536">
        <f>COUNTA(#REF!)</f>
        <v>1</v>
      </c>
      <c r="H32" s="536">
        <v>0</v>
      </c>
      <c r="I32" s="541">
        <v>0</v>
      </c>
      <c r="J32" s="537">
        <v>2</v>
      </c>
    </row>
    <row r="33" spans="2:10">
      <c r="B33" s="46" t="s">
        <v>49</v>
      </c>
      <c r="C33" s="48">
        <v>4</v>
      </c>
      <c r="D33" s="537">
        <v>0</v>
      </c>
      <c r="E33" s="537">
        <v>0</v>
      </c>
      <c r="F33" s="537">
        <v>2</v>
      </c>
      <c r="G33" s="537">
        <v>0</v>
      </c>
      <c r="H33" s="537">
        <v>0</v>
      </c>
      <c r="I33" s="538">
        <v>0</v>
      </c>
      <c r="J33" s="537">
        <v>2</v>
      </c>
    </row>
    <row r="34" spans="2:10">
      <c r="B34" s="46" t="s">
        <v>50</v>
      </c>
      <c r="C34" s="48">
        <v>9</v>
      </c>
      <c r="D34" s="537">
        <v>0</v>
      </c>
      <c r="E34" s="537">
        <v>0</v>
      </c>
      <c r="F34" s="537">
        <v>6</v>
      </c>
      <c r="G34" s="537">
        <v>0</v>
      </c>
      <c r="H34" s="537">
        <v>0</v>
      </c>
      <c r="I34" s="538">
        <f>COUNTA(#REF!)</f>
        <v>1</v>
      </c>
      <c r="J34" s="537">
        <v>2</v>
      </c>
    </row>
    <row r="35" spans="2:10">
      <c r="B35" s="46" t="s">
        <v>51</v>
      </c>
      <c r="C35" s="48">
        <v>5</v>
      </c>
      <c r="D35" s="537">
        <v>0</v>
      </c>
      <c r="E35" s="537">
        <v>0</v>
      </c>
      <c r="F35" s="537">
        <v>2</v>
      </c>
      <c r="G35" s="537">
        <f>COUNTA(#REF!)</f>
        <v>1</v>
      </c>
      <c r="H35" s="537">
        <v>0</v>
      </c>
      <c r="I35" s="538">
        <v>2</v>
      </c>
      <c r="J35" s="537"/>
    </row>
    <row r="36" spans="2:10">
      <c r="B36" s="46" t="s">
        <v>52</v>
      </c>
      <c r="C36" s="48">
        <v>12</v>
      </c>
      <c r="D36" s="537">
        <v>0</v>
      </c>
      <c r="E36" s="537">
        <v>0</v>
      </c>
      <c r="F36" s="537">
        <v>7</v>
      </c>
      <c r="G36" s="537">
        <v>0</v>
      </c>
      <c r="H36" s="537">
        <v>0</v>
      </c>
      <c r="I36" s="538">
        <v>2</v>
      </c>
      <c r="J36" s="537">
        <v>3</v>
      </c>
    </row>
    <row r="37" spans="2:10">
      <c r="B37" s="46" t="s">
        <v>53</v>
      </c>
      <c r="C37" s="48">
        <v>18</v>
      </c>
      <c r="D37" s="537">
        <v>0</v>
      </c>
      <c r="E37" s="537">
        <v>0</v>
      </c>
      <c r="F37" s="537">
        <v>4</v>
      </c>
      <c r="G37" s="537">
        <v>2</v>
      </c>
      <c r="H37" s="537">
        <v>0</v>
      </c>
      <c r="I37" s="538">
        <v>0</v>
      </c>
      <c r="J37" s="537">
        <v>12</v>
      </c>
    </row>
    <row r="38" spans="2:10">
      <c r="B38" s="46" t="s">
        <v>54</v>
      </c>
      <c r="C38" s="48">
        <v>6</v>
      </c>
      <c r="D38" s="537">
        <v>0</v>
      </c>
      <c r="E38" s="537">
        <v>0</v>
      </c>
      <c r="F38" s="537">
        <v>2</v>
      </c>
      <c r="G38" s="537">
        <v>0</v>
      </c>
      <c r="H38" s="537">
        <v>0</v>
      </c>
      <c r="I38" s="538">
        <f>COUNTA(#REF!)</f>
        <v>1</v>
      </c>
      <c r="J38" s="537">
        <v>3</v>
      </c>
    </row>
  </sheetData>
  <mergeCells count="7">
    <mergeCell ref="A3:Q3"/>
    <mergeCell ref="B13:D13"/>
    <mergeCell ref="B24:D24"/>
    <mergeCell ref="B25:D25"/>
    <mergeCell ref="E12:F12"/>
    <mergeCell ref="E13:F13"/>
    <mergeCell ref="B5:Q6"/>
  </mergeCells>
  <conditionalFormatting sqref="D32:J38">
    <cfRule type="cellIs" dxfId="0"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5</vt:i4>
      </vt:variant>
    </vt:vector>
  </HeadingPairs>
  <TitlesOfParts>
    <vt:vector size="13" baseType="lpstr">
      <vt:lpstr>SUMÁRIO</vt:lpstr>
      <vt:lpstr>TUTORIAL</vt:lpstr>
      <vt:lpstr>Monitoria Anual 1</vt:lpstr>
      <vt:lpstr>Painel de Gestão - 1</vt:lpstr>
      <vt:lpstr>Monitoria Anual 2</vt:lpstr>
      <vt:lpstr>Painel de Gestão - 2</vt:lpstr>
      <vt:lpstr>Monitoria Anual 3</vt:lpstr>
      <vt:lpstr>Painel de Gestão - 3</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2016-07-15T18:25:16Z</dcterms:modified>
</cp:coreProperties>
</file>