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omments1.xml" ContentType="application/vnd.openxmlformats-officedocument.spreadsheetml.comments+xml"/>
  <Override PartName="/xl/threadedComments/threadedComment1.xml" ContentType="application/vnd.ms-excel.threadedcomments+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defaultThemeVersion="124226"/>
  <mc:AlternateContent xmlns:mc="http://schemas.openxmlformats.org/markup-compatibility/2006">
    <mc:Choice Requires="x15">
      <x15ac:absPath xmlns:x15ac="http://schemas.microsoft.com/office/spreadsheetml/2010/11/ac" url="C:\Users\BarbaraAlmeidadeCarv\Downloads\"/>
    </mc:Choice>
  </mc:AlternateContent>
  <xr:revisionPtr revIDLastSave="0" documentId="13_ncr:1_{82E867DA-D29E-45FC-A9A0-480677843B36}" xr6:coauthVersionLast="47" xr6:coauthVersionMax="47" xr10:uidLastSave="{00000000-0000-0000-0000-000000000000}"/>
  <bookViews>
    <workbookView xWindow="-120" yWindow="-120" windowWidth="29040" windowHeight="15720" tabRatio="793" firstSheet="3" activeTab="10" xr2:uid="{00000000-000D-0000-FFFF-FFFF00000000}"/>
  </bookViews>
  <sheets>
    <sheet name="LEGENDA" sheetId="50" r:id="rId1"/>
    <sheet name="Monitoria Anual - 1" sheetId="1" r:id="rId2"/>
    <sheet name="Painel de Gestão - 1" sheetId="2" r:id="rId3"/>
    <sheet name="Monitoria Anual - 2" sheetId="44" r:id="rId4"/>
    <sheet name="Painel de Gestão - 2" sheetId="45" r:id="rId5"/>
    <sheet name="Monitoria Anual - 3" sheetId="46" r:id="rId6"/>
    <sheet name="Painel de Gestão - 3" sheetId="47" r:id="rId7"/>
    <sheet name="Monitoria Anual - 4" sheetId="48" r:id="rId8"/>
    <sheet name="Painel de Gestão - 4" sheetId="49" r:id="rId9"/>
    <sheet name="Monitoria Final" sheetId="35" r:id="rId10"/>
    <sheet name="Painel de Gestão Final" sheetId="36" r:id="rId11"/>
  </sheets>
  <definedNames>
    <definedName name="_xlnm._FilterDatabase" localSheetId="7" hidden="1">'Monitoria Anual - 4'!$A$10:$AN$46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46" i="46" l="1"/>
  <c r="AI45" i="46"/>
  <c r="AI44" i="46"/>
  <c r="AI43" i="46"/>
  <c r="AI41" i="46"/>
  <c r="AI40" i="46"/>
  <c r="AI39" i="46"/>
  <c r="AI36" i="46"/>
  <c r="AI37" i="46"/>
  <c r="AI38" i="46"/>
  <c r="AI34" i="46"/>
  <c r="AI35" i="46"/>
  <c r="AI32" i="46"/>
  <c r="AI33" i="46"/>
  <c r="AI25" i="46"/>
  <c r="AI26" i="46"/>
  <c r="AI28" i="46"/>
  <c r="AI29" i="46"/>
  <c r="AI30" i="46"/>
  <c r="AI31" i="46"/>
  <c r="AI20" i="46"/>
  <c r="AI22" i="46"/>
  <c r="AI15" i="46"/>
  <c r="AI18" i="46"/>
  <c r="AI19" i="46"/>
  <c r="AI13" i="46"/>
  <c r="AI12" i="46"/>
  <c r="AI11" i="46"/>
  <c r="D16" i="2"/>
  <c r="Z16" i="2"/>
  <c r="AA16" i="2"/>
  <c r="AB16" i="2"/>
  <c r="F16" i="2"/>
  <c r="D17" i="2"/>
  <c r="Z17" i="2" a="1"/>
  <c r="Z17" i="2"/>
  <c r="AA17" i="2" a="1"/>
  <c r="AA17" i="2"/>
  <c r="AB17" i="2"/>
  <c r="F17" i="2"/>
  <c r="D18" i="2"/>
  <c r="Z18" i="2" a="1"/>
  <c r="Z18" i="2"/>
  <c r="AA18" i="2" a="1"/>
  <c r="AA18" i="2"/>
  <c r="AB18" i="2"/>
  <c r="F18" i="2"/>
  <c r="D19" i="2"/>
  <c r="Z19" i="2" a="1"/>
  <c r="Z19" i="2"/>
  <c r="AA19" i="2" a="1"/>
  <c r="AA19" i="2"/>
  <c r="AB19" i="2"/>
  <c r="F19" i="2"/>
  <c r="D20" i="2"/>
  <c r="Z20" i="2" a="1"/>
  <c r="Z20" i="2"/>
  <c r="AA20" i="2" a="1"/>
  <c r="AA20" i="2"/>
  <c r="AB20" i="2"/>
  <c r="F20" i="2"/>
  <c r="F22" i="2"/>
  <c r="D22" i="2"/>
  <c r="E21" i="2"/>
  <c r="D29" i="2"/>
  <c r="D5" i="2"/>
  <c r="J32" i="2"/>
  <c r="F15" i="2"/>
  <c r="J41" i="49"/>
  <c r="I41" i="49"/>
  <c r="H41" i="49"/>
  <c r="G41" i="49"/>
  <c r="F41" i="49"/>
  <c r="E41" i="49"/>
  <c r="J40" i="49"/>
  <c r="I40" i="49"/>
  <c r="H40" i="49"/>
  <c r="G40" i="49"/>
  <c r="F40" i="49"/>
  <c r="E40" i="49"/>
  <c r="J39" i="49"/>
  <c r="I39" i="49"/>
  <c r="H39" i="49"/>
  <c r="G39" i="49"/>
  <c r="F39" i="49"/>
  <c r="E39" i="49"/>
  <c r="J38" i="49"/>
  <c r="I38" i="49"/>
  <c r="H38" i="49"/>
  <c r="G38" i="49"/>
  <c r="F38" i="49"/>
  <c r="E38" i="49"/>
  <c r="J37" i="49"/>
  <c r="I37" i="49"/>
  <c r="H37" i="49"/>
  <c r="G37" i="49"/>
  <c r="F37" i="49"/>
  <c r="E37" i="49"/>
  <c r="J36" i="49"/>
  <c r="I36" i="49"/>
  <c r="H36" i="49"/>
  <c r="G36" i="49"/>
  <c r="F36" i="49"/>
  <c r="E36" i="49"/>
  <c r="J35" i="49"/>
  <c r="I35" i="49"/>
  <c r="H35" i="49"/>
  <c r="G35" i="49"/>
  <c r="F35" i="49"/>
  <c r="E35" i="49"/>
  <c r="J34" i="49"/>
  <c r="I34" i="49"/>
  <c r="H34" i="49"/>
  <c r="G34" i="49"/>
  <c r="F34" i="49"/>
  <c r="E34" i="49"/>
  <c r="J33" i="49"/>
  <c r="I33" i="49"/>
  <c r="H33" i="49"/>
  <c r="G33" i="49"/>
  <c r="F33" i="49"/>
  <c r="E33" i="49"/>
  <c r="J32" i="49"/>
  <c r="I32" i="49"/>
  <c r="H32" i="49"/>
  <c r="G32" i="49"/>
  <c r="F32" i="49"/>
  <c r="E32" i="49"/>
  <c r="D29" i="49"/>
  <c r="D24" i="49"/>
  <c r="D23" i="49"/>
  <c r="AA20" i="49" a="1"/>
  <c r="AA20" i="49"/>
  <c r="Z20" i="49" a="1"/>
  <c r="Z20" i="49"/>
  <c r="AB20" i="49" s="1"/>
  <c r="F20" i="49" s="1"/>
  <c r="D20" i="49"/>
  <c r="AA19" i="49" a="1"/>
  <c r="AA19" i="49"/>
  <c r="Z19" i="49" a="1"/>
  <c r="Z19" i="49"/>
  <c r="AB19" i="49" s="1"/>
  <c r="F19" i="49" s="1"/>
  <c r="D19" i="49"/>
  <c r="AA18" i="49" a="1"/>
  <c r="AA18" i="49"/>
  <c r="Z18" i="49" a="1"/>
  <c r="Z18" i="49"/>
  <c r="AB18" i="49" s="1"/>
  <c r="F18" i="49" s="1"/>
  <c r="D18" i="49"/>
  <c r="AA17" i="49" a="1"/>
  <c r="AA17" i="49"/>
  <c r="Z17" i="49" a="1"/>
  <c r="Z17" i="49"/>
  <c r="AB17" i="49" s="1"/>
  <c r="F17" i="49" s="1"/>
  <c r="D17" i="49"/>
  <c r="AA16" i="49"/>
  <c r="Z16" i="49"/>
  <c r="AB16" i="49" s="1"/>
  <c r="F16" i="49" s="1"/>
  <c r="D16" i="49"/>
  <c r="F15" i="49"/>
  <c r="D7" i="49"/>
  <c r="D5" i="49"/>
  <c r="B3" i="49"/>
  <c r="D41" i="49"/>
  <c r="D40" i="49"/>
  <c r="D39" i="49"/>
  <c r="D38" i="49"/>
  <c r="D37" i="49"/>
  <c r="D36" i="49"/>
  <c r="D34" i="49"/>
  <c r="D33" i="49"/>
  <c r="D32" i="49"/>
  <c r="C52" i="48"/>
  <c r="F21" i="49"/>
  <c r="J36" i="47"/>
  <c r="I36" i="47"/>
  <c r="H36" i="47"/>
  <c r="G36" i="47"/>
  <c r="F36" i="47"/>
  <c r="E36" i="47"/>
  <c r="J35" i="47"/>
  <c r="I35" i="47"/>
  <c r="H35" i="47"/>
  <c r="G35" i="47"/>
  <c r="F35" i="47"/>
  <c r="E35" i="47"/>
  <c r="J34" i="47"/>
  <c r="I34" i="47"/>
  <c r="H34" i="47"/>
  <c r="G34" i="47"/>
  <c r="F34" i="47"/>
  <c r="E34" i="47"/>
  <c r="J33" i="47"/>
  <c r="I33" i="47"/>
  <c r="H33" i="47"/>
  <c r="G33" i="47"/>
  <c r="F33" i="47"/>
  <c r="E33" i="47"/>
  <c r="J32" i="47"/>
  <c r="I32" i="47"/>
  <c r="H32" i="47"/>
  <c r="G32" i="47"/>
  <c r="F32" i="47"/>
  <c r="E32" i="47"/>
  <c r="D29" i="47"/>
  <c r="D24" i="47"/>
  <c r="D23" i="47"/>
  <c r="AA20" i="47" a="1"/>
  <c r="AA20" i="47"/>
  <c r="Z20" i="47" a="1"/>
  <c r="Z20" i="47"/>
  <c r="AB20" i="47" s="1"/>
  <c r="F20" i="47" s="1"/>
  <c r="D20" i="47"/>
  <c r="AA19" i="47" a="1"/>
  <c r="AA19" i="47"/>
  <c r="Z19" i="47" a="1"/>
  <c r="Z19" i="47"/>
  <c r="AB19" i="47" s="1"/>
  <c r="F19" i="47" s="1"/>
  <c r="D19" i="47"/>
  <c r="AA18" i="47" a="1"/>
  <c r="AA18" i="47"/>
  <c r="Z18" i="47" a="1"/>
  <c r="Z18" i="47"/>
  <c r="AB18" i="47" s="1"/>
  <c r="F18" i="47" s="1"/>
  <c r="D18" i="47"/>
  <c r="AA17" i="47" a="1"/>
  <c r="AA17" i="47"/>
  <c r="Z17" i="47" a="1"/>
  <c r="Z17" i="47"/>
  <c r="AB17" i="47" s="1"/>
  <c r="F17" i="47" s="1"/>
  <c r="D17" i="47"/>
  <c r="AA16" i="47"/>
  <c r="Z16" i="47"/>
  <c r="AB16" i="47" s="1"/>
  <c r="F16" i="47" s="1"/>
  <c r="D16" i="47"/>
  <c r="F15" i="47"/>
  <c r="D7" i="47"/>
  <c r="D5" i="47"/>
  <c r="B3" i="47"/>
  <c r="F21" i="47"/>
  <c r="J36" i="45"/>
  <c r="I36" i="45"/>
  <c r="H36" i="45"/>
  <c r="G36" i="45"/>
  <c r="F36" i="45"/>
  <c r="E36" i="45"/>
  <c r="J35" i="45"/>
  <c r="I35" i="45"/>
  <c r="H35" i="45"/>
  <c r="G35" i="45"/>
  <c r="F35" i="45"/>
  <c r="E35" i="45"/>
  <c r="J34" i="45"/>
  <c r="I34" i="45"/>
  <c r="H34" i="45"/>
  <c r="G34" i="45"/>
  <c r="F34" i="45"/>
  <c r="E34" i="45"/>
  <c r="J33" i="45"/>
  <c r="I33" i="45"/>
  <c r="H33" i="45"/>
  <c r="G33" i="45"/>
  <c r="F33" i="45"/>
  <c r="E33" i="45"/>
  <c r="J32" i="45"/>
  <c r="I32" i="45"/>
  <c r="H32" i="45"/>
  <c r="G32" i="45"/>
  <c r="F32" i="45"/>
  <c r="E32" i="45"/>
  <c r="D29" i="45"/>
  <c r="D24" i="45"/>
  <c r="D23" i="45"/>
  <c r="AA20" i="45" a="1"/>
  <c r="AA20" i="45"/>
  <c r="Z20" i="45" a="1"/>
  <c r="Z20" i="45"/>
  <c r="D20" i="45"/>
  <c r="AA19" i="45" a="1"/>
  <c r="AA19" i="45"/>
  <c r="Z19" i="45" a="1"/>
  <c r="Z19" i="45"/>
  <c r="AB19" i="45"/>
  <c r="F19" i="45"/>
  <c r="D19" i="45"/>
  <c r="AA18" i="45" a="1"/>
  <c r="AA18" i="45"/>
  <c r="Z18" i="45" a="1"/>
  <c r="Z18" i="45"/>
  <c r="AB18" i="45"/>
  <c r="F18" i="45"/>
  <c r="D18" i="45"/>
  <c r="AA17" i="45" a="1"/>
  <c r="AA17" i="45"/>
  <c r="Z17" i="45" a="1"/>
  <c r="Z17" i="45"/>
  <c r="AB17" i="45"/>
  <c r="F17" i="45"/>
  <c r="D17" i="45"/>
  <c r="AA16" i="45"/>
  <c r="Z16" i="45"/>
  <c r="AB16" i="45"/>
  <c r="F16" i="45"/>
  <c r="D16" i="45"/>
  <c r="F15" i="45"/>
  <c r="D7" i="45"/>
  <c r="D5" i="45"/>
  <c r="B3" i="45"/>
  <c r="D36" i="45"/>
  <c r="D35" i="45"/>
  <c r="D34" i="45"/>
  <c r="D33" i="45"/>
  <c r="D32" i="45"/>
  <c r="D22" i="45"/>
  <c r="E16" i="45"/>
  <c r="E22" i="45"/>
  <c r="E17" i="45"/>
  <c r="C49" i="44"/>
  <c r="F21" i="45"/>
  <c r="F33" i="2"/>
  <c r="D33" i="2"/>
  <c r="G33" i="2"/>
  <c r="H33" i="2"/>
  <c r="I33" i="2"/>
  <c r="J33" i="2"/>
  <c r="E18" i="45"/>
  <c r="E19" i="45"/>
  <c r="E20" i="45"/>
  <c r="D5" i="36"/>
  <c r="F25" i="36"/>
  <c r="G25" i="36"/>
  <c r="F26" i="36"/>
  <c r="G26" i="36"/>
  <c r="F27" i="36"/>
  <c r="G27" i="36"/>
  <c r="F28" i="36"/>
  <c r="G28" i="36"/>
  <c r="F29" i="36"/>
  <c r="G29" i="36"/>
  <c r="F30" i="36"/>
  <c r="G30" i="36"/>
  <c r="F31" i="36"/>
  <c r="G31" i="36"/>
  <c r="F32" i="36"/>
  <c r="G32" i="36"/>
  <c r="F33" i="36"/>
  <c r="G33" i="36"/>
  <c r="F34" i="36"/>
  <c r="G34" i="36"/>
  <c r="E34" i="36"/>
  <c r="D34" i="36"/>
  <c r="E33" i="36"/>
  <c r="E32" i="36"/>
  <c r="E31" i="36"/>
  <c r="D31" i="36"/>
  <c r="E30" i="36"/>
  <c r="D30" i="36" s="1"/>
  <c r="E29" i="36"/>
  <c r="D29" i="36"/>
  <c r="E28" i="36"/>
  <c r="D28" i="36" s="1"/>
  <c r="E27" i="36"/>
  <c r="D22" i="36"/>
  <c r="E26" i="36"/>
  <c r="E25" i="36"/>
  <c r="D17" i="36"/>
  <c r="D15" i="36"/>
  <c r="D16" i="36"/>
  <c r="D24" i="2"/>
  <c r="D23" i="2"/>
  <c r="B3" i="36"/>
  <c r="C48" i="1"/>
  <c r="D7" i="2"/>
  <c r="E19" i="2"/>
  <c r="E22" i="2"/>
  <c r="E18" i="2"/>
  <c r="E16" i="2"/>
  <c r="E20" i="2"/>
  <c r="E17" i="2"/>
  <c r="E32" i="2"/>
  <c r="G32" i="2"/>
  <c r="H32" i="2"/>
  <c r="I32" i="2"/>
  <c r="G34" i="2"/>
  <c r="H34" i="2"/>
  <c r="I34" i="2"/>
  <c r="J34" i="2"/>
  <c r="G35" i="2"/>
  <c r="H35" i="2"/>
  <c r="I35" i="2"/>
  <c r="J35" i="2"/>
  <c r="G36" i="2"/>
  <c r="H36" i="2"/>
  <c r="I36" i="2"/>
  <c r="J36" i="2"/>
  <c r="F36" i="2"/>
  <c r="D36" i="2"/>
  <c r="F35" i="2"/>
  <c r="F34" i="2"/>
  <c r="F32" i="2"/>
  <c r="D32" i="2"/>
  <c r="E36" i="2"/>
  <c r="E35" i="2"/>
  <c r="E34" i="2"/>
  <c r="E33" i="2"/>
  <c r="B3" i="2"/>
  <c r="D34" i="2"/>
  <c r="D35" i="2"/>
  <c r="G15" i="2"/>
  <c r="G21" i="2"/>
  <c r="G19" i="2"/>
  <c r="G18" i="2"/>
  <c r="G16" i="2"/>
  <c r="G20" i="2"/>
  <c r="G17" i="2"/>
  <c r="G22" i="2"/>
  <c r="D34" i="47"/>
  <c r="D32" i="47"/>
  <c r="D35" i="47"/>
  <c r="D33" i="47"/>
  <c r="D36" i="47"/>
  <c r="D22" i="47"/>
  <c r="E20" i="47"/>
  <c r="E16" i="47"/>
  <c r="E19" i="47"/>
  <c r="AB20" i="45"/>
  <c r="F20" i="45"/>
  <c r="E18" i="47"/>
  <c r="E17" i="47"/>
  <c r="F22" i="45"/>
  <c r="E22" i="47"/>
  <c r="G21" i="45"/>
  <c r="G15" i="45"/>
  <c r="G18" i="45"/>
  <c r="G19" i="45"/>
  <c r="G17" i="45"/>
  <c r="G16" i="45"/>
  <c r="G20" i="45"/>
  <c r="G22" i="45"/>
  <c r="G18" i="47" l="1"/>
  <c r="G17" i="47"/>
  <c r="G19" i="47"/>
  <c r="F22" i="47"/>
  <c r="D35" i="49"/>
  <c r="D22" i="49"/>
  <c r="E19" i="49" s="1"/>
  <c r="E16" i="49"/>
  <c r="E20" i="49"/>
  <c r="E17" i="49"/>
  <c r="E18" i="49"/>
  <c r="F22" i="49"/>
  <c r="G16" i="49" s="1"/>
  <c r="D18" i="36"/>
  <c r="E15" i="36" s="1"/>
  <c r="D33" i="36"/>
  <c r="D32" i="36"/>
  <c r="D27" i="36"/>
  <c r="D26" i="36"/>
  <c r="D25" i="36"/>
  <c r="G15" i="47" l="1"/>
  <c r="G21" i="47"/>
  <c r="G16" i="47"/>
  <c r="G20" i="47"/>
  <c r="E22" i="49"/>
  <c r="E17" i="36"/>
  <c r="G19" i="49"/>
  <c r="G18" i="49"/>
  <c r="G20" i="49"/>
  <c r="G15" i="49"/>
  <c r="G21" i="49"/>
  <c r="G17" i="49"/>
  <c r="E16" i="36"/>
  <c r="G22" i="47" l="1"/>
  <c r="G22" i="49"/>
  <c r="E18"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tc={445F72C8-D62B-4338-91A2-A0B73586C9FD}</author>
  </authors>
  <commentList>
    <comment ref="Q9" authorId="0" shapeId="0" xr:uid="{445F72C8-D62B-4338-91A2-A0B73586C9FD}">
      <text>
        <t>[Comentário encadeado]
Sua versão do Excel permite que você leia este comentário encadeado, no entanto, as edições serão removidas se o arquivo for aberto em uma versão mais recente do Excel. Saiba mais: https://go.microsoft.com/fwlink/?linkid=870924
Comentário:
    Capacitação e EA 
Comunicação e Divulgação 
Espécies Exóticas Invasoras  
Financiamento
Fiscalização 
Gestão da Informação
Licenciamento
Manejo de Habitat
Manejo ex situ
Manejo in situ 
Manejo integrado
Normativas 
Ordenamento e gestão territorial 
Pesquisa  
Unidade de Conservação 
Uso Sustentável </t>
      </text>
    </comment>
  </commentList>
</comments>
</file>

<file path=xl/sharedStrings.xml><?xml version="1.0" encoding="utf-8"?>
<sst xmlns="http://schemas.openxmlformats.org/spreadsheetml/2006/main" count="8348" uniqueCount="1517">
  <si>
    <t xml:space="preserve">                              CONCEITOS DA MATRIZ DE MONITORIA</t>
  </si>
  <si>
    <r>
      <t>Planejamento das ações</t>
    </r>
    <r>
      <rPr>
        <sz val="11"/>
        <color rgb="FFFFFFFF"/>
        <rFont val="Calibri"/>
        <family val="2"/>
      </rPr>
      <t xml:space="preserve">
Devem ser inseridos os dados da Matriz de Planejameno do PAN, informando o objetivo específico, a ação, o produto, os resultados esperados, o período (data de início e data de término), o articulador, o custo estimado, os colaboradores, a localização (localidades e área de relevância) e as observações da ação.</t>
    </r>
  </si>
  <si>
    <t> </t>
  </si>
  <si>
    <t>Ação</t>
  </si>
  <si>
    <t>Representa o que deve ser feito para alcançar o Objetivo Específico, buscando reverter as ameaças a ele associadas. As ações devem ser específicas, mensuráveis, relevantes, exequíveis e ter efeito dentro do tempo determinado para o ciclo de gestão do PAN, e estar situadas dentro da esfera de atribuições e competências dos participantes da Oficina de Planejamento.</t>
  </si>
  <si>
    <t>Produto</t>
  </si>
  <si>
    <t>Aquilo que é obtido pela realização da ação. Deve ser mensurável, tangível, comprovar a execução da ação e estar situado dentro da esfera de atribuições e competências dos participantes da Oficina de Planejamento.</t>
  </si>
  <si>
    <t>Resultados esperados</t>
  </si>
  <si>
    <t>Indica qual resultado pretende-se alcançar com a execução da ação. Diferente do produto, este item pode estar fora da esfera de atribuições e competências dos participantes da oficina e não é de preenchimento obrigatório.</t>
  </si>
  <si>
    <t>Período</t>
  </si>
  <si>
    <t>Datas de início e término da implementação da ação, sendo que o término deve estar dentro do tempo determinado para o ciclo de gestão do PAN.</t>
  </si>
  <si>
    <t>Articulador</t>
  </si>
  <si>
    <t>Pessoa responsável por articular a implementação da ação e apresentar o produto obtido. No entanto, ele não é o único responsável pela execução da ação.</t>
  </si>
  <si>
    <t>Colaboradores</t>
  </si>
  <si>
    <t xml:space="preserve">Pessoas ou instituições corresponsáveis pela execução da ação, que auxiliam nas diferentes etapas de sua implementação. </t>
  </si>
  <si>
    <t>Custo estimado (R$)</t>
  </si>
  <si>
    <t xml:space="preserve">É um campo numérico com a estimativa dos recursos financeiros necessários para a implementação da ação. </t>
  </si>
  <si>
    <t>Localização (Localidade)</t>
  </si>
  <si>
    <t>Localização geográfica onde será executada a ação durante o ciclo de gestão vigente. Geralmente, a localidade possui menor escala e está relacionada com a área de atuação do articulador e colaboradores da ação, sendo a unidade geográfica mínima o município ou a bacia/tributário onde a ação será realizada.</t>
  </si>
  <si>
    <t>Localização (Área de Relevância)</t>
  </si>
  <si>
    <t>Localização geográfica de todas as áreas importantes para a execução da ação, independente da área de atuação do articulador e colaboradores. Assim, a Área de Relevância é aquela onde a execução da ação é necessária, ainda que não seja viável no atual ciclo de gestão.</t>
  </si>
  <si>
    <t>Observações</t>
  </si>
  <si>
    <t>Informações relevantes para a execução da ação.</t>
  </si>
  <si>
    <t>Linha Temática</t>
  </si>
  <si>
    <t xml:space="preserve">É um campo para a classificação temática da ação, a partir de uma lista suspensa pré-definida. (Definição de cada linha temática abaixo) </t>
  </si>
  <si>
    <t>Situação atual das ações
Sinaliza a situação da ação no período relativo à monitoria informando se a ação está em andamento, concluída no prazo previsto ou com problemas de realização. Descreve o andamento da ação, o produto obtido (parcial ou final), os problemas enfrentados e a(s) pessoa(s) responsável(is) pela informação sobre o andamento da ação.</t>
  </si>
  <si>
    <t>Ação cujo início planejado é posterior ao período monitorado</t>
  </si>
  <si>
    <t>São ações que estão planejadas para iniciar em uma data futura à da monitoria, e que portanto não precisam ser analisadas detalhadamente. Elas são indicadas para permitir a visualização da situação do PAN como um todo.</t>
  </si>
  <si>
    <t>Ação não iniciada ou não concluída</t>
  </si>
  <si>
    <t>Gerencialmente, significa um alerta para compreender a razão do atraso e estabelecer medidas que favoreçam a boa execução do PAN. Tanto a situação da ação cujo prazo de conclusão expirou sem que tenha sido finalizada, quanto à ação que não foi iniciada na data planejada, devem ser tratadas com atenção, indicando a necessidade de uma reformulação ou reprogramação.</t>
  </si>
  <si>
    <t>Ação em andamento com problemas de realização</t>
  </si>
  <si>
    <t>É a ação que foi iniciada e cujo prazo de conclusão ainda não expirou, mas que, de acordo com o andamento de sua execução, provavelmente não será possível concluir no prazo estipulado. Em termos de cronograma, o GAT deve compreender os problemas e propor uma reprogramação de período, maior engajamento do articulador e colaboradores, ou outras soluções que possam melhorar a execução da ação.</t>
  </si>
  <si>
    <t xml:space="preserve">Ação em andamento no período previsto </t>
  </si>
  <si>
    <t>Ação iniciada cujo prazo de conclusão ainda não expirou e, considerando o grau de execução, provavelmente será finalizada dentro do prazo estipulado.
Este tipo de ação não necessita de reprogramação significativa.</t>
  </si>
  <si>
    <t>Ação concluída</t>
  </si>
  <si>
    <t>Ação finalizada, com os produtos entregues. Mostra o quanto do PAN já está concluído. Neste caso, não importará, no gráfico, se a ação atrasou ou não para ser concluída, lembrando que a memória da execução nos anos anteriores</t>
  </si>
  <si>
    <t>Ação excluída ou agrupada</t>
  </si>
  <si>
    <t>Ações que foram excluídas do PAN ou agrupadas em outras ações cujo escopo é semelhante ou mais abrangente. As ações que se enquadram nesta categoria devem indicar, na aba da matriz de monitoria, a situação que se encontravam no momento da monitoria com as cores anteriormente citadas, além de serem marcadas no campo de agrupada ou excluída. No campo de observação da reprogramação deve ser informado o motivo da exclusão/agrupamento e em qual ação ela foi agrupada (no caso de agrupamento).</t>
  </si>
  <si>
    <t>Ação iniciada e não concluída no período previsto</t>
  </si>
  <si>
    <t>Essa categoria foi criada para diferenciar, na última monitoria, as ações não iniciadas (vermelhas) das iniciadas mas não concluídas (roxas). É utilizada para ações que foram iniciadas e tiveram bom andamento durante o PAN, com a entrega de produtos intermediários, mas que não foram totalmente concluídas (o produto final não foi obtido).</t>
  </si>
  <si>
    <t>Novas ações</t>
  </si>
  <si>
    <t>Ação que foi inserida no plano de ação no momento da monitoria. Essa ação deve ser analisada e validada com o GAT e ter todas as informações previtas na matriz de planejamento (produto, resultado esperado, período, articulador, custo estimado, colaboradores, localização, área de abrangência, observações)</t>
  </si>
  <si>
    <t>Descrição do andamento da ação</t>
  </si>
  <si>
    <t>Colocar as informações de andamento da ação, como foi feito, destaques da implementação, informações relevantes do andamento da ação. Observação: lembre-se que esse campo é importante para a análise das ações e servirá como um histórico de andamento da ação</t>
  </si>
  <si>
    <t>Produto obtido</t>
  </si>
  <si>
    <t xml:space="preserve">Citar os produtos que foram obtidos durante a execução da ação. Se o produto não for o planejado, justificar a integração ou ajustar o produto no campo de reprogramação.
Observação: aqui não é para descrever o produto, somente citá-lo. Os produtos devem ser inseridos no SEI. </t>
  </si>
  <si>
    <t>Problemas enfrentados que justificam a não execução, a execução parcial da ação, a exclusão ou o agrupamento</t>
  </si>
  <si>
    <t xml:space="preserve">Registrar quais foram os problemas enfrentados para execução da ação. Caso já tenha alguma sugestão para soluciona-lo, colocar no campo Recomendações ou Observações. </t>
  </si>
  <si>
    <t>Responsável pela informação sobre o andamento da ação</t>
  </si>
  <si>
    <t xml:space="preserve">Inserir quem registrou as informações de descrição, produto, problemas e recomendações. </t>
  </si>
  <si>
    <t xml:space="preserve">Recomendações ou Observações </t>
  </si>
  <si>
    <t>Informações ou sugestões relevantes para a execução da ação.</t>
  </si>
  <si>
    <t>Reprogramação das ações
Indica as reprogramações das ações relativas à revisão de: texto da ação, produto, resultado esperado, período (data de início e data de término), articulador, estimativa de custo, colaboradores, localização (localidades e área de relevância) e recomendações gerais/observações.</t>
  </si>
  <si>
    <t>Revisão do texto da ação</t>
  </si>
  <si>
    <t>Ajuste das informações referente ao texto da ação</t>
  </si>
  <si>
    <t>Revisão do produto da ação</t>
  </si>
  <si>
    <t>Ajuste das informações referente ao produto da ação</t>
  </si>
  <si>
    <t>Revisão do resultado esperado</t>
  </si>
  <si>
    <t>Ajuste das informações referente ao resultado esperado</t>
  </si>
  <si>
    <t>Revisão da data de início</t>
  </si>
  <si>
    <t>Ajuste referente a data de início da ação</t>
  </si>
  <si>
    <t>Revisão da data de término</t>
  </si>
  <si>
    <t>Ajuste referente a data final da ação</t>
  </si>
  <si>
    <t>Revisão do articulador da ação</t>
  </si>
  <si>
    <t>Ajuste referente ao articulador da ação</t>
  </si>
  <si>
    <t>Revisão do custo estimado</t>
  </si>
  <si>
    <t>Ajuste referente ao custo estimado da ação</t>
  </si>
  <si>
    <t>Revisão dos colaboradores</t>
  </si>
  <si>
    <t>Ajustes referente aos colaboradores da ação</t>
  </si>
  <si>
    <t>Revisão das localidades</t>
  </si>
  <si>
    <t>Ajuste referente a localidade da ação</t>
  </si>
  <si>
    <t>Revisão Área de Relevância</t>
  </si>
  <si>
    <t>Ajuste referente a área de abrangência da ação</t>
  </si>
  <si>
    <t>Revisão das Observações</t>
  </si>
  <si>
    <t>Ajuste referente às observações da ação</t>
  </si>
  <si>
    <t>Revisão da Linha Temática</t>
  </si>
  <si>
    <t>Ajuste referente à classificação temática da ação</t>
  </si>
  <si>
    <t>LINHAS TEMÁTICAS</t>
  </si>
  <si>
    <r>
      <t>Capacitação e EA</t>
    </r>
    <r>
      <rPr>
        <sz val="11"/>
        <color rgb="FF000000"/>
        <rFont val="Calibri"/>
        <family val="2"/>
      </rPr>
      <t> </t>
    </r>
  </si>
  <si>
    <r>
      <t>Capacitação</t>
    </r>
    <r>
      <rPr>
        <sz val="11"/>
        <rFont val="Calibri"/>
        <family val="2"/>
      </rPr>
      <t>: Processo de aprendizagem, que visa contribuir para o desenvolvimento de competências. (Adaptado do PNDP, 2006);</t>
    </r>
    <r>
      <rPr>
        <u/>
        <sz val="11"/>
        <rFont val="Calibri"/>
        <family val="2"/>
      </rPr>
      <t xml:space="preserve">
Educação ambiental</t>
    </r>
    <r>
      <rPr>
        <sz val="11"/>
        <rFont val="Calibri"/>
        <family val="2"/>
      </rPr>
      <t xml:space="preserve">: práticas voltadas à sensibilização da coletividade sobre as questões ambientais, formação de multiplicadores e engajamento em prol do meio ambiente (PNEA - Lei nº 9795/1999) </t>
    </r>
  </si>
  <si>
    <r>
      <t>Comunicação e Divulgação</t>
    </r>
    <r>
      <rPr>
        <sz val="11"/>
        <color rgb="FF000000"/>
        <rFont val="Calibri"/>
        <family val="2"/>
      </rPr>
      <t> </t>
    </r>
  </si>
  <si>
    <t>Ações voltadas para difundir, promover ou publicar assuntos relacionados ao PAN, tornando-os acessíveis para o público em geral.  </t>
  </si>
  <si>
    <t>Espécies Exóticas Invasoras  </t>
  </si>
  <si>
    <t>Atividades que envolvem prevenção, detecção, controle ou erradicação de espécie exótica cuja introdução ou dispersão ameaça a diversidade biológica. Como espécie exótica entende-se espécie, subespécie ou táxon de hierarquia inferior ocorrendo fora de sua área de distribuição natural, incluindo qualquer parte do indivíduo que possa sobreviver e reproduzir-se, como gametas, sementes, ovos ou propágulos (IN ICMBio Nº 6/2019).  </t>
  </si>
  <si>
    <t>Financiamento</t>
  </si>
  <si>
    <t>Identificação de fontes de captação de recursos financeiros para execução das ações.  </t>
  </si>
  <si>
    <r>
      <t>Fiscalização</t>
    </r>
    <r>
      <rPr>
        <sz val="11"/>
        <color rgb="FF000000"/>
        <rFont val="Calibri"/>
        <family val="2"/>
      </rPr>
      <t> </t>
    </r>
  </si>
  <si>
    <t>Controle e vigilância destinados a impedir estabelecimento ou continuidade de atividades consideradas lesivas ao meio ambiente ou em desconformidade com que foi autorizado. (IAP – Instituto Ambiental do Paraná).  </t>
  </si>
  <si>
    <t>Gestão da Informação</t>
  </si>
  <si>
    <t>Geração, organização, disponibilização e análise de dados sobre biodiversidade.   </t>
  </si>
  <si>
    <t>Licenciamento</t>
  </si>
  <si>
    <t>Proposição de medidas facilitadoras, mitigadoras ou compensatórias relacionadas ao processo de licenciamento ambiental.   </t>
  </si>
  <si>
    <t>Manejo de Habitat</t>
  </si>
  <si>
    <t>Atividades relacionadas à recuperação, manutenção, restauração ou conectividade de ambientes naturais. </t>
  </si>
  <si>
    <r>
      <t>Manejo</t>
    </r>
    <r>
      <rPr>
        <b/>
        <i/>
        <sz val="11"/>
        <color rgb="FF000000"/>
        <rFont val="Calibri"/>
        <family val="2"/>
      </rPr>
      <t xml:space="preserve"> ex situ</t>
    </r>
  </si>
  <si>
    <t>Intervenção sobre espécimes da fauna em ambiente controlado sob interferência e cuidado humano com a finalidade de manter e/ou reproduzir tais espécimes em cativeiro (IN ICMBio Nº 5/2021).  </t>
  </si>
  <si>
    <r>
      <t xml:space="preserve">Manejo </t>
    </r>
    <r>
      <rPr>
        <b/>
        <i/>
        <sz val="11"/>
        <color rgb="FF000000"/>
        <rFont val="Calibri"/>
        <family val="2"/>
      </rPr>
      <t>in situ</t>
    </r>
    <r>
      <rPr>
        <sz val="11"/>
        <color rgb="FF000000"/>
        <rFont val="Calibri"/>
        <family val="2"/>
      </rPr>
      <t> </t>
    </r>
  </si>
  <si>
    <t>Intervenção sobre espécimes da fauna em seu habitat natural visando à manutenção e recuperação de populações viáveis (IN ICMBio Nº 5/2021).  </t>
  </si>
  <si>
    <t>Manejo integrado</t>
  </si>
  <si>
    <r>
      <rPr>
        <sz val="11"/>
        <color rgb="FF000000"/>
        <rFont val="Calibri"/>
        <family val="2"/>
      </rPr>
      <t>Toda ação planejada visando à conservação de um táxon, que inclua a movimentação de espécimes em condição</t>
    </r>
    <r>
      <rPr>
        <i/>
        <sz val="11"/>
        <color rgb="FF000000"/>
        <rFont val="Calibri"/>
        <family val="2"/>
      </rPr>
      <t xml:space="preserve"> in situ</t>
    </r>
    <r>
      <rPr>
        <sz val="11"/>
        <color rgb="FF000000"/>
        <rFont val="Calibri"/>
        <family val="2"/>
      </rPr>
      <t xml:space="preserve"> e </t>
    </r>
    <r>
      <rPr>
        <i/>
        <sz val="11"/>
        <color rgb="FF000000"/>
        <rFont val="Calibri"/>
        <family val="2"/>
      </rPr>
      <t>ex situ</t>
    </r>
    <r>
      <rPr>
        <sz val="11"/>
        <color rgb="FF000000"/>
        <rFont val="Calibri"/>
        <family val="2"/>
      </rPr>
      <t>, considerando-os como uma população integrada (IN ICMBio Nº 5/2021).</t>
    </r>
  </si>
  <si>
    <r>
      <t>Normativas</t>
    </r>
    <r>
      <rPr>
        <sz val="11"/>
        <color rgb="FF000000"/>
        <rFont val="Calibri"/>
        <family val="2"/>
      </rPr>
      <t> </t>
    </r>
  </si>
  <si>
    <t>Proposição de elaboração, revisão ou alteração de diretrizes, regras ou normas e articulação com outros órgãos nas diferentes esferas para sua efetiva incorporação e implementação em seus instrumentos legais.    </t>
  </si>
  <si>
    <r>
      <t>Ordenamento e gestão territorial</t>
    </r>
    <r>
      <rPr>
        <sz val="11"/>
        <color rgb="FF000000"/>
        <rFont val="Calibri"/>
        <family val="2"/>
      </rPr>
      <t> </t>
    </r>
  </si>
  <si>
    <t>Estratégias que orientem a priorização das ações necessárias para uma gestão adequada do território (ordenamento territorial, áreas prioritárias, zoneamento urbano)  </t>
  </si>
  <si>
    <r>
      <t>Pesquisa </t>
    </r>
    <r>
      <rPr>
        <sz val="11"/>
        <color rgb="FF000000"/>
        <rFont val="Calibri"/>
        <family val="2"/>
      </rPr>
      <t> </t>
    </r>
  </si>
  <si>
    <t>Monitoramento, investigação e produção de conhecimento técnico-científico. </t>
  </si>
  <si>
    <t xml:space="preserve">Unidade de Conservação </t>
  </si>
  <si>
    <t>Unidades de Conservação- Criação, implementação, ampliação de unidades do SNUC e áreas protegidas. </t>
  </si>
  <si>
    <r>
      <t>Uso Sustentável</t>
    </r>
    <r>
      <rPr>
        <sz val="11"/>
        <color rgb="FF000000"/>
        <rFont val="Calibri"/>
        <family val="2"/>
      </rPr>
      <t> </t>
    </r>
  </si>
  <si>
    <t>Utilização racional de componentes da biodiversidade, mantendo seu potencial para atender às necessidades das gerações presentes e futuras (Adaptado da CDB - Decreto Legislativo nº 2, de 1994) - Mitigação e melhoria em equipamentos e estrutura.  </t>
  </si>
  <si>
    <t>PLANO DE AÇÃO NACIONAL DE CONSERVAÇÃO DE ESPÉCIES AMEAÇADAS DE EXTINÇÃO - PAN</t>
  </si>
  <si>
    <t>PLANO DE AÇÃO NACIONAL PARA A CONSERVAÇÃO DOS MAMÍFEROS AQUÁTICOS AMAZÔNICOS - PAN Mamíferos Aquáticos Amazônicos</t>
  </si>
  <si>
    <t>Objetivo geral do PAN</t>
  </si>
  <si>
    <t>Reduzir e mitigar as pressões antrópicas e aumentar o conhecimento sobre os mamíferos aquáticos da Amazônia, visando a sua conservação em cinco anos.</t>
  </si>
  <si>
    <t>Data da monitoria</t>
  </si>
  <si>
    <t>14/04/2020 - 15/04/2020 (virtual)</t>
  </si>
  <si>
    <t>Agrupada</t>
  </si>
  <si>
    <t>Excluída</t>
  </si>
  <si>
    <t>PLANEJAMENTO DO PAN</t>
  </si>
  <si>
    <t xml:space="preserve">SITUAÇÃO ATUAL </t>
  </si>
  <si>
    <t>REPROGRAMAÇÃO DO PAN</t>
  </si>
  <si>
    <t>OBJETIVOS ESPECÍFICOS</t>
  </si>
  <si>
    <t>Nº</t>
  </si>
  <si>
    <t>Localização</t>
  </si>
  <si>
    <t>Revisão do Resultado Esperado</t>
  </si>
  <si>
    <t>Revisão da Data de Início</t>
  </si>
  <si>
    <t>Revisão da Data de Término</t>
  </si>
  <si>
    <t>Revisão da estimativa do custo global</t>
  </si>
  <si>
    <t>Recomendações e observações</t>
  </si>
  <si>
    <t>Início</t>
  </si>
  <si>
    <t>Fim</t>
  </si>
  <si>
    <t>Localidades</t>
  </si>
  <si>
    <t>Área de relevância</t>
  </si>
  <si>
    <t>Redução dos conflitos entre mamíferos aquáticos e atividades pesqueiras</t>
  </si>
  <si>
    <t>1.1</t>
  </si>
  <si>
    <t>Quantificar os eventos de captura incidental ocasionados por artes de pesca</t>
  </si>
  <si>
    <t>. Protocolo de monitoramento dos efeitos das interações do animais com as artes de pesca; 
. Mapa de distribuição dos eventos;
. Relatórios estatísticos anuais;
. Memória e/ou atas de reuniões associadas ao GAT</t>
  </si>
  <si>
    <t>Identificar e entender os efeitos das interações do animais com as artes de pesca; medidas mitigatórias identificadas, elaboradas e divulgadas</t>
  </si>
  <si>
    <t>janeiro-19</t>
  </si>
  <si>
    <t>janeiro-24</t>
  </si>
  <si>
    <t>Sannie Brum (INPA/AMPA)</t>
  </si>
  <si>
    <r>
      <t>Miriam Marmontel (IDSM), Renata Emin (MPEG), Waleska Gravena (UFAM), Otávio Filho (APA Nhamundá/AM), Luciana Crema (ICMBio/CEPAM), Gisele Maciel (INPA/AMPA), Josana da Costa (MPP), Gabriel Melo-Santos (BioMA / Universidade St Andrews), Vera da Silva (INPA),</t>
    </r>
    <r>
      <rPr>
        <sz val="11"/>
        <color indexed="10"/>
        <rFont val="Calibri"/>
        <family val="2"/>
      </rPr>
      <t xml:space="preserve"> </t>
    </r>
    <r>
      <rPr>
        <sz val="11"/>
        <rFont val="Calibri"/>
        <family val="2"/>
      </rPr>
      <t xml:space="preserve">Paulo Cesar (CPP), Diogo Souza (INPA) , Danielle Lima* (IDSM - Núcleo Amapá), Whaldener Endo* (UFRR), Taís Pereira (Instituto Araguaia), Caroline Arantes (UNIR)*, CRs-ICMBio e Gestores de UCs, Paulo Henrique Oliveira (UFAM-Parintins)*, Marcelo Vidal (CNPT/ICMBIO), </t>
    </r>
  </si>
  <si>
    <t>Medio e Baixo Amazonas e Tapajós, Medio e Baixo Solimões, Baixo Purus, Baía de Marajó, Araguaia, Rio Tocantins, Rio Guamá, Rio Pará, Rio Uatumã, Rio Andirá, Costa do Amapá</t>
  </si>
  <si>
    <t>Madeira, Alto Solimões, Xingu, Estado do Acre e Roraima, Rio Trombetas, Bacia do Amapá</t>
  </si>
  <si>
    <t>x</t>
  </si>
  <si>
    <t xml:space="preserve">GPMAA continua monitorando eventos de mortalidade, realizando necropsias e tentando identificar se a mortalidade se deu relativo a interação com pescas. Projeto: Smart pingers to significantly reduce river dolphin mortality,  submetido por Global River Dolphin Initiative to WWF (20.000 euro) para aplicação em dois países da América do Sul (Brasil e Peru) e da Ásia.   </t>
  </si>
  <si>
    <t xml:space="preserve">                                               Lista de eventos de capturas acidentais. Compilação de registros de captura incidental e caça (constituem produtos preliminares para o "Mapa de distribuição dos eventos" previsto).</t>
  </si>
  <si>
    <t>Falta de financiamento para a atividade e falta de comunicação entre os colaboradores. Tentarei manter essa comunicação.                                              Falta de recursos humanos e financeiros, CoVid19.                                        Escassez de recursos.</t>
  </si>
  <si>
    <t>Sannie Muniz Brum (AMPA / INPA)                 Miriam Marmontel (IDSM) Gabriel Melo-Santos (BioMA / Universidade St Andrews)</t>
  </si>
  <si>
    <t>Contactarei os colaboradores para uma melhor avaliação da ação na reunião de monitoria. Tentarei melhorar a comunicação entre os colaboradores, mas é uma ação cara e de difícil execução.  Deveria ser feito um esforço regional, inclusive com captação conjunta de recursos, para uma investida forte nesta que, ao meu ver, é o maior problema de conservação dos botos no momento.                            GAT: Criar uma rede de colaboração p/ executar a ação.</t>
  </si>
  <si>
    <t>GAT: incluir rede de colaboração p/ executar a ação</t>
  </si>
  <si>
    <t>Identificar os colaboradores com * e verificar seu interesse. O que consta em localidades deveria ir para Áreas de Relevância. Localidades deveriam ser locais específicos, como comunidades, municípios, lagos.</t>
  </si>
  <si>
    <t>1.2</t>
  </si>
  <si>
    <t>Apresentar subsídios para ações de fiscalização  contra as atividades pesqueiras ilegais e outros crimes que incidem sobre os mamíferos aquáticos</t>
  </si>
  <si>
    <r>
      <rPr>
        <sz val="11"/>
        <rFont val="Wingdings"/>
        <charset val="2"/>
      </rPr>
      <t></t>
    </r>
    <r>
      <rPr>
        <sz val="11"/>
        <rFont val="Calibri"/>
        <family val="2"/>
      </rPr>
      <t xml:space="preserve">Memórias e atas de reuniões;
</t>
    </r>
    <r>
      <rPr>
        <sz val="11"/>
        <rFont val="Wingdings"/>
        <charset val="2"/>
      </rPr>
      <t></t>
    </r>
    <r>
      <rPr>
        <sz val="11"/>
        <rFont val="Calibri"/>
        <family val="2"/>
      </rPr>
      <t>Ofício resposta sobre a inclusão de ações no planejamento anual dos órgãos envolvidos</t>
    </r>
  </si>
  <si>
    <t xml:space="preserve"> Redução de atividades pesqueiras ilegais</t>
  </si>
  <si>
    <t>junho-19</t>
  </si>
  <si>
    <t>dezembro-22</t>
  </si>
  <si>
    <t>Luciana Crema (ICMBio/CEPAM)</t>
  </si>
  <si>
    <r>
      <t xml:space="preserve">Miriam Marmontel (IDSM), Renata Emin (MPEG), Waleska Gravena (UFAM), Otávio Filho (APA Nhamundá/AM), Gisele Maciel (INPA/AMPA), Josana da Costa (MPP), Diogo Souza (INPA), Danielle Lima* (IDSM - Núcleo Amapá), Valdener Endo* (UFRR), Taís Pereira* (Instituto Araguaia), Carol Doria* (UNIR)*, Nívia Pereira (Ideflor-Bio),  Leandro Aranha* (IBAMA), Marcelo Garcia* (IPAAM), </t>
    </r>
    <r>
      <rPr>
        <sz val="11"/>
        <color indexed="8"/>
        <rFont val="Calibri"/>
        <family val="2"/>
      </rPr>
      <t xml:space="preserve">Palmira (SEMA/RR), </t>
    </r>
    <r>
      <rPr>
        <sz val="11"/>
        <rFont val="Calibri"/>
        <family val="2"/>
      </rPr>
      <t xml:space="preserve">Naturatins*, SEMAs* Pará, Danny Moraes (SEMA/MT), Gabriel Melo-Santos (BioMA / Universidade St Andrews), Patrícia Maffioletti (Batalhão da Polícia Ambiental)*, Sônia Canto (SEMA/AM), Gestores de UCs, Alex Klautau (ICMBio/CEPNOR), Angélica Rodrigues (BioMA), Natália Lima (IBAMA/AM)   </t>
    </r>
  </si>
  <si>
    <t>Medio e Baixo Amazonas e Tapajós, Medio e Baixo Solimões, Baixo Purus, Baía de Marajó, Araguaia, Rio Tocantins, Rio Guamá, Rio Pará, Rio Uatumã, Rio Andirá</t>
  </si>
  <si>
    <t>Madeira, Alto Solimões, Xingu, Estado do Acre e Roraima, Rio Trombetas, Bacia do Amapá, Japurá</t>
  </si>
  <si>
    <t>As fiscalizações ainda não ocorrem com objetivo específico para mamíferos aquáticos amazônicos.               Piracatinga: com o final da moratória, atividade parece estar tomando vulto novamente em alguns pontos do entorno da RDSA, usando-se principalmente canoas (em vez de caixas). Operação de combate à pesca da piracatinga nos últimos dois anos e, só não haverá este ano por contado fim da moratória. Apreensão de 126 redes de pesca irregular.                                                                                                                                                                                                                                                                                                                                               Paper: Calvimontes, J., Marmontel, M. Hunting of Amazonian Manatee in a Brazilian protected area. Journal of Ethnobiology (submetido).                                                                                                                             Operação de combate à pesca da piracatinga nos últimos dois anos.</t>
  </si>
  <si>
    <t xml:space="preserve">Apesar das operações de fiscalização e do trabalho científico (ver descrição do andamento da ação) contribuírem diretamente para o resultado esperado da ação, ainda não foram apresentados os produtos previstos até a primeira monitoria (Memórias e Atas de Reuniões; Ofício resposta dos órgãos). </t>
  </si>
  <si>
    <t xml:space="preserve">As fiscalizações ainda não ocorrem com objetivo específico para mamíferos aquáticos amazônicos; falta de recursos; falta de pessoal.             Ilícito, difícil de monitorar. Ribeirinhos estão mudando de caixas para canoas (que normalmente ficam na beira da comunidade, e não chamariam a atenção como as caixas). Ela é muito parecida com 2.2.                                             me parece que ocorreria a partir do envio de informações aos órgãos de Fiscalização. Mas não recebemos nada. </t>
  </si>
  <si>
    <t>Danny Moraes (SEMA-MT)                                  Miriam Marmontel (IDSM) Igor Silva (Ibama)          Leandro Aranha (ICMBio)</t>
  </si>
  <si>
    <t>Avaliar a possibilidade de fiscalização conjunta (recursos pesqueiros e mamíferos aquáticos).                                                               Poderia ser combinada com 2.2.                      E careciamos mesmo de mais informações para tentar direcionar alguma ação para a captura do boto diretamente.                             o produto 
(memórias e atas de reuniões;
Ofício resposta sobre a inclusão de ações no planejamento anual dos órgãos envolvidos)
me parece bem distante do objetivo uma vez que de forma nenhuma comprova a entrega dos tais subsidios.
GAT: Nao se trata somente de botos; existem inumeros relatos de captura de peixes-bois; Os mesmo vale pra lontras, algumas sao capturadas pra serem pets (relatos no PA), Ou mortas por retaliação a danos de pesca.</t>
  </si>
  <si>
    <t>GAT: Relatório técnico ou informe periódico p/ orientar o planejamento dos orgãos de fiscalização.  Articulação maior com os órgãos (reuniões).  Documento produzido após reuniões do GAT com ações de fiscalização, com base nas informações levantadas p/ monitoria, além de outros documentos com periodicidade contínua.</t>
  </si>
  <si>
    <t>O final poderia ser no fim da duração do PAN, afinal estas ameaças perdurarão.</t>
  </si>
  <si>
    <t xml:space="preserve">GAT: Sônia Canto </t>
  </si>
  <si>
    <t>Identificar as pessoas com * e confirmar seu interesse em participar. Poderia ser combinada com 2.2 (não aceita pelo GAT na primeira monitoria). GAT: Definir melhor os subsídios técnicos, como os registros de caça, áreas, épocas. Reforçar a importância da fiscalização mesmo sem a moratória (pesca da piracatinga). O que consta em localidades deveria ir para Áreas de Relevância. Localidades deveriam ser locais específicos, como comunidades, municípios, lagos.</t>
  </si>
  <si>
    <t>1.3</t>
  </si>
  <si>
    <t>Elaborar e estimular junto com as comunidades programas de alternativa de renda visando construir uma imagem positiva dos mamíferos aquáticos</t>
  </si>
  <si>
    <t>Relatório de atividades e reuniões</t>
  </si>
  <si>
    <t>Comunidades produzindo e comercializando produtos e serviços</t>
  </si>
  <si>
    <t>janeiro-20</t>
  </si>
  <si>
    <t>dezembro-23</t>
  </si>
  <si>
    <t>Miriam Marmontel (IDSM)</t>
  </si>
  <si>
    <t>SEBRAE*, Paulo César (CPP), Josana da Costa (MPP), Fundação Almerinda Malaquias*, Associações das Pelúcias*, Associações Comunitárias*, Renata Emin (MPEG), Angélica Rodrigues (BioMA)*, Leonel Ferreira (BioMA), Marcelo Vidal (CNPT/ICMBIO), Sannie Brum (INPA/AMPA)</t>
  </si>
  <si>
    <t>médio e baixo Solimões, Tefé e arredores, Coari, Manacapuru, Novo Airão, Santarém e arredores, Oriximiná, Belém e Marajó, Porto Velho e arredores</t>
  </si>
  <si>
    <t>costa do Pará e Amapá, estados de AC, RO, RR</t>
  </si>
  <si>
    <t>Lembrar de fazer o link com a ação sobre turismo do obj 5. Incluir nas recomendações um item para pesquisa sobre possíveis alternativas de tecnologia que possam contribuir para diminuir a ocorrência de conflitos.</t>
  </si>
  <si>
    <t xml:space="preserve">Algumas comunidades de Mamirauá e Amanã estariam interessados, desde que houvesse capacitação e apoio. Além disso um aplicativo de um jogo disponível no google play foi gerado a partir de entrevistas com as comunidades de pescadores onde ocorrem os mamíferos aquáticos.                                              </t>
  </si>
  <si>
    <t xml:space="preserve">Apesar da identificação do interesse de comunidades e do aplicativo desenvolvido (ver descrição do andamento da ação), até a primeira monitoria, ainda não foram apresentados os Relatórios de atividades e reuniões previstos inicialmente como produtos. </t>
  </si>
  <si>
    <t>Falta de recurso financeiro essencial para deslocamento e manutenção de ações em comunidades distantes da capital; de espaços adequados para acolhimento do público escolar para ações de educação ambiental.        Carência de recursos humanos, financeiros e, agora, a CoVid19</t>
  </si>
  <si>
    <t>Angélica Rodrigues (Instituto BioMA)      Miriam Marmontel (IDSM)</t>
  </si>
  <si>
    <t xml:space="preserve">Especificar os critérios de entendimento acerca do conceito de comunidade, pode ser qualquer grupo organizado ou qualquer pessoa da comunidade?.         Seria interessante um contato com o SEBRAE para parceria e capacitação de comunidades, além de articular com todos os grupos para fazermos iniciativa conjunta. Em eventos culturais e científicos, durante a contação de histórias para a público infanto-juvenil, ilustrações produzidas podem ser utilizadas para confecções de protudos como: camisas, jogos, canecas e cartilhas. </t>
  </si>
  <si>
    <t>GAT: incluir projeto piloto de geração de renda</t>
  </si>
  <si>
    <t xml:space="preserve">Face ao Covid, reprogramar início para setembro 2020, </t>
  </si>
  <si>
    <t xml:space="preserve">com final em 2024. </t>
  </si>
  <si>
    <t xml:space="preserve">Recomendamos incluir as localidades pesqueiras do Baixo rio Tocantins e região insular de Belém.  </t>
  </si>
  <si>
    <t xml:space="preserve">Médio e baixo Solimões não são "localidades" mas "áreas de interesse". </t>
  </si>
  <si>
    <t xml:space="preserve">Identificar os colaboradores com * e saber de seu interesse. Especificar os critérios de entendimento acerca do conceito de comunidade, pode ser qualquer grupo organizado ou qualquer pessoa da comunidade? Seria interessante um contato com o SEBRAE para parceria e capacitação de comunidades, além de articular com todos os grupos para fazermos iniciativa conjunta. Em eventos culturais e científicos, durante a contação de histórias para a público infanto-juvenil, ilustrações produzidas podem ser utilizadas para confecções de protudos como: camisas, jogos, canecas e cartilhas. </t>
  </si>
  <si>
    <t>Redução da pressão de caça sobre os mamíferos aquáticos</t>
  </si>
  <si>
    <t>2.1</t>
  </si>
  <si>
    <t>Articular ações de fiscalização em mercados, frigoríficos, feiras e entrepostos pesqueiros de produtos oriundos da caça de mamíferos aquáticos e da pesca da piracatinga</t>
  </si>
  <si>
    <r>
      <rPr>
        <sz val="11"/>
        <rFont val="Wingdings"/>
        <charset val="2"/>
      </rPr>
      <t></t>
    </r>
    <r>
      <rPr>
        <sz val="11"/>
        <rFont val="Calibri"/>
        <family val="2"/>
      </rPr>
      <t xml:space="preserve">Ofício resposta sobre a inclusão das ações no planejamento anual dos órgãos envolvidos; 
</t>
    </r>
    <r>
      <rPr>
        <sz val="11"/>
        <rFont val="Wingdings"/>
        <charset val="2"/>
      </rPr>
      <t></t>
    </r>
    <r>
      <rPr>
        <sz val="12.1"/>
        <rFont val="Calibri"/>
        <family val="2"/>
      </rPr>
      <t xml:space="preserve"> </t>
    </r>
    <r>
      <rPr>
        <sz val="11"/>
        <rFont val="Calibri"/>
        <family val="2"/>
      </rPr>
      <t>Memórias de reunião</t>
    </r>
  </si>
  <si>
    <t>Redução da comercialização de produtos oriundos da caça de mamíferos aquáticos e piracatinga</t>
  </si>
  <si>
    <t>Leandro Aranha (IBAMA)</t>
  </si>
  <si>
    <t>ICMBio, Batalhão de Polícia Ambiental, IBAMA, órgãos estaduais de fiscalização, Polícia Federal</t>
  </si>
  <si>
    <t>Tefé, Tabatinga, Manacapuru, Iranduba e Manaus. Feiras de Belém e Abaetetuba (produtos)</t>
  </si>
  <si>
    <t>Amazonas em especial Solimões e Purus</t>
  </si>
  <si>
    <t>Foram feitas algumas ações em toda cadeia pesqueira no Estado do Amazonas na Operação Mota do IBAMA que teve ações em 2018 e 2019 com apreensão de piracatinga.  GAT: As fiscalizações ainda não ocorrem com objetivo específico para mamíferos aquáticos amazônicos.               Piracatinga: com o final da moratória, atividade parece estar tomando vulto novamente em alguns pontos do entorno da RDSA, usando-se principalmente canoas (em vez de caixas).                                       Operação de combate à pesca da piracatinga nos últimos dois anos e, só não haverá este ano por contado fim da moratória.   Já foram realizadas análises (INPA) das amostras coletadas pelo Ibama e os resultados foram repassados p/ o orgão. Apreensões de piracatinga e coleta de amostras de peixe filetado para identificação genética de espécie. GAT: Apreensão de 126 redes de pesca irregular.                                                                                                                                                                                                                                                                                                                                                                                                                                                                    Operação de combate à pesca da piracatinga nos últimos dois anos.</t>
  </si>
  <si>
    <t>Apesar das operações de fiscalização, apreensões e coleta de amostra (ver descrição do andamento da ação) contribuírem diretamente para o resultado esperado da ação, ainda não foram apresentados os produtos previstos até a primeira monitoria (Ofício resposta dos órgãos e Memórias de reunião). Mas o GAT considerou a ação como em andamento dentro do previsto.</t>
  </si>
  <si>
    <t>Recursos cada vez mais escassos para realização de fiscalização (mas o andamento está de acordo com o previsto)</t>
  </si>
  <si>
    <t>Leandro Aranha (ICMBio)</t>
  </si>
  <si>
    <t>Seria interessante que o GAT se manifestasse via documento à Coordenação Geral de Fiscalização do IBAMA para que a Operação Mota ou outra correlata seja mantida no planejamento anual de fiscalização do órgão com recursos destinados para tal.</t>
  </si>
  <si>
    <t>2.2</t>
  </si>
  <si>
    <t>Compilar e disponibilizar informações relacionadas a caça/abate para subsidiar os órgãos de fiscalização</t>
  </si>
  <si>
    <r>
      <rPr>
        <sz val="11"/>
        <rFont val="Wingdings"/>
        <charset val="2"/>
      </rPr>
      <t></t>
    </r>
    <r>
      <rPr>
        <sz val="11"/>
        <rFont val="Calibri"/>
        <family val="2"/>
      </rPr>
      <t xml:space="preserve">Mapas;
</t>
    </r>
    <r>
      <rPr>
        <sz val="11"/>
        <rFont val="Wingdings"/>
        <charset val="2"/>
      </rPr>
      <t></t>
    </r>
    <r>
      <rPr>
        <sz val="11"/>
        <rFont val="Calibri"/>
        <family val="2"/>
      </rPr>
      <t xml:space="preserve">Relatórios; 
</t>
    </r>
    <r>
      <rPr>
        <sz val="11"/>
        <rFont val="Wingdings"/>
        <charset val="2"/>
      </rPr>
      <t></t>
    </r>
    <r>
      <rPr>
        <sz val="11"/>
        <rFont val="Calibri"/>
        <family val="2"/>
      </rPr>
      <t>Documentos técnicos</t>
    </r>
  </si>
  <si>
    <t>Ações de fiscalização melhor qualificadas e mais efetivas</t>
  </si>
  <si>
    <t>Sônia Canto (SEMA/AM)</t>
  </si>
  <si>
    <t>Diogo Souza (INPA), Sannie Brum (INPA/AMPA), Gabriel Melo-Santos (BioMA / Universidade St Andrews), Renata Emin (MPEG), MPF*, Waleska Gravena (UFAM), Vera da Silva (INPA), Miriam Marmontel* (IDSM)</t>
  </si>
  <si>
    <t>baixo rio Negro/AM, baixo rio Purus/AM, Manacapuru/AM, Tefé/AM</t>
  </si>
  <si>
    <t>Lago Badajós, Coari/AM, baixo rio Amazonas, médio rio Solimões</t>
  </si>
  <si>
    <t>pode haver necessidade de reuniões locais para sistematizar a tabulação de dados e obtenção dos mesmos. Acrescentei a região de Tefé (devido a questão da caça), e as colaboradoras Miriam e Vera. Caso não haja necessidade podemos tirar.</t>
  </si>
  <si>
    <t xml:space="preserve">              Foi realizada a compilação dos registros de abate e caça (Instituto Bioma). </t>
  </si>
  <si>
    <t>Os trabalhos de Waleska Gravena (UFAM) sobre caça na região de Coari correspondem aos documentos técnicos previstos como produto (inclui a disponibilização p/ os orgãos de fiscalização e trabalho em conjunto com os mesmos, contribuindo diretamente para o resultado esperado pela ação).</t>
  </si>
  <si>
    <t>Resistência a apontar comunidades. Falta de recursos, CoVi. Muito semelhante a 1.2.                                    Escassez de recursos.</t>
  </si>
  <si>
    <t>Miriam Marmontel (IDSM) Gabriel Melo-Santos (BioMA / Universidade St Andrews)</t>
  </si>
  <si>
    <r>
      <t xml:space="preserve"> </t>
    </r>
    <r>
      <rPr>
        <sz val="11"/>
        <rFont val="Calibri"/>
        <family val="2"/>
        <scheme val="minor"/>
      </rPr>
      <t>Poderia ser compilada com 1.2 (não aceita pelo GAT).</t>
    </r>
  </si>
  <si>
    <t xml:space="preserve">
</t>
  </si>
  <si>
    <t>Tefé/AM, Lago Badajós, Coari/AM</t>
  </si>
  <si>
    <t>Baixo rio Negro/AM, baixo rio Purus/AM, Manacapuru/AM,  baixo rio Amazonas, médio rio Solimões</t>
  </si>
  <si>
    <t>Poderíamos propor que o articulador se comunicasse com os colaboradores com regularidade (eu também). Acho que estamos deixando isto escapar, e só buscamos mesmo os resultados no momento da monitoria. Acho que é preciso articular melhor, conversar, fazer ações em conjunto, ou sempre estaremos reportando apenas ações individuais, de menor alcance. Sugestão de revisar as localidades e áreas de interesse.</t>
  </si>
  <si>
    <t>2.3</t>
  </si>
  <si>
    <t>Buscar mecanismos de financiamento e manter uma rede de instituições para fomentar a soltura de peixes-boi</t>
  </si>
  <si>
    <r>
      <rPr>
        <sz val="11"/>
        <rFont val="Wingdings"/>
        <charset val="2"/>
      </rPr>
      <t></t>
    </r>
    <r>
      <rPr>
        <sz val="11"/>
        <rFont val="Calibri"/>
        <family val="2"/>
      </rPr>
      <t xml:space="preserve">Protocolos de soltura; 
</t>
    </r>
    <r>
      <rPr>
        <sz val="11"/>
        <rFont val="Wingdings"/>
        <charset val="2"/>
      </rPr>
      <t></t>
    </r>
    <r>
      <rPr>
        <sz val="11"/>
        <rFont val="Calibri"/>
        <family val="2"/>
      </rPr>
      <t xml:space="preserve">Atas de reuniões;
</t>
    </r>
    <r>
      <rPr>
        <sz val="11"/>
        <rFont val="Wingdings"/>
        <charset val="2"/>
      </rPr>
      <t></t>
    </r>
    <r>
      <rPr>
        <sz val="11"/>
        <rFont val="Calibri"/>
        <family val="2"/>
      </rPr>
      <t>Projetos submetidos</t>
    </r>
  </si>
  <si>
    <t>Aumento de animais soltos, aumento do número de parceiros, recursos disponíveis, grupo de trabalho/rede operante</t>
  </si>
  <si>
    <t>Diogo Souza (INPA)</t>
  </si>
  <si>
    <t xml:space="preserve">Miriam Marmontel (IDSM), Stella Lazarini (Eletrobras), Jairo Moura (ZOOUNAMA), Renata Emin (MPEG), Vera da Silva (INPA), Gabriel Melo-Santos (BioMA / Universidade St Andrews), Angélica Rodrigues (BioMA)*, Anselmo d'Affonseca (INPA)*, Alex Klautau (ICMBio/CEPNOR)*, Rodrigo Amaral (IFAM)*, Aline Souza Ramos (CPPMA)*, Iran Normande (ICMBio/APA Costa dos Corais)*, João Borges (Fundação Mamíferos Aquáticos), </t>
  </si>
  <si>
    <t>Balbina, Marajó, Macapá, RDS Piagaçu-Purus, RDS Amanã, Santarém/AM, RDS Uatumã, baixo Amazonas</t>
  </si>
  <si>
    <t>Área do PAN</t>
  </si>
  <si>
    <t xml:space="preserve">Não houve articulação.                                                                          Parcerias de multiprofissionais na área de tecnologia, veterinária e biológica a fim de criar aplicativo para registro dos encalhes e orientações básicas às comunidades locais. GAT: Projeto do IdeflorBio de reabilitação p/ soltura de peixes-boi no PA (em  andamento). Inciativa de criação de GT envolvendo várias instituições e criação de um consórcio p/ angariar financiamento. Protocolos de soltura do CMA em andamento. GPMAA  propôs workshop sobre assunto para a próxima RT. </t>
  </si>
  <si>
    <t xml:space="preserve">                                                                                                                                                                                                                                                                                                                                                                                                                                                                                                                                                                                                                                                                                                                         Projetos submetidos pelo Instituto Bioma (aguardando bolsas de estudo para acadêmicos desenvolverem app). Atas de reuniões para consolidação de uma rede de encalhe para resgate de filhotes órfãos de peixe-boi formada por ONGs, secretarias de meio ambiente, instituições de pesquisa e universidades.                                                                                                                                                                                                                                      Ata de reunião com a IdeflorBio (implementação do projeto de reabilitação e soltura de peixes-boi).</t>
  </si>
  <si>
    <t>Falta de articulação.                                 Falta de comunicação com colaboradores da ação.                 Escassez de recurso finaceiro.          Baixa comunicação entre o articulador e colaboradores.</t>
  </si>
  <si>
    <t>Miriam Marmontel (IDSM)    Diogo Souza (AMPA)     Angélica Rodrigues (Bioma)                                Iran Normande (ICMBio)  João Carlos Gomes Borges (FMA)</t>
  </si>
  <si>
    <t>Fazer esforço conjunto de submissão de grande projeto para obtenção de recursos para soltura dos 100+ animais atualmente em cativeiro.</t>
  </si>
  <si>
    <t>Criar uma rede de instituições p/ assessorar a manutenção de peixes-boi em cativeiro e a soltura de acordo com protocolos técnicos</t>
  </si>
  <si>
    <t>GAT: criação de um consórcio p/ angariar financiamento. Banco de dados, reuniões periódicas, articulação, studbook, recomendções aos orgãos. Implantação do Studbook para os espécimes em cativeiro. Obtenção de amostras geneticas dos animais em cativeiro e uso p/ decisão de soltura.</t>
  </si>
  <si>
    <t>Realizar solturas e monitoramento por radiotelemetria dos peixes-bois-amazônicos reabilitados. Assegurar as condições técnicas e estruturais para a reabilitação e manutenção dos peixes-bois-amazônicos. Studbook como ferramenta auxiliar à conservação das espécies do PANMAA por meio de seu uso pela fiscalização e pelos centros de reabilitação visando à prevenção da chegada desses animais ao cativeiro, bem como ações voltadas à soltura.</t>
  </si>
  <si>
    <t>Data final, final do PAN</t>
  </si>
  <si>
    <t>Com relação aos custos, acredito que os valores inseridos não representam a previsão real para a ação (ex. 2.3).</t>
  </si>
  <si>
    <t>Remover Stella Maris - motivo aposentada (GAT: não remover) ; E Aline Ramos - fora da instituição CPPMA</t>
  </si>
  <si>
    <t>Incluir em localidades: Belém e região insular.</t>
  </si>
  <si>
    <t xml:space="preserve">GAT: Incluir o tema nas discussões da Remanor.         João (FMA): Realizar solturas e monitoramento por radiotelemetria dos peixes-bois-amazônicos reabilitados. Assegurar as condições técnicas e estruturais para a reabilitação e manutenção dos peixes-bois-amazônicos. Elaborar o “studbook” dos peixes-bois-amazônicos (GAT: propostas incorporadas aos resultados esperados). </t>
  </si>
  <si>
    <t>2.4</t>
  </si>
  <si>
    <t xml:space="preserve">Avaliar a efetividade da IN Interministerial MAPA/MMA Nº 06 de 17 de julho 2014 da piracatinga quanto à proteção aos botos
</t>
  </si>
  <si>
    <r>
      <rPr>
        <sz val="11"/>
        <rFont val="Wingdings"/>
        <charset val="2"/>
      </rPr>
      <t></t>
    </r>
    <r>
      <rPr>
        <sz val="11"/>
        <rFont val="Calibri"/>
        <family val="2"/>
      </rPr>
      <t xml:space="preserve">Relatório; 
</t>
    </r>
    <r>
      <rPr>
        <sz val="11"/>
        <rFont val="Wingdings"/>
        <charset val="2"/>
      </rPr>
      <t></t>
    </r>
    <r>
      <rPr>
        <sz val="11"/>
        <rFont val="Calibri"/>
        <family val="2"/>
      </rPr>
      <t xml:space="preserve">Ofício com recomendações ao MMA e SEAP </t>
    </r>
  </si>
  <si>
    <t>Subsídios ao MMA e MAPA sobre a manutencao da moratória de pesca por mais 5 anos ou adoção de outras medidas</t>
  </si>
  <si>
    <t>novembro-19</t>
  </si>
  <si>
    <r>
      <t>Miriam Marmontel (IDSM), Diogo Lagroteria (ICMBio/CEPAM), Luciana Crema (ICMBio/CEPAM), Juliana di Tullio (Museu Oceanográfico da FURG)*, Vera da Silva (INPA), Gisele Maciel (INPA/AMPA), Marllen Palheta (SEAP/PR)</t>
    </r>
    <r>
      <rPr>
        <sz val="11"/>
        <color indexed="10"/>
        <rFont val="Calibri"/>
        <family val="2"/>
      </rPr>
      <t xml:space="preserve"> </t>
    </r>
  </si>
  <si>
    <t>ao longo do rio Solimões, Purus</t>
  </si>
  <si>
    <t>Manacapuru (Solimões); Purus; Mamirauá (Solimões/Japurá)</t>
  </si>
  <si>
    <t xml:space="preserve">Relatórios e artigos estão em andamento.                                                           GPPMA: estamos fazendo entrevistas e monitorando as margens dos rios, compilando informações do IDSM, planejando próxima expedição CEPAM para levantamento em toda área da RDSM; concluímos e estamos em fase de análise de 3 anos de levantamentos em 3 áreas específicas da RDSM quanto a abundância de botos (em locais com e sem pesca de piracatinga).                                                                                              ICMBio/CMA encaminhou NT ao MMA solicitando prorrogação da moratória por tempo indeterminado, de acordo com as recomendações aprovadas pela CIB e para conclusão da avaliação. O MMA solicitou a prorrogação por Ofício p/ a SAP/MAPA.                                                                                                              No âmbito do Projeto Paisagens Sustentáveis da Amazônia estamos propondo duas expedições através da contratação de Consultoria Pessoa Jurídica. os TdRs foram encaminhados para aprovação da Conservation International. GAT: GT da Secretaria de Pesca/AM p/ discutir a pesca da piracatinga.               1 - TdR p/ Contratação de consultoria de pessoa jurídica (PJ) para realizar expedição de monitoramento das populações de boto-vermelho (Inia geoffrensis), boto-tucuxi (Sotalia fluviatilis), jacaré-açu (Melanosuchus niger) e jacaré-tinga (Caiman crocodilus), no rio Solimões entre Tefé e Santo Antônio do Iça no perímetro da Reserva de Desenvolvimento Sustentável Mamirauá no rio Solimões, incluindo a calha do rio Japurá, Paranã do Aranapu e o canal Auati-Paraná, no Estado do Amazonas, além de analisar os dados provenientes do monitoramento das populações de crocodilianos no intuito de avaliar o cumprimento e os efeitos da moratória da pesca e comercialização da piracatinga (Calophysus macropterus).                                                                                                                                                    2 - TdR p/ Contratação de consultoria de pessoa jurídica (PJ) para realizar expedição de monitoramento das populações de boto-vermelho (Inia geoffrensis), boto-tucuxi (Sotalia fluviatilis), jacaré-açu (Melanosuchus niger) e jacaré-tinga (Caiman crocodilus), em áreas do rio Purus, trecho entre Boca do Purus e Tapauá e rio Solimões, trecho entre Manaus a Coari, Estado do Amazonas e analisar os dados provenientes do monitoramento das populações de botos no intuito de avaliar o cumprimento e os efeitos da moratória da pesca e comercialização da piracatinga (Calophysus macropterus), além de analisar os dados provenientes do monitoramento das populações de botos no intuito de avaliar o cumprimento e os efeitos da moratória da pesca e comercialização da piracatinga (Calophysus macropterus). </t>
  </si>
  <si>
    <t xml:space="preserve">                                                                                                                                                                                                                                                                                                                                                                      Nota Técnica ICMBio/CMA elaborada e encaminhada ao MMA, com recomendações sobre o assunto. Ofício MMA p/ SAP/MAPA solicitando a prorrogação da moratória.                                                                                                                                                                                                                                                                           </t>
  </si>
  <si>
    <t>não há problemas, apenas o prazo final se estendeu.                                                    Muito pouca amostragem para demonstrar a efetividade.                               dada a atual situação do país, não sei se sairia na vazante desse ano ou na enchente do ano que vem.</t>
  </si>
  <si>
    <t>Sannie Muniz Brum (AMPA / INPA)                   Miriam Marmontel (IDSM)               Gabriel Rebouças (ICMBio/CMA)                      Marcelo Raseira (ICMBio/CEPAM)</t>
  </si>
  <si>
    <t>Se houver alguma atualização de protocolos de monitoramento de botos aprovado, seria interessante encaminharem para padronizar as coletas. GAT: Demandar dos órgãos quais foram as ações p/ impedir a caça de botos com o retorno da pesca (relação com outras ações de fiscalização). Nova ação p/ propor a volta da moratória.</t>
  </si>
  <si>
    <t>GAT: propor a renovação da moratória a partir da avaliação</t>
  </si>
  <si>
    <t>Fim da ação pode ser alterado para o novembro/2020. Alterar data até pelo menos final deste ano, 1 ano após o fim da moratória, quando aqueles que geraram algum dado poderão avaliar. O  GAT decidiu alterar até jun. 2021.</t>
  </si>
  <si>
    <t>GAT: convidar Raseira</t>
  </si>
  <si>
    <t>Incluir RDS Mamirauá nas localidades</t>
  </si>
  <si>
    <t>Alterar a finalização para junho de 2021.</t>
  </si>
  <si>
    <t>Promoção da integridade dos habitats críticos para os mamíferos aquáticos</t>
  </si>
  <si>
    <t>3.1</t>
  </si>
  <si>
    <t>Propor uma normativa para internalizar ações do PAN no licenciamento ambiental federal</t>
  </si>
  <si>
    <t>Minuta de normativa</t>
  </si>
  <si>
    <t>Norma publicada</t>
  </si>
  <si>
    <t>dezembro-21</t>
  </si>
  <si>
    <t>Felipe Cid (IBAMA)</t>
  </si>
  <si>
    <t>Manuel Lima (ICMBio/CEPAM), Gabriel Rebouças (ICMBio/CMA), ICMBio/COPAN, ICMBio/COESP*, Diogo Lagroteria (ICMBio/CEPAM)</t>
  </si>
  <si>
    <t>Necessidade de criar um GT para elaborar a proposta. Incorporar os protocolos propostos.</t>
  </si>
  <si>
    <t>Sem produto até a primeira monitoria</t>
  </si>
  <si>
    <t xml:space="preserve">Devido ao excesso de demandas do licenciamento ambiental, a articulação do PAN articulação do PAN não foi incluída nas demandas do analista.   Impossibilidade de realização da demanda em virtude da sobrecargas de demandas do licenciamento ambiental federal e pela escassez de analistas ambientais dentro do licenciamento. </t>
  </si>
  <si>
    <t>Felipe de Carvalho Cid (Ibama)</t>
  </si>
  <si>
    <t>Dada ao baixo número de analistas no quadro do Ibama a delegação de ações externas de outros órgãos acabam sendo inviabilizadas para esses analistas por não serem incluídos nas demandas da carga de trabalho por suas chefias.  Recomendo repensar esse modelo de contribuição institucional entre órgãos ambientais do sisamina pois o atual acaba acaba se tornando pouco eficiente por não ter "amarras" efetivas para o cumprimento das responsabilidades assumidas. Por mais que o analista tenha a boa vontade de participar ele está sujeito a aprovação de várias hierarquias de chefias que delegam na maioria dos casos demandas de interesse imediato do órgão em que estão inseridos.</t>
  </si>
  <si>
    <t>GAT: GT ICMBio e Ibama p/ discutir a normativa.</t>
  </si>
  <si>
    <t xml:space="preserve">  GAT: Manuel Lima</t>
  </si>
  <si>
    <t>GAT: incluir orgãos ambientais estaduais no Gt</t>
  </si>
  <si>
    <t>3.2</t>
  </si>
  <si>
    <t>Elaborar proposta de normativa para internalizar as ações do PAN no licenciamento ambiental estadual</t>
  </si>
  <si>
    <t>Minuta de normativa CONAMA</t>
  </si>
  <si>
    <t>Oscar Vitorino (Naturatins)</t>
  </si>
  <si>
    <t>Nívia Pereira (Ideflor-Bio), Manuel Lima (ICMBio/CEPAM), Diogo Lagroteria (ICMBio/CEPAM)</t>
  </si>
  <si>
    <t>Realizar oficina</t>
  </si>
  <si>
    <t>Esta ação tem acontecido praticamente independente no estado do Tocantins. Da nossa perspectiva há bastante dificuldade de articulação entre o GAT dos Plano de Ação Nacionais, dos Plano de Ação territoriais, e  os órgãos estaduais de meio ambiente.
Assim como esta ação ocorreu no nosso estado sem acompanhamento dos GATs aos quais poderia interessar, o oposto também ocorre e observamos que para alguns PANs há ações ocorrendo nos estados sem a participação ou mesmo o conhecimento dos órgãos estaduais. Para alguns grupos como rivulídeos há registros de coletas por membros do PAN sem autorização ou ciência do órgão estadual no Tocantins.
Da mesma forma, a sugestão de Normativas que orientem os procedimentos dos órgãos ambientais em regiões de ocorrência de espécies ameaçadas têm surgido constantemente em diversos PANs e PATs o que reforça a necessidade de que os órgãos estaduais sejam envolvidos nas ações, uma vez que além da maior parte dos procedimentos de licenciamento ambiental estarem concentrados a nível de estado ou até mesmo municípios,   a construção de uma normativa com este objetivo a nível de estado é factível como o Tocantins tem demonstrado.
É importante que estas dificuldades sejam relatadas uma vez que interferem diretamente no sucesso e sustentabilidade a longo prazo das ações dos Planos de Ação e talvez seja importante e fica aqui a sugestão de que seja levada ao comitê executivo do Pró-espécies.</t>
  </si>
  <si>
    <t>Minuta de Portaria estadual referente à incorporação das ações dos Plano de Ação Nacionais e Territoriais nos procedimentos do órgão estadual a nível do estado do Tocantins.</t>
  </si>
  <si>
    <t xml:space="preserve">Uma proposta de Instrução Normativa ou Portaria que realizasse o objetivo a nível nacional foi colocada como etapa condicionante e  não avançou. A nível de estado o Tocantins tem incorporado ações do Plano de Ação do Território Cerrado Tocantins em seus procedimentos e isso levou à construção de uma proposta de portaria no âmbito da oficina de elaboração do Plano deste território. A mesma pode ser utilizada para os diversos grupos taxonômicos para aumentar a abrangência desta ação a fim de que não se limite às poucas espécies do PAT Cerrado Tocantins e atinja também todas as outras espécies ameaçadas de extinção e contempladas em Plano de Ação. </t>
  </si>
  <si>
    <t>Oscar Vitorino (Naturantins)</t>
  </si>
  <si>
    <t xml:space="preserve">A princípio nos parece que a ação de normativa a nível federal pode ser agrupada. Caso não haja interesse do GAT no desenvolvimento desta ação, a mesma deve ser excluída do PAN.     Os outros estados devem ser envolvidos pelos responsáveis por articulação do PAN. É importante que estes assumam uma condição de facilitador do desenvolvimento das ações e que acompanhem os seus andamentos ao longo das execuções, uma vez que a falta de contato entre os envolvidos nas ações do PAN é esperada pela amplitude geográfica e de entidades envolvidas. </t>
  </si>
  <si>
    <t>Renata Emin (IdeflorBio) (tirar Nívia)</t>
  </si>
  <si>
    <t>3.3</t>
  </si>
  <si>
    <t>Elaborar protocolos de levantamento e monitoramento de mamíferos aquáticos direcionados ao licenciamento ambiental</t>
  </si>
  <si>
    <t>Protocolos por tipo de empreendimento</t>
  </si>
  <si>
    <t>Protocolos aplicados no licenciamento</t>
  </si>
  <si>
    <t>março-21</t>
  </si>
  <si>
    <t>Mariana Espécie (EPE), Leandro Ciotti (ICMBio/UNA), Sannie Brum (INPA/AMPA), Renata Emin (MPEG), Fabia Luna (ICMBio/CMA)*, Danielle Lima (IDSM - Núcleo Amapá)*, Gabriel Melo-Santos (BioMA / Universidade St Andrews), Waleska Gravena (UFAM), Ângela Parente (DNIT)*, Samara Almeida* (Naturatins)</t>
  </si>
  <si>
    <t xml:space="preserve"> Realizar oficina de validação. Ver relação com GEF Espécies; projetos de hidroelétricas, termoelétricas, hidrovias, irrigação, exploração de oleo e gás, mineração.</t>
  </si>
  <si>
    <t xml:space="preserve">Não houve comunicação por parte do articulador ou de outros colaboradores, mas a ação ainda está em andamento, com previsão de término em março/2021. </t>
  </si>
  <si>
    <t xml:space="preserve">Protocolos de reabilitação e introdução do PAN Ariranha (ação 3.1). Protocolo de levantamento e monitoramento (ação 3.4 PAN Ariranha).                                                                                                                                                                                                                                                                                                                           </t>
  </si>
  <si>
    <t>Não houve comunicação por parte do articulador ou de outros colaboradores. Falta de comunicação com os colaboradores da Ação.</t>
  </si>
  <si>
    <t>Leandro Lazzari Ciotti (ICMBio)                                   Diogo Souza (AMPA)</t>
  </si>
  <si>
    <t>GAT: relação com a ação 3.4 do PAN  Ariranha (protocolos de reabilitação e introdução)</t>
  </si>
  <si>
    <t xml:space="preserve"> março /22</t>
  </si>
  <si>
    <t>3.4</t>
  </si>
  <si>
    <t>Estudar fragmentação e habitats críticos para conectividade de ambientes aquáticos considerando efeitos cumulativos de obras de infraestrutura na Amazônia</t>
  </si>
  <si>
    <t>Relatório com habitats críticos para conectividade definidos</t>
  </si>
  <si>
    <t>Mapa de habitats críticos por espécie</t>
  </si>
  <si>
    <t>dezembro-19</t>
  </si>
  <si>
    <t>Marcelo Oliveira (WWF)</t>
  </si>
  <si>
    <t>Mariana Espécie (EPE), Felipe Cid (IBAMA), Leandro Ciotti (ICMBio/UNA), Manuel Lima (ICMBio/CEPAM), Sannie Brum (INPA/AMPA), Miriam Marmontel (IDSM), Renata Emin (MPEG), Waleska Gravena (UFAM), Luciana Crema (ICMBio/CEPAM), Gabriel Melo-Santos (BioMA / Universidade St Andrews), Vera da Silva (INPA), Danielle Lima* (IDSM-AP)</t>
  </si>
  <si>
    <t>Amazônia Legal</t>
  </si>
  <si>
    <t>Considerar os projetos de hidroelétricas para os próximos 5 anos</t>
  </si>
  <si>
    <t xml:space="preserve">                             Ocorre desde março, a articulação envolve colaboradores de outros países (Plataforma online do Botos Amazônicos). PAN Ariranha (ação 3.1 e 2.8) tem convergência.(verificar ações).                                                                                                                                                                                                                                                                                                                                                                                                                                                                                                                                                                                                                                                                                                                                             Realização de expedições para coleta de dados no rio Tocantins ao longo de 2018-2019. Modelo de adequabilidade ambiental da ariranha e mapas de distribuição atualizados (PAN Ariranha).</t>
  </si>
  <si>
    <t xml:space="preserve">Apesar da elaboração da plataforma online do botos amazônicos, da coleta de dados e do modelo e mapas para a ariranha (ver descrição do andamento da ação), que contribuem diretamente para o resultado esperado da ação, ainda não foi elaborado o Relatório previsto como produto. </t>
  </si>
  <si>
    <t>apenas necessidade de refinamento de dados e modelagens adicionais.         Não houve comunicação por parte do articulador ou de outros colaboradores.   Dados difíceis de acessar. Escassez de recursos.</t>
  </si>
  <si>
    <t>Marcelo Oliveira (WWF)  Leandro Lazzari Ciotti (ICMBio)                       Miriam Marmontel (IDSM) Gabriel Melo-Santos (BioMA / Universidade St Andrews)</t>
  </si>
  <si>
    <t xml:space="preserve">GAT: Artigo referência: Grill, G., Lehner, B., Thieme, M. et al. Mapping the world’s free-flowing rivers. Nature 569, 215–221 (2019). https://doi.org/10.1038/s41586-019-1111-9. O novo prazo para finalização deve ser Julho de 2020.    </t>
  </si>
  <si>
    <t>GAT: Dezembro 2020</t>
  </si>
  <si>
    <t>3.5</t>
  </si>
  <si>
    <t>Definir protocolo de ação para mitigar impactos de barragens sobre populações de mamíferos aquáticos</t>
  </si>
  <si>
    <t>Protocolo elaborado</t>
  </si>
  <si>
    <t>Aplicação do protocolo pelos empreendimentos; subsídios para medidas compensatórias.</t>
  </si>
  <si>
    <t>dezembro-20</t>
  </si>
  <si>
    <t xml:space="preserve">Mariana Espécie (EPE), Miriam Marmontel (IDSM), Renata Emin (MPEG), Waleska Gravena (UFAM), Luciana Crema (ICMBio/CEPAM), Gabriel Melo-Santos (BioMA / Universidade St Andrews), Vera da Silva (INPA), Stella Lazzarine (Eletrobras), Daniella Oliveira (USP/FMVZ/VPS), Leandro Ciotti (ICMBio/UNA), Danielle Lima* (IDSM-AP), Diogo Souza (INPA), Sannie Brum (INPA/AMPA) </t>
  </si>
  <si>
    <t>Amazônia Legal  (área do PAN)</t>
  </si>
  <si>
    <t>PAN Amazônico (Amazônia Legal)</t>
  </si>
  <si>
    <t>Integração com times da Ásia; 
Os protocolos devem incorporar a obrigatoriedade dos empreendedores manterem um centro de reabilitação, a depender do tipo de impacto</t>
  </si>
  <si>
    <t>Iniciamos em fevereiro de 2019 atividades sobre as populações de botos no Reservatório de Balbina/AM. São dados preliminares, mas que auxiliarão nessa ação. A defesa do mestrado com esses dados está prevista para maio/2020.  Realização de expedições no rio Tocantins e paper aceito na PloOne. 
Frias, M.P. et al. 2020. On the brink of isolation: Population estimates of the Araguaian river dolphin in a human-impacted region in Brazil</t>
  </si>
  <si>
    <t>Protocolo PAN Ariranha (ação 1.7).</t>
  </si>
  <si>
    <t>Não recebi contato do articulador nesse sentido.                                                               Não houve comunicação por parte do articulador ou de outros colaboradores.                  compilação da situação atual para permitir avaliação.                            Escassez de recursos</t>
  </si>
  <si>
    <t xml:space="preserve">   Sannie Muniz Brum (AMPA / INPA) .    Leandro Lazzari Ciotti (ICMBio)                      Miriam Marmontel (IDSM) Gabriel Melo-Santos (BioMA / Universidade St Andrews)</t>
  </si>
  <si>
    <t>Dez. 2021</t>
  </si>
  <si>
    <t>Em Localidades deveríamos ser mais específicos, enumerando as principais UHE.</t>
  </si>
  <si>
    <t>3.6</t>
  </si>
  <si>
    <t>Analisar a representatividade das UCs para conservação com base nas áreas críticas para as espécies</t>
  </si>
  <si>
    <r>
      <rPr>
        <sz val="11"/>
        <rFont val="Wingdings"/>
        <charset val="2"/>
      </rPr>
      <t></t>
    </r>
    <r>
      <rPr>
        <sz val="11"/>
        <rFont val="Calibri"/>
        <family val="2"/>
      </rPr>
      <t xml:space="preserve">Relatório com mapeamento;
</t>
    </r>
    <r>
      <rPr>
        <sz val="11"/>
        <rFont val="Wingdings"/>
        <charset val="2"/>
      </rPr>
      <t></t>
    </r>
    <r>
      <rPr>
        <sz val="11"/>
        <rFont val="Calibri"/>
        <family val="2"/>
      </rPr>
      <t>Base cartográfica</t>
    </r>
  </si>
  <si>
    <t>Propostas de fortalecimento, ampliação ou criação de UCs</t>
  </si>
  <si>
    <t>junho-20</t>
  </si>
  <si>
    <t>outubro-21</t>
  </si>
  <si>
    <t xml:space="preserve">Diogo Souza (INPA), Nívia Pereira (Ideflor-Bio), Leandro Ciotti (ICMBio/UNA), Sônia Canto (SEMA/AM), Danny Moraes (SEMA/MT), Oscar Vitorino (Naturatins), Diogo Lagroteria (ICMBio/CEPAM), Miriam Marmontel (IDSM), Renata Emin (MPEG), Gabriel Melo-Santos (BioMA / Universidade St Andrews), Vera da Silva (INPA), Fernanda Gusmão (Ideflor-Bio), Rodrigo Tardin* (UFRRJ/ IF/ DCA), Sannie Brum (INPA/AMPA), Marcelo Vidal (CNPT/ICMBio) </t>
  </si>
  <si>
    <t>Iniciada antes do previsto. GAT: Mapa base já em desenvolvimento. Vai haver uma ampliação dos atores envolvidos. PAN Ariranha (ação 3.8) tem convergência e resultados.                                                                                                                                                                                                                                                                                                           Paper: Mosquera Guerra, F., F. Trujillo, D. Parks, M. Oliveira da Costa, M. Marmontel, J.D. Carvajal-Castro, N. Franco, P.A. Van Damme, H. Mantilla-Meluk, D. Armenteras-Pascual: Distribution of South American river dolphins in protected and transformed areas in the Amazon and Orinoco river basins. ENSR-2019-11-010 (submetido)                                                                                                                                                                                                                                                                   Realizações de expedições em diferentes localidades ao longo da região Amazônica.</t>
  </si>
  <si>
    <t>Apesar de iniciada antes do previsto, ainda não foram apresentados o Relatório e a Base cartográfica previstos como produtos.</t>
  </si>
  <si>
    <t>Faltam equipes para a realização.               Escassez de recursos.</t>
  </si>
  <si>
    <t>Danny Moraes (SEMA-MT)                              Leandro Lazzari Ciotti (ICMBio)                      Miriam Marmontel (IDSM) Gabriel Melo-Santos (BioMA / Universidade St Andrews)</t>
  </si>
  <si>
    <t>Temo não ser exequível pela conjuntura atual. GAT: Melhorar a articulação no contexto do PAN. Aprovação de recursos p/ ação (WWF). Trabalhos wwf focados nos botos (faltam outras espécies)</t>
  </si>
  <si>
    <t>GAT: Rogério (CENAP)</t>
  </si>
  <si>
    <t>Ser mais específicos quanto a "Localidades"</t>
  </si>
  <si>
    <t>3.7</t>
  </si>
  <si>
    <t>Avaliar o impacto de contaminantes nos habitats críticos</t>
  </si>
  <si>
    <t>Relatório e Mapa de áreas contaminadas</t>
  </si>
  <si>
    <t>Propostas de mitigação; subsídios para implementação da Convenção de Minamata</t>
  </si>
  <si>
    <t>janeiro-21</t>
  </si>
  <si>
    <t>Waleska Gravena (UFAM), Renata Emin (MPEG), Miriam Marmontel (IDSM), Raquel Silva (ICMBio/CENAP), Luciana Crema (ICMBio/CEPAM), Gabriel Melo-Santos (BioMA / Universidade St Andrews), Vera da Silva (INPA), Stella Lazzarine (Eletrobras), Mariana Espécie (EPE), Aldenize Viana da Silva (Petrobras)*</t>
  </si>
  <si>
    <t>Rios Araguari, Jari e Amapari; Rios Tapajós, Madeira, Teles Pires, Juruena, Rio Tocantins</t>
  </si>
  <si>
    <t xml:space="preserve">Acre, Roraima, Rondônia, Pará, Rio Trombetas, Tocantins, Coari, Médio Solimões, </t>
  </si>
  <si>
    <t>Incluir os recursos alimentares e habitats, relação com mercúrio e agrotóxicos; incluir efeitos de petróleo</t>
  </si>
  <si>
    <t>Realização de expedições e coleta de amostras em diferentes localidades o longo da Amazônia. O CENAP, como colaborador e coordenador do PAN Ariranha, tem alguns produtos que podem ser de utilidade para a execução da ação. Na ação 2.12 do PAN Ariranha, há um protocolo básico elaborado sobre coleta de material biológico (com fins sanitários) e de aproveitamento de carcaças para ariranhas que pode ser útil. O protocolo já foi elaborado mas não foi divulgado. Estudo publicado: Mercury in Populations of River Dolphins of the Amazon and Orinoco Basins (Marcelo). Levantamento conjunto com Fiocruz sobre contaminação em peixes na bacia Amazônica.</t>
  </si>
  <si>
    <t>Apesar de iniciada antes do previsto, ainda não foram apresentados o Relatório e o Mapa previstos como produtos.</t>
  </si>
  <si>
    <t>Escassez de recursos.</t>
  </si>
  <si>
    <t>Raquel Silva (ICMBio/CENAP)         Miriam Marmontel (IDSM) Gabriel Melo-Santos (BioMA / Universidade St Andrews)</t>
  </si>
  <si>
    <t>GAT: CENAP pode contribuir elabroação dos protocolos (pan ariranha 2.12)</t>
  </si>
  <si>
    <t>Sim, recomendo trocar o meu nome como colaboradora nessa ação pelo Rogério Paula, como representante do ICMBio/CENAP.</t>
  </si>
  <si>
    <t>3.8</t>
  </si>
  <si>
    <t xml:space="preserve">Elaborar protocolos de mitigação de impactos de empreendimentos sobre mamíferos aquáticos direcionados ao licenciamento </t>
  </si>
  <si>
    <t xml:space="preserve">Protocolos aplicados (fase de operação dos empreendimentos) </t>
  </si>
  <si>
    <t>Gabriel Melo-Santos (BioMA / Universidade St Andrews)</t>
  </si>
  <si>
    <t>Mariana Espécie (EPE), Leandro Ciotti (ICMBio/UNA), Sannie Brum (INPA/AMPA), Renata Emin (MPEG), Fabia Luna (ICMBio/CMA)*, Danielle Lima (IDSM)*, Waleska Gravena (UFAM), Ângela Parente (DNIT)*, Diogo Souza (INPA)</t>
  </si>
  <si>
    <r>
      <t xml:space="preserve">Iniciar com o estudo dos empreendimentos em operação; Aplicação em empreendimentos já em operação e futuros; Projetos de hidroelétricas, termoelétricas, hidrovias, irrigação, exploração de oleo e gás, mineração;
Destacar a urgência da mitigação;
 O protocolo deve recomendar em que casos o empreendedor deve manter um centro de triagem e reabilitação. 
</t>
    </r>
    <r>
      <rPr>
        <sz val="11"/>
        <color indexed="10"/>
        <rFont val="Calibri"/>
        <family val="2"/>
      </rPr>
      <t/>
    </r>
  </si>
  <si>
    <t>Compilando informações com diversos parceiros (estágios iniciais). Trabalho AMPA em Balbina em andamento. Inicio trabalhos em Tucuruí (Bioma).</t>
  </si>
  <si>
    <t xml:space="preserve"> Até a primeira monitoria, ainda não foram apresentados os protocolos previstos como produtos.                                                                                                                                                                                                                                                                                      </t>
  </si>
  <si>
    <t>Não houve comunicação por parte do articulador ou de outros colaboradores. Tempo de dedicação.  Execução parcial da ação se deve principalmente ao  tempo de dedicação dos colaboradores e participantes.</t>
  </si>
  <si>
    <t>Leandro Lazzari Ciotti (ICMBio)                           Gabriel Melo-Santos (BioMA / Universidade St Andrews)</t>
  </si>
  <si>
    <t>GAT: Depende de ações anteriores (e.g. protocolo de monitoramento). Informações provenientes de colaboradores para que juntos possamos discutir protocolos padrões.</t>
  </si>
  <si>
    <t>Sim, recomendo que o fim da ação seja repassado para junho de 2021.</t>
  </si>
  <si>
    <t xml:space="preserve">  GAT: Renata Emim (incluir orgãos estaduais)</t>
  </si>
  <si>
    <t>Inserção de mais colaboradores com experiência de trabalho em atividades de licenciamento ambiental e mitigação de impactos.</t>
  </si>
  <si>
    <t>Aumento do conhecimento sobre a dinâmica populacional, ecologia, interações com humanos e saúde dos mamíferos aquáticos</t>
  </si>
  <si>
    <t>4.1</t>
  </si>
  <si>
    <t>Investigar os padrões de distribuição, uso de habitat e área de vida das espécies alvo do PAN</t>
  </si>
  <si>
    <r>
      <rPr>
        <sz val="11"/>
        <rFont val="Wingdings"/>
        <charset val="2"/>
      </rPr>
      <t></t>
    </r>
    <r>
      <rPr>
        <sz val="11"/>
        <rFont val="Calibri"/>
        <family val="2"/>
      </rPr>
      <t xml:space="preserve">Mapas de distribuição, uso de habitat e área de vida; 
</t>
    </r>
    <r>
      <rPr>
        <sz val="11"/>
        <rFont val="Wingdings"/>
        <charset val="2"/>
      </rPr>
      <t></t>
    </r>
    <r>
      <rPr>
        <sz val="11"/>
        <rFont val="Calibri"/>
        <family val="2"/>
      </rPr>
      <t xml:space="preserve">Artigos publicados; 
</t>
    </r>
    <r>
      <rPr>
        <sz val="11"/>
        <rFont val="Wingdings"/>
        <charset val="2"/>
      </rPr>
      <t></t>
    </r>
    <r>
      <rPr>
        <sz val="11"/>
        <rFont val="Calibri"/>
        <family val="2"/>
      </rPr>
      <t xml:space="preserve">Relatórios técnicos </t>
    </r>
  </si>
  <si>
    <t>Áreas prioritárias dos mamíferos aquáticos identificadas</t>
  </si>
  <si>
    <t>Marcelo Oliveira (WWF), Sannie Brum (INPA/AMPA), Diogo Souza (INPA), Vera da Silva (INPA), Sônia Canto (SEMA/AM), Tiago Castelo Branco (UFAM)*, Miriam Marmontel (IDSM), André Coelho (IDSM)*, Marcelo Vidal (CNPT/ICMBIO)</t>
  </si>
  <si>
    <t>Rios Tapajós, Solimões/Amazonas, Tocantins, Negro, Javari, Japurá, Guamá, Ituí, Baía de Marajó, baixo rio Purus</t>
  </si>
  <si>
    <t>Serão utilizadas diversas metodologias como monitoramento acústico, drones e observação visual</t>
  </si>
  <si>
    <t>fase de modelagem finalizada (Plataforma Botos da Amazônia). Grande iniciativa SARDI para compilação de dados de distribuição de botos amazônicos e inserção em um dashboard. Coleta e compilação de informação de colaboradores em andamento. Próximo passo inicio de análises espaciais e pilotos de modelos de distribuição de ariranhas.                           
Projeto submetido ao MBZ por André Coelho de Dinâmica população de ariranhas RDS Amanã: Status of the giant otter population in a Protected Area in the Central Amazon: current threats and perspectives (USD 15.000 = R$ 76.500/ano). Inicio de projeto pesquisa Instituto Mamirauá (jun 2019 – mai 2021). Bolsa de Pesquisa - CNPq/PCI-D: Uso de modelos de distribuição de espécies na avaliação de Áreas Prioritárias para a conservação de ariranhas (Pteronura brasiliensis) no Pantanal e Amazônia.         GAT: ações convergentes em andamento no PAN Ariranha.</t>
  </si>
  <si>
    <t>Mapas de Distribuição (Plataforma Botos da Amazônia)                                                                                                                                                                                                                                                                                                                                                                                  Papers:                                                                                Mosquera Guerra et al. Spatial ecology of river dolphins (Cetartiodactyla-Iniiidae) in the Amazon and Orinoco basins. ENSR-2019-10-002 (submetido).                                                                                                                                                                                                                                                                                                                           
Melo-Santos, G., Walmsley, S.F., Marmontel, M., Oliveira-da-Costa, M. and Janik, V.M., 2020. Repeated downsweep vocalizations of the Araguaian river dolphin, Inia araguaiaensis. The Journal of the Acoustical Society of America, 147(2), pp.748-756.        Melo-Santos, G., Rodrigues, A.L.F., Tardin, R.H., de Sá Maciel, I., Marmontel, M., Da Silva, M.L. and May-Collado, L.J., 2019. The newly described Araguaian river dolphins, Inia araguaiaensis (Cetartiodactyla, Iniidae), produce a diverse repertoire of acoustic signals.              Pavanato, H.J., Gomez-Salazar, C., Trujillo, F., Lima, D., Paschoalini, M., Ristau, N., Marmontel, M. 2019. Density, abundance and group size of river dolphins (Inia geoffrensis and Sotalia fluviatilis) in central Amazonia, Brazil. J. Cetacean Research and Management 20: 93-100.  https://doi.org/10.1016/j.gecco.2019.e00854     [submetido]   Mosquera Guerra et al. Spatial ecology of river dolphins (Cetartiodactyla-Iniiidae) in the Amazon and Orinoco basins. [submetido]
Andrade, A.M., Arcoverde, D.L. and Albernaz, A.L., 2019. Relationship of Neotropical otter vestiges with environmental and anthropogenic factors. Acta Amazonica, 49(3), pp.183-192.                                      Gabriel Melo-Santos et al. "Distribution, habitat use and group size of river dolphins in Eastern Amazon"
GAT: Modelo de adequabilidade ambiental da ariranha e mapas de distribuição atualizados (PAN Ariranha).</t>
  </si>
  <si>
    <t>validação dos dados necessita participação de  grupo diverso (mas o andamento está de acordo com o previsto).                                                             A coleta de informações de colaboradores geralmente demandam tempo para serem obtidas e poderá se estender até o inicio de 2021 para gerar modelos atualizados e próximo do prazo de encerramento do projeto.             Escassez de recursos para a ampliação de esforço amostral e preenchermos lacunas no conhecimento.</t>
  </si>
  <si>
    <t>Marcelo Oliveira (WWF) Miriam Marmontel (IDSM) André Coelho (IDSM)     Gabriel Melo-Santos (BioMA / Universidade St Andrews)</t>
  </si>
  <si>
    <t xml:space="preserve">incluir na agenda do evento um momento para discutir um processo de validação participativo e inclusivo.                                      O projeto prevê criar e avaliar modelos de distribuição geográfica de ariranhas; quantificar e qualificar ambientes adequados para a espécie em UCs e TIs; verificar se esses modelos são uteis para Licenciamento Ambiental.  Artigos anteriores relacionados com a ação: PeerJ, 7, p.e6670. Pavanato, H.J., Melo-Santos, G., Lima, D.S., Portocarrero-Aya, M., Paschoalini, M., Mosquera, F., Trujillo, F., Meneses, R., Marmontel, M. and Maretti, C., 2016. Risks of dam construction for South American river dolphins: a case study of the Tapajós River. Endangered Species Research, 31, pp.47-60.  Miranda, T.L.; Melo-Santos, G.; Rodrigues, A.L.F.; Ramos-Santos, I.; Barbosa, R.; Sena, L.  2016. Local ecological knowledge and feeding vestiges as subsidy to assess the occurrence and feeding ecology of manatees Trichechus sp.in the Amazon Estuary. Sirenews, vol.66, 12-13. </t>
  </si>
  <si>
    <t>Maioria das 'localidades' não são localidades.</t>
  </si>
  <si>
    <t>4.2</t>
  </si>
  <si>
    <t>Estimar a abundância e tendência populacional das espécies em diferentes tipos de água</t>
  </si>
  <si>
    <r>
      <rPr>
        <sz val="11"/>
        <rFont val="Wingdings"/>
        <charset val="2"/>
      </rPr>
      <t></t>
    </r>
    <r>
      <rPr>
        <sz val="11"/>
        <rFont val="Calibri"/>
        <family val="2"/>
      </rPr>
      <t xml:space="preserve">Artigos publicados; 
</t>
    </r>
    <r>
      <rPr>
        <sz val="11"/>
        <rFont val="Wingdings"/>
        <charset val="2"/>
      </rPr>
      <t></t>
    </r>
    <r>
      <rPr>
        <sz val="11"/>
        <rFont val="Calibri"/>
        <family val="2"/>
      </rPr>
      <t xml:space="preserve">Relatórios técnicos </t>
    </r>
  </si>
  <si>
    <t>Estimativa de abundância gerada para botos ao longo da bacia do Solimões/Amazonas; novas metodologias para estimativas de abundância de peixes-boi exploradas; abrangência dos esforços de estimativa de abundância de lontras expandida; primeiros índices para compor uma série histórica para definir tendências gerados</t>
  </si>
  <si>
    <t>Marcelo Oliveira (WWF), Marcelo Vidal (CNPT/ICMBIO), Nívia Pereira (Ideflor-Bio), Renata Emin (MPEG), Sannie Brum (INPA/AMPA), Vera da Silva (INPA), Gabriel Melo-Santos (BioMA / Universidade St Andrews), André Coelho (IDSM)*, Heloíse Pavanato* (University of Ortago), Mariana Paschoalini* (Universidade Federal de Juiz de Fora), Juliana Couto Di Tulio* (FURG)</t>
  </si>
  <si>
    <t>Rios Tapajós, Solimões/Amazonas, Tocantins, Negro, Javari, Japurá, Guamá, Ituí, Baía de Marajó</t>
  </si>
  <si>
    <t>Não há muito contato entre os colaboradores, mas artigos nesse sentido vem sendo publicados.                  GPMAA experimentando com sonar para estimativas de peixes-boi. Em análise (GPMAA e WWF): estimativas de abundância para a região de Japurá-Solimões-Mamirauá, Purus, Juami, 3 áreas internas à RDSM. Projeto em elaboração: PAM para estimação de abundância de  Inia geoffrensis e Sotalia fluviatilis utilizando de 3 diferentes equipamentos acústicos, na RDSA (e Lago Tarapoto, CO). Experimento piloto (ago-dez 2020) - custo estimado R$700.000,00, Monitoramento a longo prazo 2021-2027 (planilha de custos ainda em construção). Colaborações Instituto Aqualie e Universidade Federal de Juiz de Fora (M Paschoalini Frias, AAndriolo, T Amorim), Fundación Omacha (FTrujillo) CO, IDSM (MMarmontel), NOAA (JBarlow, AZerbini) EUA, Instituto Nacional de Ecologia do México (A Jaramillo, L Rojas Baracho) MEX, Chelonia Limited (Nick Tregenza) NZ.        Proposta submetida para captação de recurso que está sob análise. Inicio para segundo semestre 2020 caso aprovado. Aplicação no The Mohamed bin Zayed Species Conservation Fund (fev 2020): Status of the giant otter population in a Protected Area in the Central Amazon: current threats and perspectives (USD 15.000 = R$ 76.500/ano).                                                                                                                                                                                                                                                                                                          Realização de expedições, análise de dados em andamento e papers submetidos e publicados.</t>
  </si>
  <si>
    <t xml:space="preserve">Papers:                                                                Pavanato, H.J., Gomez-Salazar, C., Trujillo, F., Lima, D., Paschoalini, M., Ristau, N., Marmontel, M. 2019. Density, abundance and group size of river dolphins (Inia geoffrensis and Sotalia fluviatilis) in central Amazonia, Brazil. J. Cetacean Research and Management 20: 93-100;                                                                           M. Paschoalini, R.M. Almeida, F. Trujillo, G. Melo-Santos, M. Marmontel, H.P. Pavanato, F. Mosquera Guerra, N.G. Ristau, A.N. Zerbini. "On the brink of isolation: Population estimates of the Araguaian river dolphin in a human-impacted region in Brazil"  aceito pela PLOS One special issue "Biodiversity Conservation" edição de março;                                                     Tese de doutorado de Mariana Paschoalini Frias (2019) Estimating population size and density for South American river dolphins boto and tucuxi: improving methods and ecological approaches, UFJF.             Relatórios ao IBAMA (2015 a 2020) por Mariana Frias: Monitoramento de  boto, tucuxi, lontra, ariranha, peixe-boi-amazônico na zona de influência da UHE Belo Monte, Pará.                                                                                                                                                                                                                                                                                                                                                                                                                            </t>
  </si>
  <si>
    <t>Para realizar as estimativas em outras áreas é necessário recurso financeiro alto (mas o andamento está como previsto).                                                           Falta de recursos humanos e financeiros, CoVid19.                                        Encontrar financiamento para desenvolvimento do monitoramento de população de ariranhas na RDS Amanã (2004-2015).                                                               Escassez de recursos.</t>
  </si>
  <si>
    <t xml:space="preserve">   Sannie Muniz Brum (AMPA / INPA)         Miriam Marmontel (IDSM)  André Coelho (IDSM)     Gabriel Melo-Santos (BioMA / Universidade St Andrews)</t>
  </si>
  <si>
    <t>A mesma proposta será submetida em outras fontes de financiamento.</t>
  </si>
  <si>
    <t>Maior parte de 'localidades' são área de relevância (revisar)</t>
  </si>
  <si>
    <t>4.3</t>
  </si>
  <si>
    <t>Investigar os parâmetros de história de vida das espécies alvo do PAN</t>
  </si>
  <si>
    <t xml:space="preserve">obtencao dos parametros reprodutivos e outros parametros populacionais de  cada uma das especies alvo do PAN </t>
  </si>
  <si>
    <t>Vera da Silva (INPA)</t>
  </si>
  <si>
    <t>Sônia Canto (SEMA/AM) Rodrigo Amaral (IFAM)*, Sannie Brum (INPA/AMPA), Gisele Maciel (INPA/AMPA), Gabriel Melo-Santos (BioMA / Universidade St Andrews), Danilo Arcoverde (BioMA)*, Claudiane Ramalheira (AMPA)*, André Coelho (IDSM)*</t>
  </si>
  <si>
    <r>
      <t xml:space="preserve">Dados relativos a historia de vida da especie Inia geoffrensis, incluindo Tempo geracional foram publicados em janeiro de 2018. Dados relativos a parametros biologicos de Sotalia fluviatilis e do peixe-boi da Amazonia </t>
    </r>
    <r>
      <rPr>
        <i/>
        <sz val="11"/>
        <rFont val="Calibri"/>
        <family val="2"/>
      </rPr>
      <t>(T.inunguis</t>
    </r>
    <r>
      <rPr>
        <sz val="11"/>
        <rFont val="Calibri"/>
        <family val="2"/>
      </rPr>
      <t>) estao sendo analisados (Out. 2018)</t>
    </r>
  </si>
  <si>
    <t xml:space="preserve">IDSM recebeu parcela final de financiamento FINEP para laboratório multiusuários e poderá começar a realizar análises histológicas de sistemas de mamíferos aquáticos (e.g. reprodução).                                                             Resultados de uma tese de doutorado voltada a história natural de Lontra longicaudis no Rio Guamá, região nordeste do Estado do Pará.   Ainda não há nada concluído, mas artigos fruto da minha tese estão sendo finalizados (S. Brum).                                                                                                                                                                                                                                                                                                                                                                                                               Dois artigos em preparação para publicação (D. Alcoverde).                                                                                                                                                                                                                                                                                                                                                  Realização de expedições, análise de dados, papers submetidos e publicados (G. Melo). </t>
  </si>
  <si>
    <t>Melo-Santos, G., Walmsley, S.F., Marmontel, M., Oliveira-da-Costa, M. and Janik, V.M., 2020. Repeated downsweep vocalizations of the Araguaian river dolphin, Inia araguaiaensis. The Journal of the Acoustical Society of America, 147(2), pp.748-756.        Melo-Santos, G., Rodrigues, A.L.F., Tardin, R.H., de Sá Maciel, I., Marmontel, M., Da Silva, M.L. and May-Collado, L.J., 2019. The newly described Araguaian river dolphins, Inia araguaiaensis (Cetartiodactyla, Iniidae), produce a diverse repertoire of acoustic signals.              Pavanato, H.J., Gomez-Salazar, C., Trujillo, F., Lima, D., Paschoalini, M., Ristau, N., Marmontel, M. 2019. Density, abundance and group size of river dolphins (Inia geoffrensis and Sotalia fluviatilis) in central Amazonia, Brazil. J. Cetacean Research and Management 20: 93-100.  https://doi.org/10.1016/j.gecco.2019.e00854     [submetido]   Mosquera Guerra et al. Spatial ecology of river dolphins (Cetartiodactyla-Iniiidae) in the Amazon and Orinoco basins. [submetido]
Andrade, A.M., Arcoverde, D.L. and Albernaz, A.L., 2019. Relationship of Neotropical otter vestiges with environmental and anthropogenic factors. Acta Amazonica, 49(3), pp.183-192.                                      Gabriel Melo-Santos et al. "Distribution, habitat use and group size of river dolphins in Eastern Amazon"</t>
  </si>
  <si>
    <t>São dados referentes a projetos de longo prazo, em que o recurso financeiro é limitado.                                 falta de recursos financeiros.                       Recursos financeiros escassos.                Escassez de recursos.</t>
  </si>
  <si>
    <t xml:space="preserve">   Sannie Muniz Brum (AMPA / INPA)          Miriam Marmontel (IDSM)  Danilo Leal Arcoverde (BioMa)                        Gabriel Melo-Santos (BioMA / Universidade St Andrews)</t>
  </si>
  <si>
    <t>GAT: Complexidade p/ determinar os parâmetros e tempo necessário</t>
  </si>
  <si>
    <t>GAT: Rodrigo Amaral (IFAM)</t>
  </si>
  <si>
    <t>Obs: Rodrigo Amaral não respondeu ao convite.</t>
  </si>
  <si>
    <t>4.4</t>
  </si>
  <si>
    <t>Investigar os impactos da alteração da disponibilidade de recursos alimentares para mamíferos aquáticos</t>
  </si>
  <si>
    <t>Pelo menos três casos emblemáticos (um cada um dos grupos - cetáceos, mustelídeos, sirênio) examinados ao longo do período (eg em hidrelétrica, em local de sobreexplotação pesqueira)</t>
  </si>
  <si>
    <t>Marcelo Oliveira (WWF), Danilo Arcoverde (BioMA)*, Marcelo Vidal (CNPT/ICMBio), Gabriel Melo-Santos (BioMA / Universidade St Andrews), André Coelho (IDSM)*, Luciana Crema (ICMBio/CEPAM)</t>
  </si>
  <si>
    <t xml:space="preserve">Coleta e análise de dados em andamento (isótopos estáveis); Bioma.        GAT: IDSM : Em colaboração com colegas brasileiros e bolivianos GPMAA e SARDI estão analisando dados de isótopos de botos capturados.      </t>
  </si>
  <si>
    <t xml:space="preserve">Dissertação de mestrado: Camila C. Carvalho  2019. Ecologia alimentar de peixes-boi no brasil com base em análises de isótopos estáveis de carbono e nitrogênio. URG (embora não seja artigo ou relatório, previstos como produtos, a dissertação contribui diretamente para o resultado esperado da ação).                                                                               </t>
  </si>
  <si>
    <t>grupos dedicados a esta questão.       Escassez de recursos financeiros. Escassez de recursos. A data original era janeiro 2019 mas até onde sei ninguém fez nada ainda. Não recebi resposta dos colaboradores e eu não desenvolvo nada na linha.</t>
  </si>
  <si>
    <t>Miriam Marmontel (IDSM) Danilo Leal Arcoverde (BioMa)  Gabriel Melo-Santos (BioMA / Universidade St Andrews)</t>
  </si>
  <si>
    <t>Miriam: Gostaria de deixar de ser articuladora, não trabalho com isso e se me torna difícil acompanhar. Talvez a pessoa que sugeriu a ação possa assumir. GAT: todos irão ajudar a achar um novo articulador</t>
  </si>
  <si>
    <t>Rever localidades (não o são).  GAT: todos irão ajudar a achar um novo articulador.</t>
  </si>
  <si>
    <t>4.5</t>
  </si>
  <si>
    <t>Identificar diferentes populações e padrões de diversidade genética das espécies alvo do PAN</t>
  </si>
  <si>
    <t>Definição de grupos populacionais com base nas diversidades genéticas de cada grupo; estimativas de taxa de endogamia e fluxo gênico entre populações; verificar a ocorrência de populações estruturadas </t>
  </si>
  <si>
    <t>Waleska Gravena (UFAM)</t>
  </si>
  <si>
    <t>Marcelo Oliveira (WWF), Miriam Marmontel (IDSM), Renata Emin (MPEG), Joiciane Farias (INPA/UFAM)*, Gabriel  Melo-Santos (BioMA / Universidade St Andrews), Sávia Moreira (UFPA)*, André Coelho (IDSM)*</t>
  </si>
  <si>
    <t>Amazônia (x Pantanal p/ ariranhas); áreas de borda; áreas não previamente amostradas</t>
  </si>
  <si>
    <t xml:space="preserve">GPMAA continua esforços iniciados em 1993 de coleta de carcaças e amostra genética de mamíferos aquáticos na região. GPMAA, em colaboração com WWF e SARDI, está coletando amostras de botos (balestra) no Tapajós e Tocantins para aumentar a base de dados a partir de capturas.    Coleta e análise de dados genéticos e acústicos em andamento. Representantes do SARDI encaminharam carta ao Comitê de Taxonomia da SMM solicitando providências para reconhecimento das espécies I. araguaiaensis e I. boliviensis.    GAT: Projeto Doutorado em andamento (ariranha). </t>
  </si>
  <si>
    <t xml:space="preserve">Gravena et al. (2019) analisa a estrutura populacional de botos do baixo rio Negro.                                      Vilaça et al. (2019) analisa marcadores genômicos de peixes-boi da Guiana Francesa.                                 Vilaça e Santos (2020) sequenciaram o genoma mitocondrial de peixe-boi da Flórida e acabaram descobrindo que o genoma depositado anteriormente no GenBank como T. manatus na realidade pertence a T. inunguis.                                                                                                                                                                                                                                                                     Lima, C.S., Magalhães, R.F., Marmontel, M., Meirelles, A.C., Lavergne, A., Thoisy, B., Santos, F.R. A hybrid swarm of manatees along the Guianas coastline, a peculiar environment under the influence of the Amazon River plume. An Acad Bras Cienc (2019), 91 (Suppl. 3).                            </t>
  </si>
  <si>
    <t>A ação está sendo realizada por diferentes grupos de pesquisa em diferentes regiões da área de ocorrência das espécies. Devido a crise do governo brasileiro, e a falta de recursos para pesquisa, alguns projetos estão sendo realizados com financiamentos externos, ou com financiamentos próprios, e por isso a geração de resultados tem sido mais lenta.            Dificuldades de uma amostragem regional ampla.                                        Escassez de recursos.</t>
  </si>
  <si>
    <t>Waleska Gravena (UFAM)      Miriam Marmontel (IDSM) Gabriel Melo-Santos (BioMA / Universidade St Andrews)</t>
  </si>
  <si>
    <t>Até dezembro de 2023 alguns alunos de mestrado e doutorado que estão trabalhando com o objetivo desta ação já deverão ter seus dados publicados e por isso não há necessidade de reprogramação da ação.        GAT: O projeto de doutorado da Vera Ferran "Genômica da conservação da ariranha (Pteronura brasiliensis): avaliação da conectividade entre populações remanescentes nos biomas Amazônia, Cerrado e Pantanal com ênfase em ações do Plano de Ação Nacional", relacionado à ação 3.2 do PAN Ariranha, pode gerar informações que auxiliem no andamento dessa ação.</t>
  </si>
  <si>
    <t>"Localidades" não são localidades, e sim área de interesse.  A área de relevância deve continuar a mesma, no entanto, para as diferentes espécies existem focos diferentes. Apesar dos vários trabalhos recém publicados com boto, algumas sub-bacias estão descobertas, faltando coletas e estudos aprofundados, como os rios Tapajós, Purus, Juruá, algumas partes do próprio rio Amazonas, entre outros. Para o tucuxi, a principal região a ser estudada é o estuário, pois ainda não há registros de híbridos entre as espécies do gênero Sotalia. Para o peixe-boi já foram realizados estudos com amostragem ampla da bacia amazônica, o que é necessário agora seria ampliar o conhecimento da espécie utilizando outros tipos de marcadores. As espécies de mustelídeos aquáticas possuem estudos muito amplos, que utilizam poucas amostras de localidades esparsas, ainda não existem estudos focados em determinadas sub-bacias amazônicas.</t>
  </si>
  <si>
    <t>4.6</t>
  </si>
  <si>
    <t>Avaliar a efetividade de gestão das UCs da Amazônia para a conservação das espécies alvo do PAN</t>
  </si>
  <si>
    <t xml:space="preserve">Relatórios técnicos </t>
  </si>
  <si>
    <t>Avaliação positiva da gestão das UC's sobre a conservação das espécies a;vo do PAN</t>
  </si>
  <si>
    <t>Marcelo Oliveira (WWF), Nívia Pereira (Ideflor-Bio), Fernanda Gusmão (Ideflor-Bio), Marcelo Vidal (CNPT/ICMBio), Leandro Ciotti (ICMBio/FLONA de Itaituba), CEPAM*, André Coelho (IDSM)*, Gabriel Melo-Santos (BioMA / Universidade St Andrews), Rodrigo Tardin* (UFRRJ/ IF/ DCA)</t>
  </si>
  <si>
    <t>Região do Purus/AM, Solimões/Manacapuru/AM, Tefé/AM UC's nas respectivas áreas (RDS Mamirauá, RDS Piagaçu Purus, RDS Amanã, RDS do Piranha, PARNA Jaú, </t>
  </si>
  <si>
    <t>Lago Ayapuá, Novo Airão, Acajatuba, Castanho, Careiro-castanho, lago dos Reis e Igapó Açu.</t>
  </si>
  <si>
    <t>identificar outras áreas de interação, como na região do Careiro-Castanho e Igapó- Açu, RDS do Amapá.</t>
  </si>
  <si>
    <t>Não houve comunicação por parte do articulador ou de outros colaboradores, mas a ação ainda está em andamento, com previsão de término em dezembro/2023.                                                 Expedições para coleta de dados, GAT: mapa de distribuição e uso de habitat (Bioma)</t>
  </si>
  <si>
    <t>Sem produtos apresentados até a primeira monitoria.</t>
  </si>
  <si>
    <t>Não houve comunicação por parte do articulador ou de outros colaboradores. Escassez de recursos. GAT: Áreas mais amostradas não possuem muitas Ucs.</t>
  </si>
  <si>
    <t>GAT: relação com a 3.6 (representatividade), possívem uso do Rapam (Marcelo). O foco é se as Ucs estão sendo implementadas de fato (fiscalização, gestão).</t>
  </si>
  <si>
    <t>GAT: identificar as ações e instrumentos sendo implementados pelas Ucs</t>
  </si>
  <si>
    <r>
      <t xml:space="preserve">GAT: O foco é se as Ucs estão sendo implementadas de fato (fiscalização, gestão). </t>
    </r>
    <r>
      <rPr>
        <b/>
        <u/>
        <sz val="11"/>
        <rFont val="Calibri"/>
        <family val="2"/>
        <scheme val="minor"/>
      </rPr>
      <t>Passar p/ o objetivo 3.</t>
    </r>
  </si>
  <si>
    <t>4.7</t>
  </si>
  <si>
    <t>Realizar o levantamento sanitário das espécies alvo do PAN</t>
  </si>
  <si>
    <t>realizar, ampliar e integrar as pesquisas sobre a ocorrência de doenças, em especial, infectocontagiosas e parasitárias nas espécies alvo, considerando para tal, também os animais mantidos em cativeiro no país</t>
  </si>
  <si>
    <t>Daniella Oliveira (USP/FMVZ/VPS)</t>
  </si>
  <si>
    <t>João Borges (FMA)*, Salvatore Siciliano (Fiocruz/RJ)*, Waleska Gravena (UFAM), Ivanna, Rodrigo Amaral (IFAM)*, Jairo Moura (ZOOUNAMA), Doracele Alcantara Tuma* (BioMA), Luiza Helena Pereira* (BioMA), Rafael Ribeiro Barata* (Instituto Evandro Chagas)</t>
  </si>
  <si>
    <t>Rio Solimões, Rio Negro, Rio Amazonas, Rio Uatumã, Rio Purus, Rio Tapajós, Rio Andirá, Rio Nhamundá, em especial, nos animais mantidos em cativeiro.</t>
  </si>
  <si>
    <t>bacia Amazônica</t>
  </si>
  <si>
    <t>Na verdade, isso não se trata apenas de uma ação, mas sim do início e fortalecimento de uma linha de pesquisa com ênfase na saúde dessas espécies, que deverá ser trabalhada continua e coletivamente, a exemplo do que ocorre com as espécies domésticas e selvagens mais estudadas. Nesse momento inicial, na impossibilidade de se trabalhar com animais de vida livre, serão considerados os resultados oriundos de cativeiro até para subsidiar pesquisas futuras na natureza.</t>
  </si>
  <si>
    <t xml:space="preserve">Ação estimulou o incremento dos levantamentos de saúde nessas espécies.                                                                                                Foram realizadas a coleta de material para a análise de água e coleta de material, através de suab, de indivíduos de Inia araguaiaensis na  região do rio Tocantins, PA.
Algumas amostras dos animais de vida livre estão em análise.
Também foram realizadas coletas, através de suab, raspado cutâneo, sangue e fezes de espécimes de Trichechus inunguis, em cativeiro, para avaliação de saúde dos mesmos.        Artigos científicos, e apresentações em congressos nacionais e internacionais, bem como palestras em universidades.         Um artigo científico em produção para publicação. </t>
  </si>
  <si>
    <t xml:space="preserve">                                                                                                                                                                                                              Mello DMDd, da Silva VMF (2019). Hematologic profile of Amazon river dolphins Inia geoffrensis and its variation during acute capture stress. PLoS ONE 14(12): e0226955. https://doi. org/10.1371/journal.pone.0226955</t>
  </si>
  <si>
    <t>Destinação de maior aporte financeiro às pesquisas de saúde das espécies desse PAN favoreceria aumento da abrangência dos estudos (mas a execução está dentro do previsto).      Falta de recursos financeiros para análises.</t>
  </si>
  <si>
    <t>Daniella Oliveira (USP)  Doracele Alcântara Tuma (BioMa)</t>
  </si>
  <si>
    <t>Essa ação compreenderá apenas um levantamento sanitário inicial, não exaurindo a necessidade de continuidade das pesquisas sobre a saúde dos mamíferos aquáticos amazônicos, em especial, os ameaçados de extinção</t>
  </si>
  <si>
    <t>incluir Profa. Lara Borges Keid (VPS/FMVZ/USP) como colaboradora da ação. GAT: Daniela Mello (INPA)</t>
  </si>
  <si>
    <t>Obs: Ainda aguardando confirmação da Profa. Lara Borges Keid (VPS/FMVZ/USP) .</t>
  </si>
  <si>
    <t>4.8</t>
  </si>
  <si>
    <t>Investigar os efeitos de contaminantes nas espécies alvo do PAN</t>
  </si>
  <si>
    <t>quando de avaliação toxicológica nas espécies alvo, sempre que possível, verificar concomitantemente, os efeitos potenciais desses contaminantes à sua saúde</t>
  </si>
  <si>
    <t>Stella Lazzarini (Eletrobras), Waleska  Gravena (UFAM), Daniella Oliveira (USP/FMVZ/VPS), Miriam Marmontel (IDSM); Marcelo Oliveira* (WWF)</t>
  </si>
  <si>
    <r>
      <t xml:space="preserve">Analises de metais pesados e organoclorados para </t>
    </r>
    <r>
      <rPr>
        <i/>
        <sz val="11"/>
        <rFont val="Calibri"/>
        <family val="2"/>
      </rPr>
      <t>Inia geoffrensis</t>
    </r>
    <r>
      <rPr>
        <sz val="11"/>
        <rFont val="Calibri"/>
        <family val="2"/>
      </rPr>
      <t xml:space="preserve"> foram efetuados por pesquisadores do MAQUA/UERJ e encontram-se em fase de redacao dos resultados para publicaçao. Parte do material necessario para avaliacao toxicologica  de Sotalia fluviatilis e de peixe-boi da Amazonia foram coletados, falta conclusao das analises.</t>
    </r>
  </si>
  <si>
    <t>GPMAA e WWF continuam coletando amostras de botos para análise de mercúrio em áreas de estudo</t>
  </si>
  <si>
    <t xml:space="preserve">Mosquera-Guerra, F., Trujillo, F., Parks, D., Oliveira-da-Costa, M., Van Damme, P.A., Echeverría, A., Franco, N., Carvajal-Castro, J.D., Mantilla-Meluk, H., Marmontel, M., Armenteras-Pascual, D. (2019) Mercury in populations of river dolphins of the Amazon and Orinoco basins. EcoHealth https://doi.org/10.1007/s10393-019-01451-1 16 pp. (publ online 12Nov2019. </t>
  </si>
  <si>
    <t>Recursos financeiros, CoVid19, laboratório para análises</t>
  </si>
  <si>
    <t>Stella Lazzarini se aposentou (GAT: mater a colaboradora). Avaliar se as localidades podem ser mais específicas.</t>
  </si>
  <si>
    <t>4.9</t>
  </si>
  <si>
    <t>Realizar Análise de Risco de Doenças (DRA) em mamíferos aquáticos na Amazônia, conforme orientação da IUCN</t>
  </si>
  <si>
    <t>Relatório do workshop da análise de risco em mamíferos aquáticos</t>
  </si>
  <si>
    <t>Reunir as informações geradas nas ações 4.7 e 4.8 para que seja possível a análise de riscos de doenças às espécies alvo de forma integrada e mais robusta do que individualmente</t>
  </si>
  <si>
    <t>janeiro-22</t>
  </si>
  <si>
    <t>Vitor Luz* (AQUASIS), Juliana Marigo* (USP), Waleska Gravena (UFAM)  </t>
  </si>
  <si>
    <t>A ação envolve a realização de uma oficina para análise de risco de doenças em mamíferos aquáticos, conforme orientação da IUCN; DRA = Disease Risk Analysis</t>
  </si>
  <si>
    <t xml:space="preserve">Essa é uma ação consequente à 4.7., pois só poderá ser realizada mediante o incremento das pesquisas de saúde dessas espécies.    Contato com pesquisadores nacionais e estrangeiros que poderão contribuir com no Workshop. Identificação de pessoas chaves para participar do Workshop. Além de produtos indiretos que decorrem da publicação de artigos referentes ao levantamento sanitário e aos  contaminantes.   </t>
  </si>
  <si>
    <t xml:space="preserve">                                                                                                                                                                                                                                                                          Não foi apresentado relatório do workshop até a primeira monitoria.</t>
  </si>
  <si>
    <t>Ação depende de uma oficina e recursos para sua realização.</t>
  </si>
  <si>
    <t>Daniella Oliveira (USP)     Vitor Luz Carvalho (AQUASIS)</t>
  </si>
  <si>
    <t>GAT: Daniela Mello (INPA)</t>
  </si>
  <si>
    <t>4.10</t>
  </si>
  <si>
    <t>Quantificar e qualificar os impactos das interações antrópicas, em especial as práticas turísticas, com espécies alvo do PAN</t>
  </si>
  <si>
    <r>
      <rPr>
        <sz val="11"/>
        <rFont val="Wingdings"/>
        <charset val="2"/>
      </rPr>
      <t></t>
    </r>
    <r>
      <rPr>
        <sz val="11"/>
        <rFont val="Calibri"/>
        <family val="2"/>
      </rPr>
      <t xml:space="preserve">Mapas; 
</t>
    </r>
    <r>
      <rPr>
        <sz val="11"/>
        <rFont val="Wingdings"/>
        <charset val="2"/>
      </rPr>
      <t></t>
    </r>
    <r>
      <rPr>
        <sz val="11"/>
        <rFont val="Calibri"/>
        <family val="2"/>
      </rPr>
      <t xml:space="preserve">Artigos publicados; 
</t>
    </r>
    <r>
      <rPr>
        <sz val="11"/>
        <rFont val="Wingdings"/>
        <charset val="2"/>
      </rPr>
      <t></t>
    </r>
    <r>
      <rPr>
        <sz val="11"/>
        <rFont val="Calibri"/>
        <family val="2"/>
      </rPr>
      <t>Relatórios técnicos</t>
    </r>
  </si>
  <si>
    <t>Aumento do conhecimento dos impactos e propostas de gestão</t>
  </si>
  <si>
    <t>Marcelo Vidal (ICMBio/CNPT)</t>
  </si>
  <si>
    <t xml:space="preserve">Sannie Brum (INPA/AMPA), André Coelho (IDSM)*, Thaís Pereira (Instituto Araguaia), Gabriel Melo-Santos (BioMA / Universidade St Andrews), Vera da Silva (INPA), Sônia Canto (SEMA/AM), Marcelle Valle (INPA/AMPA)*, Angélica Rodrigues (BioMA)*, Mariana Frias* (UFJF), Paula Arantes* </t>
  </si>
  <si>
    <t>Rios Negro, Tapajós, Tocantins, Solimões/Amazonas</t>
  </si>
  <si>
    <t xml:space="preserve">Investigar os tipos e locais de interações antrópicas com as espécies alvo do PAN </t>
  </si>
  <si>
    <t xml:space="preserve">Não há comunicação entre os colaboradores.                                         De maneira geral a ação está focada nas espécies do gênero Inia inseridas no PAN. Isso porquê são essas as espécies exploradas/envolvidas em atividades turísticas consolidadas na Amazônia. Informações sobre os impactos nas outras espécies e oriundas de outras interações antrópicas não foram compartilhadas com o articulador.  Um artigo referente ao turismo no Rio negro foi submetido.                                                                                                                                                                                                                                                                                                                         Além disso, desde 2010, Vidal e colaboradores vêm publicando artigos que caracterizam, monitoram e trabalham no ordenamento do turismo com botos no Amazonas, em especial no empreendimento situado no Parque Nacional de Anavilhanas. Estes artigos foram/vêm sendo compartilhados com o CMA.                                                                                                                                                                                                                                                                                                                        Artigos científicos e material informativo de orientação aos turistas e população local. Produtos em andamento: artigos "Can Community-Based Tourism with Amazon river dolphin contribute to the conservation of the species in Brazil" e "The process of tamming Amazon river dolphins" submetidos para publicação.
GAT: 2 atigos sobre Inia no ano passado  focando nos botos de Mocajuba (Gabriel), trabalhos no Tocantins, Rio Negro:            </t>
  </si>
  <si>
    <t xml:space="preserve">                                                                                                                                                                                                                                                        Relatório de visita técnica (abril/2019) aos empreendimentos de turismo com botos situados em Unidades de Conservação estaduais no Baixo Rio Negro. Monografia e dissertação de mestrado relacionadas ao turismo com botos-vermelhos nas RDS Mamirauá e Amanã (anexo).                                                                                                                                                                     Melo-Santos, G., Rodrigues, A. L.F., Tardin, R. H., de Sá, M. I., Marmontel, M., Da Silva, M. L., and May-Collado, L. J. (2019). “ The newly described Araguaian river dolphins, Inia araguaiaensis (Cetartiodactyla, Iniidae), produce a diverse repertoire of acoustic signals,” PeerJ, 7, e6670. https://doi.org/10.7717/peerj.6670.                                                                                                                                                     Rodrigues, A.L.F., Melo-Santos, G., Ramos-Santos, I., Andrade, A.M., Arcoverde, D.L., Sena, L. and da Silva, M.L., 2019. Interactions between children, teenagers and botos (Inia araguaiaensis and Inia geoffrensis) in markets and fairs of Eastern Amazon. Ocean &amp; coastal management, 172, pp.137-145.</t>
  </si>
  <si>
    <t xml:space="preserve">Não há comunicação.                                Pouco recurso financeiro disponível para implementação, diminuição no número de viagens a campo que contribuam para implementação, baixa comunicação entre colaboradores e articulador da ação.  Todos os problemas citados na questão anterior contribuem para a execução parcial da ação.                                                                        Escassez de apoio financeiro. </t>
  </si>
  <si>
    <t xml:space="preserve">   Sannie Muniz Brum (AMPA / INPA)       Marcelo Derzi Vidal (ICMBio/CNPT)           Angélica Rodrigues (Bioma)                       Mariana Frias</t>
  </si>
  <si>
    <t>Maior aproximação entre os envolvidos para articulação/colaboração na execução da ação; Realização de visita técnica semestral nos empreendimentos turísticos que envolvem as espécies alvo para melhor quantificar/qualificar os impactos; Realização de fiscalização semestral nos empreendimentos turísticos que envolvem as espécies alvo para conter/minimizar possíveis descumprimentos a instrumentos normativos existentes.     Articulação com as secretarias de turismo estadual e municipal a fim de ampliar as discussões sobre o tema.                        Outros locais onde o turismo com botos acontece: rio Araguaia (mercado de peixes de São Félix do Araguaia), rio Tapajós (mercado de peixes de Santarém), rio Tocantins (mercado de peixes de Cametá e Mocajuba).</t>
  </si>
  <si>
    <t>GAT: dezembro de 2023</t>
  </si>
  <si>
    <t>Foi discutiso agrupar ação 4.10 e 4.11, pois ambas se referem ao setor turismo e interação com mamíferos aquáticos, mas o GAT preferiu manter as ações separadas no momento.</t>
  </si>
  <si>
    <t>4.11</t>
  </si>
  <si>
    <t xml:space="preserve">Identificar novas formas de turismo de  baixo impacto com as espécies alvo do PAN </t>
  </si>
  <si>
    <t>Relatórios técnicos</t>
  </si>
  <si>
    <t>Novas práticas identificadas e propostas de gestão</t>
  </si>
  <si>
    <t>julho-20</t>
  </si>
  <si>
    <t>Diogo Souza (INPA), Renata Emin (MPEG), Gabriel Melo-Santos (BioMA / Universidade St Andrews), Miriam Marmontel (IDSM), Luciana Crema (ICMBio/CEPAM), João Borges (FMA)*, Angélica Rodrigues* (BioMA), Leonel Ferreira* (BioMA), Sannie Brum (INPA/AMPA)</t>
  </si>
  <si>
    <t>De modo geral, a ação tem focado nas espécies do gênero Inia pois são as que apresentam exploração turística consolidada na Amazônia. O artigo "From food supply to contemplation: proposition of areas for cetacean observation tourism in the Anavilhanas National Park, Amazonas, Brazil" (Vidal et al.) encontra-se em avaliação em revista internacional especializada.</t>
  </si>
  <si>
    <t>Embora o artigo no prelo (ver descrição do andamento da ação) contribua diretamente para o resultado esperado da ação, o relatório previsto como produto não foi apresentado até a primeira monitoria, como planejado (a ação foi iniciada antes do previsto).</t>
  </si>
  <si>
    <t>Baixa comunicação/interação entre os colaboradores e articulador. Ausência de recurso específico para o desenvolvimento da ação. Diminuição de atividades em campo, o que impacta negativamente a desenvolver da ação.</t>
  </si>
  <si>
    <t>Marcelo Derzi Vidal (ICMBio/CNPT)        Miriam Marmontel (IDSM)     Mariana Frias</t>
  </si>
  <si>
    <t>Aumento da fiscalização sobre o cumprimento da resolução estadual (28-2018) por parte dos empreendimentos que atuam no turismo com botos no estado do Amazonas.</t>
  </si>
  <si>
    <t xml:space="preserve">Turismo de observação de base comunitária fundamentado em organização social-tradicional e valoração da apropriação cultural e responsabilidade ambiental;
    Elaboração de diretrizes em âmbito nacional, regional e local para a regulamentação e execução de atividades turísticas com mamíferos aquáticos, de acordo com os parâmetros de bem estar pregados pelo ecoturismo de baixo impacto (levando em consideração aspectos biológicos dos animais foco como padrões de deslocamento, horários de maior atividade, comportamentos de alimentação e manifestações agonísticas);
    Fomento de atividades de turismo científico agregando valor aos conhecimentos biológicos e ecológicos naturais da mastofauna aquática.
</t>
  </si>
  <si>
    <t>localidades são 'area de interesse'.</t>
  </si>
  <si>
    <t>Promoção da educação ambiental e do engajamento da sociedade voltados à conservação de mamíferos aquáticos, influenciando políticas públicas</t>
  </si>
  <si>
    <t>5.1</t>
  </si>
  <si>
    <t xml:space="preserve">Propor atos normativos concernentes às atividades turísticas que envolvam os mamíferos aquáticos </t>
  </si>
  <si>
    <t>Minutas dos atos normativos</t>
  </si>
  <si>
    <t>Atos normativos publicados</t>
  </si>
  <si>
    <t>março-19</t>
  </si>
  <si>
    <t xml:space="preserve">Marcelo Vidal (CNPT/ICMBio), Danny Moraes (SEMA/MT), Diogo Lagroteria (ICMBio/CEPAM), Gabriel Melo-Santos (BioMA / Universidade St Andrews), Vera da Silva (INPA), Nívia Pereira (Ideflor-Bio), Carla Filardi (ICMBio/CMA), Sannie Brum (INPA/AMPA), Waleska Gravena (UFAM), Jamylle de Souza* (AMPA)  </t>
  </si>
  <si>
    <t>Amazônia</t>
  </si>
  <si>
    <t>Área do PAN </t>
  </si>
  <si>
    <t>Articulação política deve ser bem reforçada nessa ação</t>
  </si>
  <si>
    <t>GAT: IN p/ regulamentar turismo com botos no AM (serve como referência), existe GT com a SEMA/AM. Regulamentação p/ Brasil em andamento no ICMBio, nova versão apenas p/ Ucs em avaliação e uma no Conama. Manual CMA de boas práticas não inclui Amazônia por conta da alimentação (recomendação CIB).                                        (CMA: O ato normativo está no MMA desde 2017 novamente pronto para publicação e acaba não sendo publicado. A decisão agora foi para passar pelo conama. Solicitamos empenho do diretor em janeiro desse ano. Para minimizar o problema lançamos um manual de baias práticas do icmbio em 2019, mas abrange apenas as espécies marinhas. Foi decidido não incluir a Amazônia devido à falta de definição de alguns pontos em relação aos botos. Exatamente em função da norma do estado do Amazonas ser diferente do que constava na minuta que se encontra no MMA. Nesse ponto sugerimos reunião para definição desse ponto).</t>
  </si>
  <si>
    <t>Até a primeira monitoria, não foram apresentadas minutas de normas contemplando os Estados da Amazônia.</t>
  </si>
  <si>
    <t>Faltou ordenamento na consolidação dos atos normativos.</t>
  </si>
  <si>
    <t>Danny Moraes (SEMA-MT)</t>
  </si>
  <si>
    <t>Consolidar todas as normativas que já estejam vigentes para proposta de redação. GAT: Verificar relação com o GEF paisagens (Copan). Reunião com especialistas p/ discutir o aspecto da alimentação (normativa e manual CMA).</t>
  </si>
  <si>
    <t>GAT: Manuel Lima (CEPAM)</t>
  </si>
  <si>
    <t>5.2</t>
  </si>
  <si>
    <t>Realizar campanhas, cursos de capacitação e demais ações de educação ambiental com ênfase nas áreas de maior impacto antrópico para as espécies do PAN</t>
  </si>
  <si>
    <r>
      <rPr>
        <sz val="11"/>
        <rFont val="Wingdings"/>
        <charset val="2"/>
      </rPr>
      <t></t>
    </r>
    <r>
      <rPr>
        <sz val="11"/>
        <rFont val="Calibri"/>
        <family val="2"/>
      </rPr>
      <t xml:space="preserve">Registros e relatórios das campanhas, cursos de capacitação e das ações de educação ambiental;
</t>
    </r>
    <r>
      <rPr>
        <sz val="11"/>
        <rFont val="Wingdings"/>
        <charset val="2"/>
      </rPr>
      <t></t>
    </r>
    <r>
      <rPr>
        <sz val="11"/>
        <rFont val="Calibri"/>
        <family val="2"/>
      </rPr>
      <t>Materiais didáticos e informativos</t>
    </r>
  </si>
  <si>
    <t>Pessoas engajadas; mudança de postura; ampliação da participação de diferentes atores sociais para a difusão do conhecimento sobre mamíferos aquáticos</t>
  </si>
  <si>
    <t>Renata Emin (MPEG)</t>
  </si>
  <si>
    <t xml:space="preserve">Marcelo Oliveira (WWF), Danny Moraes (SEMA/MT), Diogo Lagroteria (ICMBio/CEPAM), Gisele Maciel (INPA/AMPA), Gabriel Melo-Santos (BioMA / Universidade St Andrews), Angélica Rodrigues* (BioMA), Leonel Ferreira* (BioMA), Marcelo Vidal (CNPT/ICMBIO), Hilda Chavez* (IDSM),  </t>
  </si>
  <si>
    <t>Costa Leste da ilha de Marajó, região do salgado paraense (especialmente nas Ucs estaduais e federais)</t>
  </si>
  <si>
    <t>Amazonas, Pará, Amapá</t>
  </si>
  <si>
    <t>As campanhas deverão prever avaliação de efetividade;
Buscar a integração das campanhas;
Inserir orientações relacionadas ao aumento de tráfego de embarcações.</t>
  </si>
  <si>
    <t>Campanhas nacionais, regional (Amazônia) e duas globais realizadas.                                                                Contribuição da colaboradora Hilda Chavez: "1)  Em 27/09/2019, o GPMAA proporcionou uma palestra sobre biologia, importância e ameaças do peixe-boi a 32 alunos e 5 professores de ensino multisseriado da escola comunitária de Belo Monte (RDSA), seguido de atividades lúdicas (gincana e teatro de fantoche “Meu filhote emalhou na malhadeira” versão peixe-boi).  2) Em 23-25/10/2019, o GPMAA participou na Semana Nacional de Ciência e Tecnologia (SNCT) 2019 com a peça de teatro de fantoches dos mamíferos aquáticos amazônicos e a ameaça que apresenta o emalhe incidental por ‘malhadeiras’ para estes animais. Aproximadamente 500 alunos de 10 escolas do município de Tefé, AM assistiram esta peça.
Materiais didáticos. Produção de 500 máscaras (cada) dos mamíferos aquáticos da Amazônia: o peixe-boi e a ariranha, com informações biológicas básicas para conhecimento de crianças e adultos. Este material didático foi distribuído na ação de educação para conservação realizada na comunidade de Belo Monte acima mencionada, e na SNCT 2019 realizada no IDSM."  GAT: Atividades da AMPA e INPA elaborando cartilhas e campanhas com comunidades (Rio Purus e outras localidades próximas de Manaus), informações nas mídias sociais.   Jogo sobre mamíferos aquáticos, elaborado app.</t>
  </si>
  <si>
    <t>Divulgação em diversos canais de mídia.                                                                                                                                                                                                                                                                                                                                                                             Os materiais (e.g. máscaras) estão disponíveis para download gratuito no site oficial do Instituto Mamirauá
(https://www.mamiraua.org.br/documentos/2cae00771c9e056b834618ba4b877a13.pdf).                                                                                                                                                                                                                                                 Material didático e informativo; Curso Teórico e Prático de Mamíferos Aquáticos no Munícipio de Mocajuba voltado para estudantes e profissionais interessados no tema;
- Participação em eventos acadêmicos e científicos com montagem de estandes promovendo informações sobre conservação e educação ambiental (Ecos da Amazônia/UFPA, SET/2019;  AmazonVet/AGO/2019; Projeto Circular, AGO/2019;  Biologando, ABR/2019). GAT: Jogo sobre mamíferos aquáticos, elaborado app. (Jogo do Boto).    Material produzido na ação 1.4 do PAN Ariranha (Produzir material informativo/educativo sobre ariranha (Pteronura brasiliensis) e lontra (Lontra longicaudis) para utilização em campanhas e treinamentos). O Instituto Araguaia produziu folhetos para turistas, cartazes para UCs e um vídeo educativo sobre ariranhas.</t>
  </si>
  <si>
    <t>Hilda: "O principal fator limitante na implementação da ação é falta de recursos financeiros para cobrir despesas para materiais didáticos, logística e produtos de consumo na formulação das atividades desenhadas" Dificuldade de angariar recursos financeiros e compatibilidade de horário dos eventos com a disponibilidade dos estagiários e demais profissionais.</t>
  </si>
  <si>
    <t>Marcelo Oliveira (WWF) Miriam Marmontel (IDSM) Leonel Ferreira (BioMa)    Iris Alves (ICMBio/CEPAM)</t>
  </si>
  <si>
    <t>Acho que demanda uma grande articulação ao longo da região, ou ficaremos reportando pequenas ações (eg palestras) nas comunidades em que trabalhamos, sem ampliar o trabalho e ter um impacto realmente eficiente.                                  Solicitar que o articulador estabeleça contato prévio com as equipes e tenha habilidade com a área de atuação.</t>
  </si>
  <si>
    <t>Incluir Iris Alves (ICMBio/CEPAM)</t>
  </si>
  <si>
    <t xml:space="preserve">     Adicionar Belém e regiões insulares.</t>
  </si>
  <si>
    <t xml:space="preserve">Seria necessário identificar muito mais localidades em que a ação deva ser desenvolvida estrategicamente. </t>
  </si>
  <si>
    <t>5.3</t>
  </si>
  <si>
    <t xml:space="preserve">Promover a sensibilização e mobilização dos atores sociais no que se refere a conflitos com a pesca e a caça/abate </t>
  </si>
  <si>
    <r>
      <rPr>
        <sz val="11"/>
        <rFont val="Wingdings"/>
        <charset val="2"/>
      </rPr>
      <t></t>
    </r>
    <r>
      <rPr>
        <sz val="11"/>
        <rFont val="Calibri"/>
        <family val="2"/>
      </rPr>
      <t xml:space="preserve">Relatório de atividades; 
</t>
    </r>
    <r>
      <rPr>
        <sz val="11"/>
        <rFont val="Wingdings"/>
        <charset val="2"/>
      </rPr>
      <t></t>
    </r>
    <r>
      <rPr>
        <sz val="11"/>
        <rFont val="Calibri"/>
        <family val="2"/>
      </rPr>
      <t xml:space="preserve">Cartilhas e folders; 
</t>
    </r>
    <r>
      <rPr>
        <sz val="11"/>
        <rFont val="Wingdings"/>
        <charset val="2"/>
      </rPr>
      <t></t>
    </r>
    <r>
      <rPr>
        <sz val="11"/>
        <rFont val="Calibri"/>
        <family val="2"/>
      </rPr>
      <t xml:space="preserve">Protocolo para as instituições incluindo árvore de decisão institucional e social  </t>
    </r>
  </si>
  <si>
    <t>Redução do número de encalhes, emalhes e animais feridos em conflitos; rede de atendimento institucional estabelecida; ampliação da participação de diferentes atores sociais para a difusão do conhecimento sobre mamíferos aquáticos</t>
  </si>
  <si>
    <r>
      <t>Miriam Marmontel (IDSM), Waleska Gravena (UFAM), Otávio Filho  (APA Nhamundá/AM), Luciana Crema (ICMBio/CEPAM), Gisele Maciel (INPA/AMPA), Josana da Costa (MPP), Paulo César (CPP), Diogo Souza (INPA) , Danielle Lima* (IDSM - Núcleo Amapá), Whaldener Endo* (UFRR), Thaís Pereira (Instituto Araguaia), Carol Doria* (UNIR), Gestores de UCs*, Nivia Pereira (Ideflor-Bio), Leandro Aranha* (IBAMA-PA), Marcelo Garcia* (IPAAM),</t>
    </r>
    <r>
      <rPr>
        <sz val="11"/>
        <color indexed="10"/>
        <rFont val="Calibri"/>
        <family val="2"/>
      </rPr>
      <t xml:space="preserve"> </t>
    </r>
    <r>
      <rPr>
        <sz val="11"/>
        <color indexed="8"/>
        <rFont val="Calibri"/>
        <family val="2"/>
      </rPr>
      <t xml:space="preserve">Palmira (SEMA/RR), </t>
    </r>
    <r>
      <rPr>
        <sz val="11"/>
        <rFont val="Calibri"/>
        <family val="2"/>
      </rPr>
      <t xml:space="preserve">Naturatins*, SEMAs* Pará, Hilda Perez (IDSM)*, Angélica Rodrigues (BioMA)*, Iris Alves (ICMBio/CEPAM)*, Jamilly Souza (AMPA)*, Solange Zanoni (CMA)*, Gabriel Melo-Santos (BioMA / Universidade St Andrews), Stella Lazarini (Eletrobras), Danny Moraes (SEMA/MT), Sônia Canto (SEMA/AM), Anselmo d'Affonseca* (INPA), Vera da Silva (INPA), Leonel Ferreira* (BioMA), Marcelo Vidal (CNPT/ICMBIO) </t>
    </r>
  </si>
  <si>
    <t xml:space="preserve"> Buscar incluir/contatar outros órgãos que lidam com a gestão da pesca. Lembrar também da cartilha, folders ou outros em meio digital e impresso apresentando o passo-a-passo dos procedimentos de resgate, direcionados para as comunidades.</t>
  </si>
  <si>
    <t>Hilda Chavez: "1) Participação comunitária na conservação do peixe-boi amazônico. Em setembro 2019, o GPMAA realizarou testes para a estimativa populacional deste sirênio, com ajuda do conhecimento de um caçador professional e tecnologias bioacústicas. 2) Aprovação da participação um ex-caçador professional de peixe-boi amazônico na relatoria de eventos  de caça e conhecimento tradicional.   Marmontel: "Planejamos uma atividade sobre emalhamento de mamíferos aquáticos para ser apresentada durante a iniciativa Pint of Science, mas acabou cancelada devido à CoVid19".  Financiamento aprovado para a realização do evento: “DRP IV Encontro de Conhecedores do peixe-boi na RDSA” pelo edital 007/2019 – PAREV da Fundação de Amparo à Pesquisas do Estado do Amazonas (FAPEAM). Este evento pretende promover a troca dos conhecimentos tradicionais e científicos entre comunitários ribeirinhos da RDSA e o comitê científico, mapeamento comunitário participativo  e atividades de sensibilização. Publico alvo - comunitários motivados e interessados em participar de ações de conservação desta espécie, com convite especial aos comunitários que tiveram ou tem maior contato com a espécie (pescadores profissionais e ex-caçadores). A data, originalmente abril 2020, terá que ser postergada devido à CoVid19".         GAT: Workshop AMPA “Como liberar filhotes de peixe-boi capturados acidentalmente”, março 2019 (campanha para diminuir número de animais resgatados sem a devida necessidade).</t>
  </si>
  <si>
    <t xml:space="preserve">                                                                                                                                                                                                                                                                                                                                    Relatórios do Instituto Bioma sobre as ações de diálogos com comunidades nas quais se dão resgate de espécies ameaçadas promovendo a sensibilização ambiental para a conservação das espécies.                                                                          Guia Didático: Animais ameaçados 
        de extinção/Iris Rianne Santana Alves… [et al.].
        Manaus: 2019. (http://ava.icmbio.gov.br/mod/data/view.php?d=17&amp;advanced=1&amp;filter=1&amp;paging&amp;page=1)  elaborado em janeiro de 2019, que contempla o peixe- boi-amazônico.                                      Cartilha AMPA e INPA "Sou amigo do peixe-boi. Como liberar filhotes capturados acidentalmente".</t>
  </si>
  <si>
    <t>Hilda Chavez: "O principal fator limitante na implementação da ação é falta de recursos financeiros para cobrir despesas para materiais didáticos, logística e produtos de consumo na formulação das atividades desenhadas" Recursos financeiros escassos para deslocamento da equipe às comunidades tradicionais onde ocorre a maioria dos encalhes                               Falta de recursos humanos e financeiros</t>
  </si>
  <si>
    <t>Miriam Marmontel (IDSM) Leonel Ferreira (BioMa)   Iris Alves (ICMBio/CEPAM)</t>
  </si>
  <si>
    <t>GAT: Conversa com a Copan p/ discussão de recursos financeiros (geral), interface com outros pans.</t>
  </si>
  <si>
    <t>Localidades são na verdade áreas de interesse</t>
  </si>
  <si>
    <t>5.4</t>
  </si>
  <si>
    <t>Propor a inclusão de informações sobre os mamíferos aquáticos no conteúdo programático das escolas da rede de ensino</t>
  </si>
  <si>
    <r>
      <rPr>
        <sz val="11"/>
        <rFont val="Wingdings"/>
        <charset val="2"/>
      </rPr>
      <t></t>
    </r>
    <r>
      <rPr>
        <sz val="11"/>
        <rFont val="Calibri"/>
        <family val="2"/>
      </rPr>
      <t xml:space="preserve">Material didático elaborado;
</t>
    </r>
    <r>
      <rPr>
        <sz val="11"/>
        <rFont val="Wingdings"/>
        <charset val="2"/>
      </rPr>
      <t></t>
    </r>
    <r>
      <rPr>
        <sz val="11"/>
        <rFont val="Calibri"/>
        <family val="2"/>
      </rPr>
      <t>Relatórios de reuniões com as secretarias de educação</t>
    </r>
  </si>
  <si>
    <t>Informações sobre os mamíferos aquáticos no conteúdo programático das escolas</t>
  </si>
  <si>
    <t>junho-23</t>
  </si>
  <si>
    <t>Diogo Lagroteria (ICMBio/CEPAM)</t>
  </si>
  <si>
    <t xml:space="preserve">Luciana Crema (ICMBio/CEPAM), Gabriel Melo-Santos (BioMA / Universidade St Andrews), Angélica Rodrigues* (BioMA), Leonel Ferreira* (BioMA), Hilda Chavez* (IDSM), Jamylle de Souza* (AMPA), Manuel Lima (CEPAM/ICMBio)  </t>
  </si>
  <si>
    <t>Estado do Amazonas</t>
  </si>
  <si>
    <t>Região Norte</t>
  </si>
  <si>
    <t xml:space="preserve">Conversas com a Secretaria Municipal de Educação de Manaus estão em andamento. Com a Secretaria Estadual de Educação ainda não há avanços.     Hilda Chavez: "Até o momento nenhum produto foi obtido quanto à inclusão de informações sobre os mamíferos aquáticos no conteúdo programático das escolas da rede de ensino."   Monografia concluída com êxito por estudantes do curso de Biologia. </t>
  </si>
  <si>
    <t xml:space="preserve">Material didático: aplicativo jogo do Boto elaborado por alunos de Computação da UFPA, construído e testado aos alunos de escola pública.                Guia Didático: Animais ameaçados de extinção/Iris Rianne Santana Alves… [et al.].
        Manaus: 2019.                                                                                                                                                                                                                                                                                                                                                                                                                                                                                                                                                                                                                                            </t>
  </si>
  <si>
    <t>Dificuldade de interlocução, principalmente com SEDUC (estadual).  Sim, falta de parceiros da SEMED e SEDUC no PAN.                                       Hilda Chavez: "Fatores limitantes: Falta de conhecimento na solicitação da adição de novo conteúdo programático das escolas de rede de ensino na cidade de Tefé".                                                        Falta de recursos financeiros, apoio das secretarias de educação e meio ambiente do Estado do PA.</t>
  </si>
  <si>
    <t>Diogo Lagroteria (ICMBio/CEPAM)    Miriam Marmontel (IDSM) Angélica Rodrigues (Bioma)</t>
  </si>
  <si>
    <t>Que haja responsáveis pela execução dessa ação nos outros estados participantes do PAN.    Seria necessário ver o que já existe de conteúdo programático sobre esse tema na rede pública de ensino (diagnóstico), para então propor novos conteúdos. Esse disgnóstico poderia ser tema de um projeto de iniciação científica.</t>
  </si>
  <si>
    <t>5.5</t>
  </si>
  <si>
    <t>Realizar cursos para professores das escolas da rede de ensino voltados à conservação dos mamíferos aquáticos</t>
  </si>
  <si>
    <t>Relatórios dos cursos realizados</t>
  </si>
  <si>
    <t>Professores capacitados e realizando atividades de educação ambiental com o tema da conservação dos mamíferos aquáticos amazônicos.</t>
  </si>
  <si>
    <t xml:space="preserve">Marcelo Vidal (CNPT/ICMBIO), Jamylle de Souza* (AMPA), Manuel Lima (CEPAM/ICMBio) </t>
  </si>
  <si>
    <t>Cursos de capacitação de professores, na rede pública de ensino do município de Manaus/AM, vêm sendo realizados desde 2018, tendo entre seus temas, a conservação de mamíferos aquáticos amazônicos. Professores da SEMED, além de formandos da UFAM e UEA passam pela capacitação e recebem material didático (jogos) para replicar as atividades em sala de aula. Possui relação com o Guia de atividades didáticas: animais ameaçados 
        de extinção/Iris Rianne Santana Alves… [et al.].
        Manaus: 2019.</t>
  </si>
  <si>
    <t xml:space="preserve">Relatórios dos Cursos de capacitação de professores, na rede pública de ensino do município de Manaus/AM e da capacitação de Professores da SEMED.   </t>
  </si>
  <si>
    <t>Falta de recursos para replicar material didático. Falta de recursos para replicar os cursos de capacitação. Dificuldade em atingir outros estados.</t>
  </si>
  <si>
    <t>5.6</t>
  </si>
  <si>
    <t>Reestruturar e fortalecer a Remanor (Rede de Encalhes de Mamíferos Aquáticos do Norte)</t>
  </si>
  <si>
    <r>
      <rPr>
        <sz val="11"/>
        <rFont val="Wingdings"/>
        <charset val="2"/>
      </rPr>
      <t></t>
    </r>
    <r>
      <rPr>
        <sz val="11"/>
        <rFont val="Calibri"/>
        <family val="2"/>
      </rPr>
      <t xml:space="preserve">Atas de reunião; 
</t>
    </r>
    <r>
      <rPr>
        <sz val="11"/>
        <rFont val="Wingdings"/>
        <charset val="2"/>
      </rPr>
      <t></t>
    </r>
    <r>
      <rPr>
        <sz val="11"/>
        <rFont val="Calibri"/>
        <family val="2"/>
      </rPr>
      <t>Plano Estratégico</t>
    </r>
  </si>
  <si>
    <t>Rede operando</t>
  </si>
  <si>
    <t>Gláucia de Sousa (ICMBio/CMA)</t>
  </si>
  <si>
    <t>Diogo Souza (INPA),  Gabriel Melo-Santos (BioMA / Universidade St Andrews), Jairo Moura (ZOOUNAMA), Miriam Marmontel (IDSM), Stella Lazarini (Eletrobras), Renata Emin (MPEG), Sônia Canto (SEMA/AM), Angélica Rodrigues* (BioMA)</t>
  </si>
  <si>
    <t>Custo relativo a diárias e passagens p/ reuniões anuais. Ver a ação de sensibilização e organização;
Rever os objetivos, políticas, práticas, etc.</t>
  </si>
  <si>
    <t>Não houve contato do articulador até o momento. Tentativas de reuniões com órgãos de fiscalizações ambientais e ONGs (ata de reunião).                                                 Reunião da Remanor pré-agendada p/ agosto de 2020.</t>
  </si>
  <si>
    <t xml:space="preserve">Nao foram obtidos produtos ate o momento, mas a açao está dentro do prazo previsto.                                                                                                                                                                                                                                                       </t>
  </si>
  <si>
    <t>falta de comunicação.                         Reunir pessoas de diferentes Estados. GAT: Necessidade de maior apoio p/ as instituições por parte da Remanor. Falta de recurso das instituições p/ diárias e passagens p/ reunião da Remanor. Falta de articulação da rede. aumento dos encalhes.</t>
  </si>
  <si>
    <t>Gláucia Pereira de Sousa (ICMBio/CMA)         Miriam Marmontel (IDSM) Angélica Rodrigues (Bioma)           Ingrid Furlan (ICMBio/CMA)</t>
  </si>
  <si>
    <t>Pensar em uma segunda articuladora que resida em um dos Estados do Norte para compor a Rede.                       GAT: Remanor poderia ajudar na articulação com o pan (ações, produtos…). Os dados de mamíferos aquáticos amazônicos poderiam ser inseridos no SIMMAM (necessidade de divulgar e avaliar a política de dados). Proposta de expandir a Remanor. Necessidade de discussão das atribuições da rede e dos principais problemas.</t>
  </si>
  <si>
    <t>mudar p/ Ingrid Furlan</t>
  </si>
  <si>
    <t>Stella Lazzarini está aposentada (GAT: manter colaboradora)</t>
  </si>
  <si>
    <t>PLANEJAMENTO DE NOVAS AÇÕES</t>
  </si>
  <si>
    <t>NOVAS AÇÕES:</t>
  </si>
  <si>
    <t>OBJETIVO ESPECÍFICO</t>
  </si>
  <si>
    <t>INSERIR O NOME DO OBJETIVO ESPECÍFICO</t>
  </si>
  <si>
    <t>3.9</t>
  </si>
  <si>
    <t xml:space="preserve">Relatórios técnicos  (com identificação das ações e instrumentos sendo implementados pelas Ucs) </t>
  </si>
  <si>
    <t>Marcelo Oliveira (WWF), Nívia Pereira (Ideflor-Bio), Fernanda Gusmão (Ideflor-Bio), Marcelo Vidal (CNPT/ICMBio), André Coelho (IDSM), Gabriel Melo-Santos (BioMA / Universidade St Andrews), Rodrigo Tardin (UFRRJ/ IF/ DCA)</t>
  </si>
  <si>
    <t>identificar outras áreas de interação, como na região do Careiro-Castanho e Igapó- Açu, RDS do Amapá.  GAT: Áreas mais amostradas não possuem muitas Ucs. Relação com a 3.6 (representatividade), possívem uso do Rapam (Marcelo). O foco é se as Ucs estão sendo implementadas de fato (fiscalização, gestão).</t>
  </si>
  <si>
    <t>OBJETIVO</t>
  </si>
  <si>
    <t>Objetivo Geral do PAN</t>
  </si>
  <si>
    <t>PAINEL DE GESTÃO DO PAN</t>
  </si>
  <si>
    <t>RESUMO DA SITUAÇÃO DAS AÇÕES DO PAN</t>
  </si>
  <si>
    <t>SITUAÇÃO ATUAL DAS AÇÕES - 1ª MONITORIA (2020)</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</si>
  <si>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</si>
  <si>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</si>
  <si>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</si>
  <si>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</si>
  <si>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</si>
  <si>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</si>
  <si>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</si>
  <si>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</si>
  <si>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</si>
  <si>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</si>
  <si>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</si>
  <si>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</si>
  <si>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</si>
  <si>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</si>
  <si>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</si>
  <si>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</si>
  <si>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</si>
  <si>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</si>
  <si>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</si>
  <si>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</si>
  <si>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</si>
  <si>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</si>
  <si>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</si>
  <si>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Inserir nome do PAN - completo e resumido, ex: "Plano de Ação Nacional para a Conservação dos Ambientes Coralíneos - PAN Corais"</t>
  </si>
  <si>
    <t>03/08/2021 - 06/08/2021 (virtual)</t>
  </si>
  <si>
    <t>Protocolo de monitoramento dos efeitos das interações do animais com as artes de pesca; 
Mapa de distribuição dos eventos;
Relatórios estatísticos anuais;
Memória e/ou atas de reuniões associadas ao GAT; Rede de colaboração.</t>
  </si>
  <si>
    <r>
      <t>Miriam Marmontel (IDSM), Renata Emin (MPEG), Waleska Gravena (UFAM), Otávio Filho (APA Nhamundá/AM), Gisele Maciel (INPA/AMPA), Josana da Costa (MPP), Gabriel Melo-Santos (BioMA / Universidade St Andrews), Vera da Silva (INPA),</t>
    </r>
    <r>
      <rPr>
        <sz val="11"/>
        <color indexed="10"/>
        <rFont val="Calibri"/>
        <family val="2"/>
      </rPr>
      <t xml:space="preserve"> </t>
    </r>
    <r>
      <rPr>
        <sz val="11"/>
        <rFont val="Calibri"/>
        <family val="2"/>
      </rPr>
      <t xml:space="preserve">Paulo Cesar (CPP), Diogo Souza (INPA), Whaldener Endo (UFRR), Marcelo Vidal (CNPT/ICMBIO), </t>
    </r>
  </si>
  <si>
    <t>Medio e Baixo Amazonas e Tapajós, Madeira, Medio e Baixo Solimões, Alto Solimões, Xingu, Estado do Acre e Roraima, Rio Trombetas, Baixo Purus, Baía de Marajó, Araguaia, Rio Tocantins, Rio Guamá, Rio Pará, Rio Uatumã, Rio Andirá, Bacia do Amapá, Costa do Amapá</t>
  </si>
  <si>
    <t xml:space="preserve">O que consta em localidades deveria ir para Áreas de Relevância. Localidades deveriam ser locais específicos, como comunidades, municípios, lagos (ainda falta especificar melhor as localidades). Sugestões de incluir como colaboradores: CRs-ICMBio e Gestores de UCs, Instituto Araguaia. </t>
  </si>
  <si>
    <t>Alguns grupos estão realizando suas ações, mas não estou conseguindo fazer qualquer articulação, por razões financeiras (não há recursos para novos projetos) e devido a pandemia - de qualquer forma vou enviar um email para os demais colaboradores. Estão sendo trabalhados mapas de sobreposição pesca/espécies. O IDSM realizou, no 1º semestre de 2021, um levantamento sobre capturas incidentais focado no Lago Tefé, e outro abrangendo os 10 estados de distribuição dos golfinhos de rio amazônicos (AC, AM, AP, GO, MA, MT, PA, RO, RR, TO). Renata Emin: projeto em andamento no Pará, na Baia de Marapanim.</t>
  </si>
  <si>
    <t xml:space="preserve">Relatório/working paper da sobreposição de golfinhos e pesca em uma área apenas.                        Marmontel et al. 2021. Diagnóstico sobre conflitos entre golfinhos de rio amazônicos (gêneros Inia e Sotalia) e atividades de pesca na região do médio rio Solimões. Relatório final apresentado ao WWF-Brasil
Marmontel et al. 2021. Diagnóstico sobre conflitos entre golfinhos de rio amazônicos (gêneros Inia e Sotalia) e atividades de pesca na Amazônia Brasileira. Relatório final apresentado ao WWF-Brasil
</t>
  </si>
  <si>
    <t xml:space="preserve">Falta de recursos financeiros; pandemia. A dificuldade atual é a Grande Pandemia, que impede acesso a comunidades locais. Não há justificativa para exclusão ou agrupamento.
</t>
  </si>
  <si>
    <t>Sannie Muniz Brum, Miriam Marmontel</t>
  </si>
  <si>
    <t>Como o prazo de finalização é daqui 3 anos, vou tentar articular melhor a ação. A ação deve ser continuada e expandida. O IDSM e WWF planejam aprofundar e expandir esse estudo.</t>
  </si>
  <si>
    <t>retirar Rio Uatumã</t>
  </si>
  <si>
    <t>Deixar como está.</t>
  </si>
  <si>
    <t>A articuladora vai avaliar a necessidade de revisar as localidades e áreas de relevância, em contato com colaboradores. A ação deve ser continuada e expandida. O IDSM e WWF planejam aprofundar e expandir esse estudo.</t>
  </si>
  <si>
    <t>Memórias e atas de reuniões;
Ofício resposta sobre a inclusão de ações no planejamento anual dos órgãos envolvidos;                                    Relatório técnico ou informe periódico p/ orientar o planejamento dos orgãos de fiscalização.                                     Articulação maior com os órgãos (reuniões).                        Documento produzido após reuniões do GAT com ações de fiscalização, com base nas informações levantadas p/ monitoria, além de outros documentos com periodicidade contínua.</t>
  </si>
  <si>
    <r>
      <t xml:space="preserve">Miriam Marmontel (IDSM), Renata Emin (MPEG), Waleska Gravena (UFAM), Otávio Filho (APA Nhamundá/AM), Gisele Maciel (INPA/AMPA), Josana da Costa (MPP), Diogo Souza (INPA), Whaldener Endo (UFRR), Nívia Pereira (Ideflor-Bio),  Leandro Aranha (ICMBio), </t>
    </r>
    <r>
      <rPr>
        <sz val="11"/>
        <color indexed="8"/>
        <rFont val="Calibri"/>
        <family val="2"/>
      </rPr>
      <t xml:space="preserve">Palmira (SEMA/RR), </t>
    </r>
    <r>
      <rPr>
        <sz val="11"/>
        <rFont val="Calibri"/>
        <family val="2"/>
      </rPr>
      <t xml:space="preserve">Danny Moraes (SEMA/MT), Gabriel Melo-Santos (BioMA / Universidade St Andrews), Angélica Rodrigues (BioMA), Natália Lima (IBAMA/AM), Igor Silva (Ibama)   </t>
    </r>
  </si>
  <si>
    <t>Medio e Baixo Amazonas e Tapajós, Madeira, Medio e Baixo Solimões, Alto Solimões, Xingu, Estado do Acre e Roraima, Rio Trombetas, Bacia do Amapá, Japurá, Baixo Purus, Baía de Marajó, Araguaia, Rio Tocantins, Rio Guamá, Rio Pará, Rio Uatumã, Rio Andirá</t>
  </si>
  <si>
    <t>GAT: Nao se trata somente de botos; existem inumeros relatos de captura de peixes-bois; Os mesmo vale pra lontras, algumas sao capturadas pra serem pets (relatos no PA), ou mortas por retaliação a danos de pesca.      GAT: Definir melhor os subsídios técnicos, como os registros de caça, áreas, épocas. Reforçar a importância da fiscalização mesmo sem a moratória (pesca da piracatinga). O que consta em localidades deveria ir para Áreas de Relevância. Localidades deveriam ser locais específicos, como comunidades, municípios, lagos (ainda falta especificar melhor as localidades). Sugestões de incluir como colaboradores: Gestores de UCs, outras SEMAs, Batalhão da Polícia Ambiental, Instituto Araguaia.</t>
  </si>
  <si>
    <t xml:space="preserve">O andamento do processo (denúncia de molestamento em Mocajuba/PA) tramita lento pois o sistema é muito burocrático (foram feitas algumas denúncias ao Ibama e Sema sobre o molestamento de botos em Mocajuba/PA, ligados à atividade de observação). </t>
  </si>
  <si>
    <t>Ofício e protocolo de denúncia sobre o caso das interações humanas com os botos em Mocajuba/PA. Ofícios da Dibio/ICMBio p/ a Dipro/Ibama sobre o molestamento de botos em Mocajuba/PA.</t>
  </si>
  <si>
    <t>Trabalho diretamente com comunidades, e não posso trair sua confiança. Não tenho conhecimento de ilícitos fora de minha área de atuação que possa denunciar.  Andamento do processo tramita lento pois o sistema é muito burocrático</t>
  </si>
  <si>
    <t>Miriam Marmontel, Angélica Lúcia Figueiredo Rodrigues</t>
  </si>
  <si>
    <t xml:space="preserve"> Gostaria de deixar de ser colaboradora nesta ação. Serem mais diligentes quanto ao acompanhamento das ações na pessoa do articulador com os colaboradores.</t>
  </si>
  <si>
    <t>Ofícios encaminhados pelo ICMBio (substituir Ofício resposta como produto, manter as memórias de reuniões).</t>
  </si>
  <si>
    <t>Retirar Miriam</t>
  </si>
  <si>
    <t>Deixar como está</t>
  </si>
  <si>
    <t xml:space="preserve">No que diz respeito ao problema em Mocajuba/PA, Sannie ficou de ajudar no contato com o MPF de Manaus, para buscar atuação junto ao Ibama e Sema; Gabriel Mello irá redigir uma Documento técnico a ser encaminhado para o MPF, Ibama, Sema e o CMA e posteriormente buscará apoio de membros do GAT e outros grupos; a partir do Documento Técnico, o CMA ficou de se manifestar tecnicamente e solicitar a atuação do Ibama novamente ou reunião dos órgãos, de acordo com pertinência. O GAT reforçou a importância de uma norma sobre a observação de botos no PA. </t>
  </si>
  <si>
    <t>Relatório de atividades e reuniões; projeto piloto de geração de renda.</t>
  </si>
  <si>
    <t>setembro-20</t>
  </si>
  <si>
    <t>Paulo César (CPP), Josana da Costa (MPP), Renata Emin (MPEG), Angélica Rodrigues (BioMA), Marcelo Vidal (CNPT/ICMBIO), Sannie Brum (INPA/AMPA)</t>
  </si>
  <si>
    <t xml:space="preserve"> Tefé e arredores, Coari, Manacapuru, Novo Airão, Santarém e arredores, Oriximiná, Belém e Marajó, Porto Velho e arredores,  localidades pesqueiras do Baixo rio Tocantins e região insular de Belém. </t>
  </si>
  <si>
    <t>Médio e baixo Solimões, costa do Pará e Amapá, estados de AC, RO, RR</t>
  </si>
  <si>
    <t xml:space="preserve">Lembrar de fazer o link com a ação sobre turismo do obj 5. Incluir nas recomendações um item para pesquisa sobre possíveis alternativas de tecnologia que possam contribuir para diminuir a ocorrência de conflitos. Recomenda-se parceria com Associações Comunitárias (e.g. Associações das Pelúcias), Fundação Almerinda Malaquias e o SEBRAE. Especificar os critérios de entendimento acerca do conceito de comunidade, pode ser qualquer grupo organizado ou qualquer pessoa da comunidade? Seria interessante um contato com o SEBRAE para parceria e capacitação de comunidades, além de articular com todos os grupos para fazermos iniciativa conjunta. Em eventos culturais e científicos, durante a contação de histórias para a público infanto-juvenil, ilustrações produzidas podem ser utilizadas para confecções de protudos como: camisas, jogos, canecas e cartilhas. </t>
  </si>
  <si>
    <t>Sem informações.</t>
  </si>
  <si>
    <t>Sem produtos.</t>
  </si>
  <si>
    <t xml:space="preserve">A Grande Pandemia tem impedido contato com comunidades. </t>
  </si>
  <si>
    <t>Miriam Marmontel</t>
  </si>
  <si>
    <t>Não há necessidade de exclusão ou agrupamento. Apenas retomar quando for possível. Posso continuar como articuladora, mas aberta a troca, se alguém desejar. Acho que seria recomendável ampliar o número de colaboradores.Recomendo que se reflita sobre as localidades e selecionem um número menor, onde teremos atuação efetiva. Por exemplo, em Porto Velho acho que sequer temos colaborador. Será difícil aplicar em tantas localidade do PA ou AM.</t>
  </si>
  <si>
    <t xml:space="preserve">Retirar Porto Velho. Retirar algumas localidades do PA e AM.  Além de Porto Velho e arredores, retirar Coari, Manacapuru,  Santarém e arredores, e Oriximiná. </t>
  </si>
  <si>
    <t>Ofício resposta sobre a inclusão das ações no planejamento anual dos órgãos envolvidos; 
Memórias de reunião.</t>
  </si>
  <si>
    <t>Gabriel Rebouças (ICMBio/CMA)</t>
  </si>
  <si>
    <t>Seria interessante que o GAT se manifestasse via documento à Coordenação Geral de Fiscalização do IBAMA para que a Operação Mota ou outra correlata seja mantida no planejamento anual de fiscalização do órgão com recursos destinados para tal. Identificar pontos focais nos órgãos sugeridos como colaboradores (Batalhão de Polícia Ambiental, IBAMA, órgãos estaduais de fiscalização, Polícia Federal).</t>
  </si>
  <si>
    <t xml:space="preserve">Foram feitas ações de fiscalização em 2018 e 2019 com relativo êxito relativas ao comércio da Piracatinga e do cumprimento da moratória. Entretanto no momento as decisões sobre ações de fiscalização estão centralizadas e concentradas com problemas de recursos financeiros e humanos. Houveram apreensões, autos de infração, e coleta de informações. </t>
  </si>
  <si>
    <t>Sem novos produtos no período da monitoria 2.</t>
  </si>
  <si>
    <t>Falta de recursos financeiros e humanos e centralização do planejamento de ações em Brasília.</t>
  </si>
  <si>
    <t>Leandro Cortese Aranha, João Carlos Gomes Borges</t>
  </si>
  <si>
    <t>Deve ser mantida e deve ser feita uma manifestação ao IBAMA para a manutenção e incremento de fiscalização, especialmente na fronteira com a Colômbia em Letícia onde continuam sendo contrabandeadas cargas de piracatinga.   Acredito que seria estratégico aportar esforços no sentido de engajar colaboradores relacionadas as competências direta de fiscalização em âmbitos estaduais e municipais. Da forma que se encontra e especialmente dentro do atual contexto da política ambiental no Brasil, será pouco provável obter êxito, ainda que reconhecido a competência do articulador</t>
  </si>
  <si>
    <t>Incluir "Ofícios encaminhados pelo ICMBio" (substituir "Ofício resposta" como produto, manter as memórias de reuniões).</t>
  </si>
  <si>
    <t>Deve ser mantida e deve ser feita uma manifestação ao IBAMA para a manutenção e incremento de fiscalização, especialmente na fronteira com a Colômbia em Letícia onde continuam sendo contrabandeadas cargas de piracatinga.     Acredito que seria estratégico aportar esforços no sentido de engajar colaboradores relacionadas as competências direta de fiscalização em âmbitos estaduais e municipais. Da forma que se encontra e especialmente dentro do atual contexto da política ambiental no Brasil, será pouco provável obter êxito, ainda que reconhecido a competência do articulador. O GAT ficou de avaliar se podem propor novos colaboradores, principalmente órgãos estaduais e municipais.</t>
  </si>
  <si>
    <t>Mapas;
Relatórios; 
Documentos técnicos.</t>
  </si>
  <si>
    <t>Diogo Souza (INPA), Sannie Brum (INPA/AMPA), Gabriel Melo-Santos (BioMA / Universidade St Andrews), Renata Emin (MPEG), Waleska Gravena (UFAM), Vera da Silva (INPA), Miriam Marmontel (IDSM)</t>
  </si>
  <si>
    <t>Pode haver necessidade de reuniões locais para sistematizar a tabulação de dados e obtenção dos mesmos. Poderíamos propor que o articulador se comunicasse com os colaboradores com regularidade. É preciso articular melhor, conversar, fazer ações em conjunto, ou sempre estaremos reportando apenas ações individuais, de menor alcance. Sugestão de revisar as localidades e áreas de interesse (primeira monitoria).</t>
  </si>
  <si>
    <t xml:space="preserve">Não me sinto confortável em fornecer dados que me foram compartilhados em confiança. </t>
  </si>
  <si>
    <t>Gostaria de deixar de ser colaboradora desta ação</t>
  </si>
  <si>
    <t>Retirar Miriam e Gabriel Mello, incluir Gabriel Rebouças</t>
  </si>
  <si>
    <t>Incluir Manacapurú e Mocajuba</t>
  </si>
  <si>
    <t>Protocolos de soltura; 
Atas de reuniões;
Projetos submetidos; criação de um consórcio p/ angariar financiamento; Banco de dados, reuniões periódicas, articulação, studbook, recomendções aos orgãos; Implantação do Studbook para os espécimes em cativeiro; obtenção de amostras geneticas dos animais em cativeiro e uso p/ decisão de soltura.</t>
  </si>
  <si>
    <t>Aumento de animais soltos, aumento do número de parceiros, recursos disponíveis, grupo de trabalho/rede operante; Realizar solturas e monitoramento por radiotelemetria dos peixes-bois-amazônicos reabilitados; assegurar as condições técnicas e estruturais para a reabilitação e manutenção dos peixes-bois-amazônicos;  Studbook como ferramenta auxiliar à conservação das espécies do PAN por meio de seu uso pela fiscalização e pelos centros de reabilitação visando à prevenção da chegada desses animais ao cativeiro, bem como ações voltadas à soltura.</t>
  </si>
  <si>
    <t>Miriam Marmontel (IDSM), Stella Lazarini, Jairo Moura (ZOOUNAMA), Renata Emin (MPEG), Vera da Silva (INPA), Gabriel Melo-Santos (BioMA / Universidade St Andrews), Angélica Rodrigues (BioMA), Iran Normande (ICMBio), João Borges (Fundação Mamíferos Aquáticos)</t>
  </si>
  <si>
    <t>Balbina, Marajó, Macapá, RDS Piagaçu-Purus, RDS Amanã, Santarém/AM, RDS Uatumã, baixo Amazonas, Belém e região insular.</t>
  </si>
  <si>
    <t xml:space="preserve">GAT: Incluir o tema nas discussões da Remanor. </t>
  </si>
  <si>
    <t>Em outubro de 2020 foi criado a SEA (Sirênios no Estuário Amazônico), rede temática de conservação, no âmbito do CEVA (Centro de Estudos da Várzea Amazônica) do IDSM, composta por 14 profissionais da área de pesquisa e conservação de peixes-boi na região do estuário amazônico. Articulação com INPA em prol da soltura, suspensa desde o final de 2019, já foi retomada pela ELETRONORTE. A articulação com as instituições para a criação da rede ainda não foi estabelecida. Porém, o tema já foi mencionado na REMANOR. Por meio da REDE SEA, aportamos diversas contribuições técnicas relacionadas a manutenção de peixes-bois amazônicos nos estados do Amapá e Pará.  Criação da Rede SEA (sirênios do estuário amazônico). CMA está trabalhando nos protocolos de soltura, previsão de conclusão para os próximos meses.</t>
  </si>
  <si>
    <t xml:space="preserve">da SILVA, V. M. F. ; MELLO, D. M. D. ; AMARAL, R. S. ; FERREIRA, A. ; LOURINHO, C. ; D'AFFONSÊCA NETO, J. A. ; SOUZA, D. A. . How the Covid-19 pandemic is affecting the capacity of Amazonian rescue centers to take care of baby manatees. Sirenews - Newsletter of the IUCN Sirenia Specialist Group, , v. 72, p. 9 - 13, 01 nov. 2020.                                                                            SOUZA, D. A. ; da SILVA, V. M. F. ; AMARAL, R. S. ; D'AFFONSÊCA NETO, J. A. . Successful recaptures of released Amazonian manatees in Brazil. Sirenews - Newsletter of the IUCN Sirenia Specialist Group, , v. 71, p. 4 - 6, 01 abr. 2020.                                          Atas (internas) de reuniões. Enquanto ação, uma das contribuições foi a criação da REDE DE PESQUISAS E CONSERVAÇÃO DE SIRÊNIOS NO ESTUÁRIO AMAZÔNICO (SEA).  Atas de criação, estatuto em vias de análise pelos membros e consolidação, ofícios. </t>
  </si>
  <si>
    <t>falta de resursos para execução das atividades da ação. Falta de articulação mais ampla entre as instituições (afora o âmbito do estuário); não houve implementação do studbook. Falta do contato inicial do articulador, e conexão entre as instituições.</t>
  </si>
  <si>
    <t>Rodrigo de Souza Amaral, Aline Ramos Souza, Miriam Marmontel, Daniella Carvalho Ribeiro Oliveira, Diogo Alexandre de Souza, João Carlos Gomes Borges, Angélica Lúcia Figueiredo Rodrigues</t>
  </si>
  <si>
    <t xml:space="preserve">Maior articulação. Foco nos resultados. Houve a mudança de holding responsável pelo CPPMA (atual CEPRAS) em 01/07/2021. Dessa forma, a Eletronorte está responsável pelo CPPMA e as equipes em fase de transição. Mas a articulação com INPA em prol da soltura, suspensa desde o final de 2019, já foi retomada pela ELETRONORTE. O prazo final para implementar a ação está pertinente e será executado. Sugiro revisão do produto e resultado esperado para a Ação 2.3 “Criar uma rede de instituições p/ assessorar a manutenção de peixes-boi em cativeiro e a soltura de acordo com protocolos técnicos”, pois a relação não é direta. Existem vários indicativos de produtos e resultados que pela complexidade, requer uma ação específica ou não deveria ser inserido como produto desta ação, por exemplo: studbook.    Participação mais efetivas dos órgão ambientais na geração de licenças e apoio financeiro para manutenção dos filhotes órfãos em cativeiro. </t>
  </si>
  <si>
    <t>Promover a articulação entre instituições mantenedoras e órgãos competentes com foco em soltura de acordo com protocolos técnicos.</t>
  </si>
  <si>
    <t xml:space="preserve">Mudar para: Protocolos de soltura; 
Atas de reuniões;
Projetos submetidos; criação de um consórcio p/ angariar financiamento; Banco de dados, reuniões periódicas, articulação, recomendações aos orgãos; </t>
  </si>
  <si>
    <t xml:space="preserve">Mudar para: Aumento de animais soltos, aumento do número de parceiros, recursos disponíveis, grupo de trabalho/rede operante; Realizar solturas e monitoramento por radiotelemetria dos peixes-bois-amazônicos reabilitados; assegurar as condições técnicas e estruturais para a reabilitação e manutenção dos peixes-bois-amazônicos;  </t>
  </si>
  <si>
    <t>Na monitoria 2, foram discutidas pelo GAT as recomendações dos colaboradores, o que levou à alteração da redação, produtos e resultados esperados. A articulação pode ser no âmbito da Remanor. Nos protocolos, avaliar a obrigatoriedade da radiotelemetria. Relação com a ação 4.12, criada na Monitoria 2.</t>
  </si>
  <si>
    <t xml:space="preserve">Relatório; 
Ofício com recomendações ao MMA e SEAP; propor a renovação da moratória a partir da avaliação </t>
  </si>
  <si>
    <t>junho-21</t>
  </si>
  <si>
    <r>
      <t>Miriam Marmontel (IDSM), Diogo Lagroteria (ICMBio/CEPAM), Juliana di Tullio (Museu Oceanográfico da FURG), Vera da Silva (INPA), Gisele Maciel (INPA/AMPA), Marllen Palheta (SEAP/PR), Marcelo Raseira (ICMBio/CEPAM), Gabriel Rebouças (ICMBio/CMA)</t>
    </r>
    <r>
      <rPr>
        <sz val="11"/>
        <color indexed="10"/>
        <rFont val="Calibri"/>
        <family val="2"/>
      </rPr>
      <t xml:space="preserve"> </t>
    </r>
  </si>
  <si>
    <t>ao longo do rio Solimões, Purus, RDS Mamirauá</t>
  </si>
  <si>
    <t xml:space="preserve">GAT: Demandar dos órgãos quais foram as ações p/ impedir a caça de botos com o retorno da pesca (relação com outras ações de fiscalização). </t>
  </si>
  <si>
    <t>Uma nota técnica com resultados de nosso grupo foi emitida e entregue ao CMA, e está servindo como subsídio para a manutenção da Moratória. Há também participação dos principais grupos de trabalho com a questão no Plano de Ação do ministério. Há ainda a continuação das estimativas populacionais para entender o impacto a partir de Outubro desse ano (mesmas áreas de 2016). Foi publicada a Portaria Mapa 271 de 2021 (prorrogação da moratória). Os articuladores Miriam Marmontel, Vera da Silva e Marcelo Raseira participaram de grupos de trabalho a nível estadual e federal no encaminhamento do assunto. A moratória foi renovada por mais 12 meses (jul 2021-jun2022).</t>
  </si>
  <si>
    <t xml:space="preserve">Nota técnica produzida; participação dos grupos e elaboração no Plano de Ação do MAPA; tese finalizada. NT do CMA com recomendações ao MMA de manuenção da moratória e continuidade dos monitoramentos. Ofício do ICMBio para o MMA, encaminhando NT.     Relatório final do GT
Marmontel, M., Melo, J.F., Paschoalini, M., Coelho, A.G., Chavez-Perez, H., Oliveira-daCosta, Pavanato, H. 2021. Population estimates of Amazonian river dolphins in the Mamirauá Sustainable Development Reserve before and after the "piracatinga" fishery moratorium. SC/68C/SM/16, presented at the Scientific Committee Meeting of the International Whaling Commission, 16 pp.
</t>
  </si>
  <si>
    <t>Sannie Muniz Brum, Gabriel Rebouças, Miriam Marmontel</t>
  </si>
  <si>
    <t>A Tese de Sannie Brum, Nota Técnica de Sannie Brum et al., o Relatório de Marmontel et al., a Nota Técnica e Ofício ICMBio/CMA para o MMA, e Portaria MAPA 271 de 2021 (prorrogação da moratória da pesca da piracatinga) foram os produtos que levaram o GAT a considerar a ação finalizada. Considerando os primeiros anos do PAN, pode-se dizer que o resultado esperado foi atingido. O GAT criou uma nova ação ligada ao monitoramento dos efeitos da moratória (2.5).</t>
  </si>
  <si>
    <t>Minuta de normativa;  GT ICMBio e Ibama p/ discutir a normativa.</t>
  </si>
  <si>
    <t>Manuel Lima (ICMBio/CEPAM)</t>
  </si>
  <si>
    <t>Gabriel Rebouças (ICMBio/CMA), Diogo Lagroteria (ICMBio/CEPAM)</t>
  </si>
  <si>
    <t>Necessidade de criar um GT para elaborar a proposta. Incorporar os protocolos propostos. GAT: incluir orgãos ambientais estaduais no GT.</t>
  </si>
  <si>
    <r>
      <t xml:space="preserve">No momento esta sendo criado uma matriz de impactos ambientais onde foi internalizada os principais impactos ambientais de UHE´s em mamíferos aquáticos. </t>
    </r>
    <r>
      <rPr>
        <sz val="11"/>
        <rFont val="Calibri"/>
        <family val="2"/>
        <scheme val="minor"/>
      </rPr>
      <t>Ainda não inciada.</t>
    </r>
  </si>
  <si>
    <r>
      <t>Minuta de matriz de impacto ambiental da Dilic/Ibama (mas trata-se de um produto indireto).</t>
    </r>
    <r>
      <rPr>
        <sz val="11"/>
        <color theme="3"/>
        <rFont val="Calibri"/>
        <family val="2"/>
        <scheme val="minor"/>
      </rPr>
      <t xml:space="preserve"> </t>
    </r>
  </si>
  <si>
    <t xml:space="preserve">A parte do Ibama está no final porém ainda é necessário enviar a minuta para contribuições dos empreendedores e de empresas de consultoria ambiental.   O estado de pandemia do novo coronavírus, decretado no Brasil em março de 2020, persiste até o momento. Isso certamente constitui a principal dificuldade para execução da ação, sobretudo considerando que o produto é uma Minuta de normativa, a partir de um  GT ICMBio e Ibama p/ discutir a normativa. </t>
  </si>
  <si>
    <t>Felipe Cid, Manuel da Silva Lima</t>
  </si>
  <si>
    <t xml:space="preserve">A sugestão é reprogramar a ação, de modo que o prazo para ser finalizada seja novembro de 2023. </t>
  </si>
  <si>
    <t xml:space="preserve"> novembro de 2023.</t>
  </si>
  <si>
    <t>Convidar Gláucia Souza (ICMBio)</t>
  </si>
  <si>
    <t>Uma vez que envolve articulação interinstitucional, o GAT realçou a importância de pautar a Copan sobre o assunto e verificar os meios de interlocução entre ICMBio e Ibama (o que ficou de ser feito pelo articulador da ação e o coordenador do PAN).</t>
  </si>
  <si>
    <t>Renata Emin (IdeflorBio), Manuel Lima (ICMBio/CEPAM), Diogo Lagroteria (ICMBio/CEPAM)</t>
  </si>
  <si>
    <t>Uma vez que envolve articulação interinstitucional, o GAT realçou a importância de pautar a Copan sobre o assunto e verificar os meios de interlocução entre ICMBio e órgãos estaduais (o que ficou de ser feito pelo articulador da ação e o coordenador do PAN). Importância de articulação com órgãos estaduais.</t>
  </si>
  <si>
    <t>março-22</t>
  </si>
  <si>
    <t>Mariana Pinheiro (EPE), Leandro Ciotti (ICMBio), Sannie Brum (INPA/AMPA), Renata Emin (MPEG), Carla Filardi (ICMBio/CMA), Gabriel Melo-Santos (BioMA / Universidade St Andrews), Waleska Gravena (UFAM), Samara Almeida (Instituto Natureza do Tocantins- NATURATINS)</t>
  </si>
  <si>
    <t xml:space="preserve"> Realizar oficina de validação. Ver relação com GEF Espécies; projetos de hidroelétricas, termoelétricas, hidrovias, irrigação, exploração de oleo e gás, mineração. GAT: relação com a ação 3.4 do PAN  Ariranha (protocolos de reabilitação e introdução)</t>
  </si>
  <si>
    <t>A articulação com os colaboradores ainda não foi estabelecida. Porém, o INPA possui protocolo de levantamento e monitoramento de mamíferos aquáticos direcionados a hidrelétricas, mas falta validação e complementação de outras instituições, principalmente para os diferentes tipos de empreendimentos. Está sendo elaborado documento para botos (quais perguntas devem ser consideradas nas propostas de empreendimento, como monitorar os animais).</t>
  </si>
  <si>
    <t>Nenhum produto obtido até o momento.</t>
  </si>
  <si>
    <t>Falta do contato inicial do articulador.</t>
  </si>
  <si>
    <t>Diogo Alexandre de Souza</t>
  </si>
  <si>
    <t>O prazo final para implementar a ação está pertinente e será executado.</t>
  </si>
  <si>
    <t>dezembro de 2022</t>
  </si>
  <si>
    <t>Mariana Pinheiro (EPE), Manuel Lima (ICMBio/CEPAM), Sannie Brum (INPA/AMPA), Miriam Marmontel (IDSM), Renata Emin (MPEG), Waleska Gravena (UFAM), Gabriel Melo-Santos (BioMA / Universidade St Andrews), Vera da Silva (INPA)</t>
  </si>
  <si>
    <t>Considerar os projetos de hidroelétricas para os próximos 5 anos. GAT: tem convergência com o PAN Ariranha (ações 3.1 e 2.8).</t>
  </si>
  <si>
    <t xml:space="preserve">Foi realizada uma consultoria para o Banco Mundial que contempla este tema.           A plataforma botos amazônicos, lançada em outubro de 2020, incorporou diversas bases de dados compiladas que são de extrema relevância para um estudo de conectividade direcionado as espécies de botos.
O estudo “Identifying the current and future status of freshwater connectivity corridors in the Amazon Basin” foi submetido a Conservation Biology. Neste,  mais de 340.000 km de rio (panamazonia) tiveram uma  avaliação da do status conectividade dos rios (FCC)  combinados com a ocorrência de espécies-chave, dentre elas os botos, para mapear corredores de conectividade atuais e como eles podem ser afetados em um cenário de barragens planejadas. Identificou-se que 16 dos 26 rios muito longos (&gt; 1.000 km) continuam fluindo livremente, mas apenas 9 permaneceriam em um cenário futuro com construção de todas as propostas represas. Entre rios com mais de 500 km de comprimento, existem atualmente 93 FCCs que são de fluxo livre (70) ou em bom estado de conectividade (23). No cenário futuro, um quarto (18) destes longos e muito longos FCCs de fluxo livre - aqueles que são de importância crítica para botos - perderiam seu status de fluxo livre, incluindo o tronco amazônico, o Negro, Marañón, Napo, Ucayali, Preto do Rios Igapó Açu, Beni e Uraricoera.
</t>
  </si>
  <si>
    <t xml:space="preserve">Relatório final da consultoria (v. respostas do articulador). Verificar site River Dolphins.org.                                       A plataforma botos amazônicos é um avanço para interpretação geográfica das barreiras instaladas e o banco de dados pode ser usado para estudos diversos de fragmentação e modelagens (https://panda.maps.arcgis.com/apps/Cascade/index.html?appid=9069fa9b90364b35a4cbaa2844ed787e).
A metodologia apresentada no paper Assessing global river connectivity to map the world’s remaining free-flowing rivers foi utilizada para fazer o refinamento sobre conectividade critica para botos na bacia Amazônica, apresentado acima. Assim, esse estudo conduzido por colegas do WWF-US é uma referência importante para a ação.
</t>
  </si>
  <si>
    <t xml:space="preserve">A necessidade de incorporação de diversas bases de dados, incluindo a compilação de várias bases sobre botos, no estudo faz necessária a extensão do prazo previsto.  </t>
  </si>
  <si>
    <t>Miriam Marmontel, MARCELO OLIVEIRA</t>
  </si>
  <si>
    <t>Adicionar como Produto: estudos científicos.</t>
  </si>
  <si>
    <t>Extensão do prazo para 06/2022</t>
  </si>
  <si>
    <t>A ação não foi finalizada no prazo inicialmente previsto, mas está em andamento e o prazo foi reprogramado.</t>
  </si>
  <si>
    <t xml:space="preserve">Mariana Pinheiro (EPE), Miriam Marmontel (IDSM), Renata Emin (MPEG), Waleska Gravena (UFAM), Gabriel Melo-Santos (BioMA / Universidade St Andrews), Vera da Silva (INPA), Stella Lazzarine, Daniella Oliveira (USP/FMVZ/VPS), Leandro Ciotti (ICMBio), Diogo Souza (INPA), Sannie Brum (INPA/AMPA) </t>
  </si>
  <si>
    <t>Integração com times da Ásia; 
Os protocolos devem incorporar a obrigatoriedade dos empreendedores manterem um centro de reabilitação, a depender do tipo de impacto. GAT: PAN Ariranha já desenvolveu um protocolo (ação 1.7). Em Localidades deveríamos ser mais específicos, enumerando as principais UHE.</t>
  </si>
  <si>
    <t>Foi realizada uma consultoria para o Banco Mundial que contempla este tema.       Em discussão com diversos especialistas, ficou evidente a necessidade de melhor entendimento sobre os impactos existentes e potenciais. Assim, foi priorizada a elaboração do estudo “Downscaling ecological impacts of Dams on Amazonian river dolphin’s species: Free Flowing River (FFR) modeling for conservation management”, em preparação. Ocorre que o estudo depende da revisão do mapa de distribuição das espécies como camada principal da modelagem FFR, uma vez que é sobre ele que se sobrepõe as informações dos projetos de infraestrutura de aproveitamento de potencial hídrico para geração de energia (barragens hidrelétricas UHEs e PCHs). O índice de status de conectividade (CSI) somente pode ser gerado após a análise de sobreposição das variáveis que serão alteradas (sedimentação, fluxo – vazão, produtividade, fragmentação populacional) em função da distribuição dos golfinhos de rio. Até o momento foram desenvolvidas análises das bases de dados de infraestruturas, cruzando bases de dados do WWF com bases da Cornell University. Com isso, aproximadamente 50 novas centrais hidrelétricas foram incluídas na modelagem, refinando as informações a serem apresentadas.  Adicionalmente, os dados do CSI serão comunicados em escala reduzida, ou seja, um número maior de classes será evidenciado em diferentes cores apresentando diferentes graus de impacto, os quais podem ser relacionados com diferentes trechos dos rios e bacias específicas (Fig. 1).</t>
  </si>
  <si>
    <r>
      <rPr>
        <sz val="11"/>
        <rFont val="Calibri"/>
        <family val="2"/>
        <scheme val="minor"/>
      </rPr>
      <t>Relatório final da consultoria para o Banco Mundial.                                        A plataforma botos amazônicos é um avanço para interpretação geográfica das barreiras instaladas e o banco de dados pode ser usado para estudos diversos de fragmentação e modelagens (https://panda.maps.arcgis.com/apps/Cascade/index.html?appid=9069fa9b90364b35a4cbaa2844ed787e).
O conteúdo jornalístico preparado para a webstory Confinados, com apoio direto de parte do grupo do PAN envolvido nessa ação, aborda questões relevantes para o tema, incluído impactos que deverão ser considerados na elaboração do protocolo</t>
    </r>
    <r>
      <rPr>
        <sz val="11"/>
        <color theme="9"/>
        <rFont val="Calibri"/>
        <family val="2"/>
        <scheme val="minor"/>
      </rPr>
      <t xml:space="preserve">
</t>
    </r>
  </si>
  <si>
    <t xml:space="preserve">Na minha opinião, precisamos interagir mais.    A necessidade de revisão do mapa de distribuição das espécies é fundamental para o refinamento das informações cientificas fundamentais a elaboração do estudo que subsidiará a elaboração do protocolo. </t>
  </si>
  <si>
    <t xml:space="preserve">Miriam Marmontel, Daniella Carvalho Ribeiro Oliveira, MARCELO OLIVEIRA
</t>
  </si>
  <si>
    <t xml:space="preserve">Melhorar a comunicação entre os envolvidos na ação.
Temos recomendado desde 2010 essa obrigatoriedade de manutenção de um centro de reabilitação aos empreendimentos energéticos em área de ocorrência das espécies do PAN, e a defendemos fortemente em 2018 e 2020. Adicionalmente, sugeriria termos em mente a viabilidade desses centros não serem destinados exclusivamente aos mamíferos aquáticos. Se possível, promover uma integração com demais PANs envolvendo outras espécies amazônicas, uma vez, que esses centros terão que contar com profissionais da área, ao menos, biólogo e veterinário. E quiçá abranger, a obrigatoriedade da manutenção dos centros de reabilitação a todos empreendimentos em área de ocorrência de espécies ameaçadas no país.   Além disso, entende-se que o momento político não é favorável para interlocução política com órgãos federais, importantes atores para esse processo, já que a incorporação de novos protocolos em processos de licenciamento de obras de infraestrutura necessariamente passa por um processo de construção conjunta. Aliás, qualquer proposição relacionada a processos de licenciamento ambiental é inviável na atual conjuntura.   Sugere-se a elaboração de um plano de trabalho entre os colaboradores para avançarmos com questões adicionais ao estudo e que devem requerer boa coordenação entre os atores e um processo de preparação do protocolo.
</t>
  </si>
  <si>
    <t>O GAT debateu sobre as recomendações e foi de acordo com a sugestão de  elaboração de um plano de trabalho entre os colaboradores, para avançarmos com questões adicionais ao estudo e que devem requerer boa coordenação entre os atores e um processo de preparação do protocolo. Refletir sobre a pertinência de incluir nos protocolos a avaliação de adicionar, como condicionante do licenciamento, a manutenção de centros de reabilitação das espécies em cativeiro, em especial em hidroelétricas.</t>
  </si>
  <si>
    <t xml:space="preserve">Diogo Souza (INPA), Nívia Pereira (Ideflor-Bio),  Sônia Canto (SEMA/AM), Danny Moraes (SEMA/MT), Oscar Vitorino (Naturatins), Diogo Lagroteria (ICMBio/CEPAM), Miriam Marmontel (IDSM), Renata Emin (MPEG), Gabriel Melo-Santos (BioMA / Universidade St Andrews), Vera da Silva (INPA), Fernanda Gusmão (Ideflor-Bio), Rodrigo Tardin (UFRRJ/ IF/ DCA), Sannie Brum (INPA/AMPA), Marcelo Vidal (CNPT/ICMBio), Rogério de Paula (ICMBio/CENAP) </t>
  </si>
  <si>
    <t xml:space="preserve"> GAT: Melhorar a articulação no contexto do PAN. Aprovação de recursos p/ ação (WWF). Trabalhos do WWF são focados nos botos (faltam outras espécies). Convergência com o PAN Ariranha (ação 3.8). Ser mais específicos quanto a "Localidades".</t>
  </si>
  <si>
    <t xml:space="preserve">Membros da SARDI tem participado de uma iniciativa WWF de elaboração de CA|RDS (Conservation Assured River Dolphin Standards), em fase final.                            Durante o desenvolvimento da plataforma botos amazônicos ficou evidente a necessidade de atualização do mapa de distribuição das espécies de botos. Tal revisão foi iniciada com apoio de especialista da IUCN, com previsão para finalização nesse semestre.
Paralelamente um estudo de revisão da área de distribuição das espécies no estado do Amapá foi publicado na aquatic mammals journal: 
Assim, aguardamos a atualização da distribuição para juntamente com os dados da plataforma botos da Amazônia iniciar a analise de representatividade das UCs
</t>
  </si>
  <si>
    <t xml:space="preserve">A plataforma botos amazônicos é um avanço para realização da análise de representatividade das Ucs em escala regional (https://panda.maps.arcgis.com/apps/Cascade/index.html?appid=9069fa9b90364b35a4cbaa2844ed787e).
Marmontel et al. 2021. Unveiling the Conservation Status of Inia and Sotalia in the Brazilian Northeastern Amazon (https://aquaticmammalsjournal.org/index.php?option=com_content&amp;view=article&amp;id=2144&amp;Itemid=326)
</t>
  </si>
  <si>
    <t xml:space="preserve">A necessidade de revisão do mapa de distribuição das espécies é fundamental para o refinamento das informações cientificas fundamentais a elaboração do estudo que subsidiará a elaboração do protocolo. </t>
  </si>
  <si>
    <t>O GAT sugeriu ao articulador avaliar a necessidade de definir localidades mais específicas.</t>
  </si>
  <si>
    <t>Waleska Gravena (UFAM), Renata Emin (MPEG), Miriam Marmontel (IDSM), Rogério de Paula (ICMBio/CENAP), Gabriel Melo-Santos (BioMA / Universidade St Andrews), Vera da Silva (INPA), Stella Lazzarine</t>
  </si>
  <si>
    <t>Incluir os recursos alimentares e habitats, relação com mercúrio e agrotóxicos; incluir efeitos de petróleo. GAT: o ICMBio/CENAP pode contribuir elabroação dos protocolos (convergência com o PAN Ariranha, ação 2.12).</t>
  </si>
  <si>
    <t>O CENAP ficou de auxiliar com a distribuição de ariranha para subsidiar a ação, a qual foi finalizada agora em maio/21.    Diversos estudos de contaminação por mercúrio na bacia amazônica apontam esta como uma séria ameaça as populações humanas e de espécies aquáticas. Dois estudos direcionados a botos confirmaram essa hipótese, assim como compilações de estudos em duas plataformas online, apresentadas como produto.</t>
  </si>
  <si>
    <t xml:space="preserve">Mapa de distribuição atualizado para Pteronura brasiliensis no Brasil como subsidio a ação.     A plataforma botos amazônicos aponta áreas onde botos foram amostrados. Ainda é necessária a inclusão de estudo recente na bacia do Madeira (https://panda.maps.arcgis.com/apps/Cascade/index.html?appid=9069fa9b90364b35a4cbaa2844ed787e).
O Observatório do Mercúrio, plataforma que compila estudos de contaminação em peixes se configura como excelente ferramenta para definição de zonas de alta sensibilidade para botos (https://panda.maps.arcgis.com/apps/Cascade/index.html?appid=e74f4fc219b3428b8e4bce4d7295f210).
Estudo sobre contaminação por mercúrio em botos na bacia do madeira.
</t>
  </si>
  <si>
    <t xml:space="preserve">Em nenhum momento o articulador entrou em contato conosco, pode ser que a ação esteja em andamento de forma independente de nossa contribuição.    A necessidade de revisão do mapa de distribuição das espécies é fundamental para o refinamento das informações cientificas fundamentais a elaboração do estudo que subsidiará a elaboração do protocolo. </t>
  </si>
  <si>
    <t>Raquel Costa da Silva, MARCELO OLIVEIRA</t>
  </si>
  <si>
    <t>Adicionar como Produto: estudos científicos e plataformas online</t>
  </si>
  <si>
    <t>O GAT realçou a importância de que os produtos contenham avaliações da contaminação dos habitats críticos, não apenas dos animais.</t>
  </si>
  <si>
    <t>junho-2021</t>
  </si>
  <si>
    <t>Mariana Pinheiro (EPE), Leandro Ciotti (ICMBio), Sannie Brum (INPA/AMPA), Renata Emin (MPEG), Carla Filardi (ICMBio/CMA), Waleska Gravena (UFAM), Diogo Souza (INPA). Renata Emim (IdeflorBio).</t>
  </si>
  <si>
    <t xml:space="preserve">Iniciar com o estudo dos empreendimentos em operação; Aplicação em empreendimentos já em operação e futuros; Projetos de hidroelétricas, termoelétricas, hidrovias, irrigação, exploração de oleo e gás, mineração;
Destacar a urgência da mitigação;
 O protocolo deve recomendar em que casos o empreendedor deve manter um centro de triagem e reabilitação. 
GAT: Depende de ações anteriores (e.g. protocolo de monitoramento); buscar mais colaboradores com experiência de trabalho em atividades de licenciamento ambiental e mitigação de impactos, além de órgão estaduais.  </t>
  </si>
  <si>
    <t>Em elaboração um Documento com protocolos para monitoramento e avaliação de empreendimentos em elaboração (Sannie, Gabriel Melo), voltado para todas as fases dos empreendimentos.</t>
  </si>
  <si>
    <t>Sem produtos até o momento.</t>
  </si>
  <si>
    <t>O GAT reforçou a importância de articular para incorporar nos protocolos outras espécies.</t>
  </si>
  <si>
    <t>Elaboração de manuscrito científico que envolve questão sobre a efetividade de UCs na conservação de ambientes adequados para ariranhas através do uso de Modelos de Distribuição de Espécies. Manuscrito está em fase de análises e prevista submissão publicação até dezembro 2021. Trabalho de Mintzer sobre o desenho das UCs e efetividade para conservação dos botos (inclusão das desembocaduras de rios entre outras propostas).</t>
  </si>
  <si>
    <t>Relatório final bolsa PCI-D/CNPq - Instituto Mamirauá Jul 2021.                                                                        Mintzer et al. 2020. Protected area evaluation for the conservation of endangered Amazon river dolphins (Inia geoffrensis). Biological Conservation. Volume 252, December 2020, 108851</t>
  </si>
  <si>
    <t>Maior articulação.</t>
  </si>
  <si>
    <t>ANDRE GIOVANNI DE ALMEIDA COELHO</t>
  </si>
  <si>
    <t>Incluir: Estudos científicos com propostas de aprimoramento da gestão</t>
  </si>
  <si>
    <t>Importância de reforçar a articulação para incorporar a discussão sobre a gestão de Ucs, além dos estudos em andamento.</t>
  </si>
  <si>
    <t>Marcelo Oliveira (WWF), Sannie Brum (INPA/AMPA), Diogo Souza (INPA), Vera da Silva (INPA), Sônia Canto (SEMA/AM), Miriam Marmontel (IDSM), André Coelho (IDSM), Marcelo Vidal (CNPT/ICMBIO)</t>
  </si>
  <si>
    <t>Serão utilizadas diversas metodologias como monitoramento acústico, drones e observação visual. Revisar localidades (devem ser mais específicas).</t>
  </si>
  <si>
    <r>
      <t xml:space="preserve">Membros de SARDI estão trabalhando com a Dr Kátia Ferraz (IUCN-CPSG) em um esforço de modelagem da distribuição das espécies de golfinhos amazônicos. Foi publicado um artigo sobre distribuição de botos no Amapá, e aceito um sobre área de vida de </t>
    </r>
    <r>
      <rPr>
        <i/>
        <sz val="12"/>
        <rFont val="Calibri"/>
        <family val="2"/>
        <scheme val="minor"/>
      </rPr>
      <t>Inia</t>
    </r>
    <r>
      <rPr>
        <sz val="12"/>
        <rFont val="Calibri"/>
        <family val="2"/>
        <scheme val="minor"/>
      </rPr>
      <t xml:space="preserve"> na Amazônia e Orinoquia.     Manuscrito cientifico em elaboração, na fase de análise,  no qual envolve questões sobre distribuição potencial de ariranhas na Amazônia através do uso de Modelos de Distribuição de Espécies. Previsão de submissão em revista científica dezembro 2021.</t>
    </r>
  </si>
  <si>
    <t xml:space="preserve">Marmontel, M., Lima, D.S., Funi, C., dos Santos, V.F., Oliveira-da-Costa, M. 2021. Unveiling the Conservation Status of Inia and Sotalia in the Brazilian Northeastern Amazon. Aquatic Mammals 47(4), 376-393, htpps://doi.org/10.1578/AM.47.4.2021.376
Mosquera-Guerra, F., Trujillo, F., Oliveira-da-Costa, M., Marmontel, M., Van Damme, P.A., Franco, N., Córdova, L., Campbell, E., Alfaro-Shigueto, J., Mena, J.L., Mangel, J.C., Usma Oviedo, J.S., Carvajal-Castro, J.D., Mantilla-Meluk, H., Armenteras-Pascual, D. 2021. Home range and movements of Amazon river dolphins Inia geoffrensis in the Amazon and Orinoco river basins. Endangered Species Research [estágio de proof em 16/7]               Relatório final bolsa PCI-D/CNPq - Instituto Mamirauá.  Dissertação Thaís Pereira (2019) para o Rio Araguaia.                                                                                     Bonvincino et al 2020.Distribution of South American manatees, Trichechus manatus Linnaeus, 1758 and T. inunguis (Natterer, 1883) (Sirenia: Trichechidae). Bol. Mus. Para. Emílio Goeldi. Cienc. Nat., Belém, v. 15, n. 3, p. 573-599, set.-dez. 2020.                                  Dashboard dos botos amazônicos (https://teams.microsoft.com/_#/conversations/19:meeting_ZTZmMDczYjctNmQ1Yy00YjBhLTk1ZDgtZjQ2MTFhZjgxNDdi@thread.v2?ctx=chat).
</t>
  </si>
  <si>
    <t>Houve pequeno atraso devido a falta de recursos computacionais de hardware para realizar análises espaciais pesadas.</t>
  </si>
  <si>
    <t>Miriam Marmontel, ANDRE GIOVANNI DE ALMEIDA COELHO</t>
  </si>
  <si>
    <t>Ampliar a iniciativa de modelagem para peixes-boi e lontras</t>
  </si>
  <si>
    <t>Substituir por: região da hidroelétrica de Tucuruí, estuário do Tocantins/Rio Pará/Guamá</t>
  </si>
  <si>
    <t xml:space="preserve">Substituir por: Rios Tapajós, Solimões/Amazonas, Tocantins, Baixo Rio Negro, Javari, Japurá, Guamá, Ituí, Baía de Marajó, baixo rio Purus; costa do Amapá. </t>
  </si>
  <si>
    <t>Ampliar a iniciativa de modelagem para peixes-boi e lontras. Importância de focar áreas ainda não investigadas, como áreas de borda ou áreas externas à calha dos grandes rios. A identificação de áreas prioritárias vem justamente através de estudos mais amplos, por exemplo, áreas de maior e menor concentração de animais ou onde ocorrem grande sobreposição com atividades humanas.</t>
  </si>
  <si>
    <t>Marcelo Oliveira (WWF), Marcelo Vidal (CNPT/ICMBIO), Nívia Pereira (Ideflor-Bio), Renata Emin (MPEG), Sannie Brum (INPA/AMPA), Vera da Silva (INPA), Gabriel Melo-Santos (BioMA / Universidade St Andrews), André Coelho (IDSM), Mariana Paschoalini Frias (Universidade Federal de Juiz de Fora), Juliana Couto Di Tulio (FURG)</t>
  </si>
  <si>
    <t xml:space="preserve">Estimativas sendo feitas, novos projetos para estimativas em andamento e trabalhos sendo submetidos e publicados. SARDI e IDSM continuam fazendo esforços de levantamentos ao longo da Amazônia e tem gerado publicações acerca dos dados coletados. As informações tem sido apresentadas à CIB. Existe a possibilidade de nova expedição de levantamento em torno de Mamirauá pelo CEPAM. Está programado um levantamento do rio Araguaia completo nos próximos meses.
Elaboração de manuscrito científico sobre a estimativa de densidade/abundância de golfinhos de água doce no rio Juruá está na fase de análise de dados. Submissão em revista científica previsto para até dezembro 2021. Estão sendo elaborados relatórios.
</t>
  </si>
  <si>
    <t xml:space="preserve">Tese finalizada; papers submetidos e em preparação; novos projetos formalizados.      Paschoalini M, Almeida RM, Trujillo F, Melo-Santos G, Marmontel M, Pavanato HJ, et al. (2020) On the brink of isolation: Population estimates of the Araguaian river dolphin in a human-impacted region in Brazil. PLoS ONE 15(4): e0231224. https://doi.org/10.1371/journal.pone.0231224
Marmontel, M., Melo, J.F., Paschoalini, M., Coelho, A.G., Chavez-Perez, H., Oliveira-daCosta, Pavanato, H. 2021. Population estimates of Amazonian river dolphins in the Mamirauá Sustainable Development Reserve before and after the "piracatinga" fishery moratorium. SC/68C/SM/16, presented at the Scientific Committee Meeting of the International Whaling Commission. 16 pp.
Paschoalini, M., Trujillo, F., Marmontel, M., Mosquera-Guerra, F. 2021. Population size diversity and distribution of Amazonian river dolphins (Inia and Sotalia fluviatilis): an extensive abundance estimation across the Amazon and Orinoco river basins. SC/68C/SM/11, presented at the Scientific Committee Meeting of the International Whaling Commission. 22 pp.    Manuscritos sobre uso de drones na detecção de golfinhos de rio (Oliveira et al., 2019) e melhoramento em estimativas populacionais (Oliveira et al., em revisão).   
</t>
  </si>
  <si>
    <t>Grande Pandemia, recursos financeiros.    Creio que a pandemia tenha contribuído muito com o atraso do andamento dessa ação.  Já iniciada, embora avançado pouco.</t>
  </si>
  <si>
    <t>Sannie Muniz Brum, Miriam Marmontel, ANDRE GIOVANNI DE ALMEIDA COELHO, Nivia Glaucia Pinto Pereira</t>
  </si>
  <si>
    <t>Dar continuidade a levantamentos em áreas onde já se tem 1-2 levantamentos ao longo do tempo, a fim de gerar tendências</t>
  </si>
  <si>
    <t xml:space="preserve">Incluir rio Juruá/AM </t>
  </si>
  <si>
    <t>Sugere-se a inclusão de mais colaboradores, de outros estados ainda não contemplados. Não alterar localidades e área de relevância, entretanto recomenda-se atenção especial às áreas definidas e ainda não implementadas, especialmente a região do estuário. Dar continuidade a levantamentos em áreas onde já se tem 1-2 levantamentos ao longo do tempo, a fim de gerar tendências</t>
  </si>
  <si>
    <t>Sônia Canto (SEMA/AM), Sannie Brum (INPA/AMPA), Gisele Maciel (INPA/AMPA), Gabriel Melo-Santos (BioMA / Universidade St Andrews), Danilo Arcoverde (BioMA), André Coelho (IDSM), Miriam Marmontel (IDSM)</t>
  </si>
  <si>
    <r>
      <t xml:space="preserve">Dados relativos a historia de vida da especie Inia geoffrensis, incluindo Tempo geracional foram publicados em janeiro de 2018. Dados relativos a parametros biologicos de Sotalia fluviatilis e do peixe-boi da Amazonia </t>
    </r>
    <r>
      <rPr>
        <i/>
        <sz val="11"/>
        <rFont val="Calibri"/>
        <family val="2"/>
      </rPr>
      <t>(T.inunguis</t>
    </r>
    <r>
      <rPr>
        <sz val="11"/>
        <rFont val="Calibri"/>
        <family val="2"/>
      </rPr>
      <t>) estao sendo analisados (Out. 2018). GAT: Complexidade p/ determinar os parâmetros e tempo necessário.</t>
    </r>
  </si>
  <si>
    <t>desenvolvimento de projetos de pesquisa sobre os tópicos em questão</t>
  </si>
  <si>
    <t>BRUM, S. ; ROSAS-RIBEIRO, P. ; AMARAL, R. S. ; SOUZA, D. A. ; CASTELLO, L. ; DA SILVA, V. M. F. . Conservation of Amazonian aquatic mammals. AQUATIC CONSERVATION (ONLINE), v. 31, p. 1068-1086, 2021.
VALDEVINO, G. C. M. ; DA SILVA, V. M. F. ; AMARAL, R. S. . Using osteological measurements to estimate body length in Amazonian manatees. ACTA AMAZONICA, v. 51, p. 156-161, 2021.
AMARAL, R. S.; ROSAS, F. C. W. . First report on the colpocytology and serum steroid hormone levels of Giant otters. International Zoo Yearbook, v. 54, p. 80-85, 2020.</t>
  </si>
  <si>
    <t>busca de recursos para pesquisa. Articulação</t>
  </si>
  <si>
    <t>Rodrigo de Souza Amaral, Miriam Marmontel</t>
  </si>
  <si>
    <t>Marcelo Oliveira (WWF), Danilo Arcoverde (BioMA), Marcelo Vidal (CNPT/ICMBio), Gabriel Melo-Santos (BioMA / Universidade St Andrews), André Coelho (IDSM)</t>
  </si>
  <si>
    <t>GAT: todos irão ajudar a achar um novo articulador (o Coordenador do PAN está provisoriamente). Revisar localidades (devem ser mais específicas).</t>
  </si>
  <si>
    <t>sem avanço desde a primeira monitoria.</t>
  </si>
  <si>
    <t>Sem produtos adicionais.</t>
  </si>
  <si>
    <t>Ausência de articulador que atue na área. Ausência de trabalhos em andamento para a maioria das espécies do PAN.</t>
  </si>
  <si>
    <t>Considerando os problemas apontados, o GAT recomendou excluir a ação por não ser viável a curto prazo.</t>
  </si>
  <si>
    <t>Marcelo Oliveira (WWF), Miriam Marmontel (IDSM), Renata Emin (MPEG), Gabriel  Melo-Santos (BioMA / Universidade St Andrews), André Coelho (IDSM)</t>
  </si>
  <si>
    <t>Rios Tapajós, Purus, Juruá, estuário do Amazonas (e  outras áreas ainda não amostradas)</t>
  </si>
  <si>
    <t>GAT: O projeto de doutorado da Vera Ferran "Genômica da conservação da ariranha (Pteronura brasiliensis): avaliação da conectividade entre populações remanescentes nos biomas Amazônia, Cerrado e Pantanal com ênfase em ações do Plano de Ação Nacional", relacionado à ação 3.2 do PAN Ariranha, pode gerar informações que auxiliem no andamento dessa ação. Avaliar se as localidades poderiam ser mais específicas. A área de relevância deve continuar a mesma, no entanto, para as diferentes espécies existem focos diferentes. Apesar dos vários trabalhos recém publicados com boto, algumas sub-bacias estão descobertas, faltando coletas e estudos aprofundados, como os rios Tapajós, Purus, Juruá, algumas partes do próprio rio Amazonas, entre outros. Para o tucuxi, a principal região a ser estudada é o estuário, pois ainda não há registros de híbridos entre as espécies do gênero Sotalia. Para o peixe-boi já foram realizados estudos com amostragem ampla da bacia amazônica, o que é necessário agora seria ampliar o conhecimento da espécie utilizando outros tipos de marcadores. As espécies de mustelídeos aquáticas possuem estudos muito amplos, que utilizam poucas amostras de localidades esparsas, ainda não existem estudos focados em determinadas sub-bacias amazônicas. É importante a comparação com os dados do Pantanal, no caso das ariranhas.</t>
  </si>
  <si>
    <t>Para realização desta ação, é necessário financiamento científico, já que as metodologias utilizadas não são de fácil acesso. No entanto, nos últimos anos esse financiamento está cada vez mais escasso. Atualmente, existem alguns trabalhos sobre o assunto sendo realizados por alunos de mestrado e doutorado, que estão tentando cobrir os buracos da distribuição das espécies, realizar novas coletas, mas todos sem financiamento específico para isso, o que inviabiliza a conclusão total dos objetivos. Foi realizado o I Workshop Boto-do-Araguaia: Desafios e oportunidades para a pesquisa e conservação do boto-do-Araguaia. Realizado de forma online entre os dias 7 a 9 de junho de 2021.     Membos de SARDI coletaram amostras genéticas de I. araguaiaensis com balestra no rio Tocantins que estão sendo analisadas como parte do doutorado de Joice Farias.   trabalho de genética e endogamia dos botos do reservatório da UHE de Balbina (Vera). Trabalho com peixe-boi na região estuarina em andamento. Existem coletas e estudos no baixo Rio Negro.</t>
  </si>
  <si>
    <t xml:space="preserve">
de Oliveira, T. M. et al. TLR4 and TLR8 variability in Amazonian and West Indian Manatee species from Brazil. Genetics and Molecular Biology 42:2 (2021).                      
      Luna, F. O. et al. Genetic connectivity of the West Indian Manatee in the southern range and limited evidence of hybridization with Amazonian manatees. Frontiers in Marine Science 7:574455 (2021)
         Lima, C.S., Magalhães, R.F., Santos, F.R. 2021. Conservation issues using discordant taxonomic and evolutionary units: a case study of the American manatee (Trichechus manatus, Sirenia) Wildlife Research - https://doi.org/10.1071/WR20197
                 Silva, V.S., Skueresky, N., Lopes, F., Koch, T.K., Ott, P.H., Siciliano, S., Barreto, A.S., Secchi, E.R., Meirelles, A.C.O., Carvalho, V.L., Borges, J.C.G., Danilewicz, D., Farro, A.P.C., Barbosa, L.A., Martins Jr, J., Valiati, V.H., Eizirik, E., Oliveira, L.R. 2021. Integrating morphology and DNA barcoding to assess cetacean diversity in Brazil. Mammal Research, https://doi.org/10.1007/s13364-021-00555-w                                         Garcia, E.H.S.P. (2021). Do turismo à genética: uma avaliação populacional dos botos-vermelhos provisionados no Rio Negro, Amazônia Central. Master Dissertation. Instituto Nacional de Pesquisas da Amazônia, Manaus, Brazil.
                                                                                         Caballero et al. 2018. Population Structure of Riverine and Coastal Dolphins Sotalia fluviatilis and Sotalia guianensis: Patterns of Nuclear and Mitochondrial Diversity and Implications for Conservation. The Journal of heredity, 2018. 757-770 (https://www.researchgate.net/publication/327891511_population_structure_of_riverine_and_coastal_dolphins_Sotalia_fluviatilis_and_Sotalia_guianensis_PATTERNS_of_nuclear_and_mitochondrial_diversity_AND_implications_for_conservation).</t>
  </si>
  <si>
    <t>Financiamento. Para um estudo completo de genética populacional das espécies, além das amostras que devem ser coletadas, ainda é necessário todo o material utilizado em laboratório, ou o pagamento para empresas especializadas que possam realizar estas análises. As amostras, em sua maioria, são coletadas em expedições pontuais para determinada localidade, ou são coletas imprevistas de animais apreendidos ou mortos. Muitas coletas tem sido feitas, mas não será possível cobrir a área total de distribuição das espécies. Além disso, caso o financiamento para pesquisa continue escasso no nosso país, os trabalhos nesta área tendem a diminuir, causando uma grande demora em conseguirmos resultados que possam ser utilizados para a conservação das espécies.     Grande Pandemia, logística e financeiro.</t>
  </si>
  <si>
    <t>Waleska Gravena, Miriam Marmontel</t>
  </si>
  <si>
    <t>Substituir por: UHE de Balbina, Baixo Rio Negro, Baía de Marajó</t>
  </si>
  <si>
    <t>Substituir por: Rios Tapajós, Purus, Juruá, estuário do Amazonas (e  outras áreas ainda não amostradas)</t>
  </si>
  <si>
    <t>Excluída na Monitoria Anual 1 (2020)</t>
  </si>
  <si>
    <t>Foi movida para o objetivo 3 (ação 3.9)</t>
  </si>
  <si>
    <t>João Borges (FMA), Waleska Gravena (UFAM), Ivanna, Jairo Moura (ZOOUNAMA), Doracele Alcantara Tuma (BioMA), Daniela Mello (INPA)</t>
  </si>
  <si>
    <t>Rio Solimões, Rio Negro, Rio Amazonas, Rio Uatumã, Rio Purus, Rio Tapajós, Rio Andirá, Rio Nhamundá.</t>
  </si>
  <si>
    <t>Na verdade, isso não se trata apenas de uma ação, mas sim do início e fortalecimento de uma linha de pesquisa com ênfase na saúde dessas espécies, que deverá ser trabalhada continua e coletivamente, a exemplo do que ocorre com as espécies domésticas e selvagens mais estudadas. Nesse momento inicial, na impossibilidade de se trabalhar com animais de vida livre, serão considerados os resultados oriundos de cativeiro até para subsidiar pesquisas futuras na natureza. A ação é relevante, em especial, para os animais mantidos em cativeiro.</t>
  </si>
  <si>
    <t xml:space="preserve">Por meio de uma pesquisa de mestrado, estamos realizando a avaliação de infecções ocasionadas por Giardia e Cryptosporidium em animais cativos e de vida-livre. Duas teses em andamento no VPS/FMVZ/USP como parte do levantamento (amostras de peixe-boi do CPPMA e ZooUnama). Uma bolsa de pós-doutorado pelo INPA (amostras de botos), de Daniela Drummond de Mello.  Elaboração dos padrões de saúde de botos e peixe-boi. Protocolos de saúde sendo elaborados pelo CMA (peixes-boi, botos).  Há artigos e resumos publicados, assim como em fase de elaboração. Dessa forma, está havendo o aumento expressivo das publicações a respeito da saúde dos mamíferos aquáticos amazônicos. Em desenvolvimento uma dissertação de mestrado no Programa de Ecologia e Monitoramento Ambiental da UFPB.    </t>
  </si>
  <si>
    <t>Em 2019, duas defesas na área: Gláucia Sousa, mestrado pelo VPS/FMVZ/USP (amostras de peixe-boi do CPPMA e ZooUnama) e Thaís Carneiro S. Rodrigues, doutorado pela Universidade Federal de Uberlândia (amostras do IDSM).    Correa Neto et al 2021. Salmonellosis in a young Amazonian manatee (Trichechus inunguis). Ciência Rural, Santa Maria, v.51:2, e20190611, 2021.</t>
  </si>
  <si>
    <t>Pandemia prejudicou o andamento das atividades laboratoriais de duas pesquisas de doutorado que contribuirão para esse levantamento. Seus prazos para conclusão foram prorrogados até início de 2023. No entanto, o andamento da ação está dentro do previsto.</t>
  </si>
  <si>
    <t>Daniella Carvalho Ribeiro Oliveira, João Carlos Gomes Borges</t>
  </si>
  <si>
    <t>O objetivo dessa ação está sendo atendido pelas instituições colaboradoras a despeito da pouca articulação de minha parte.    Considerando a alta densidade de peixes-bois-amazônicos mantidos em cativeiro e os riscos relacionados a vinculação de diversos agentes patogênicos, associado as evidências de diversos animais com sorologias positivas (Mathews et al., 2012) e os esforços de soltura intensificados nos últimos anos, sugiro a definição de protocolos sistemáticos de monitoramento sorológico dos animais cativos.</t>
  </si>
  <si>
    <t xml:space="preserve">Stella Maris Lazzarini, (AMPA);
Vitor Luz (AQUASIS);
Lara Borges Keid (DMV/FZEA/USP);
Rodrigo Martins Soares (VPS/FMVZ/USP);
Thaís Carneiro S. Rodrigues (UFU/MG);
Gláucia Sousa (ICMBio);
Thalita Faita VPS/FMVZ/USP (doutoranda)
</t>
  </si>
  <si>
    <t xml:space="preserve">Em relação às recomendações, o GAT realçou que já existem protocolos de saúde utilizados antes das solturas e protocolos sendo elaborados pelo CMA. Gláucia Sousa, em consulta pós a monitoria, preferiu não entrar como colaborara dessa ação, por não ter relação direta com suas atuais atribuições no ICMBio.Os demais colaboradores indicados ainda não foram convidados. </t>
  </si>
  <si>
    <t>Stella Lazzarini (Eletrobras), Waleska  Gravena (UFAM), Daniella Oliveira (USP/FMVZ/VPS), Miriam Marmontel (IDSM); Marcelo Oliveira (WWF)</t>
  </si>
  <si>
    <r>
      <t xml:space="preserve">Analises de metais pesados e organoclorados para </t>
    </r>
    <r>
      <rPr>
        <i/>
        <sz val="11"/>
        <rFont val="Calibri"/>
        <family val="2"/>
      </rPr>
      <t>Inia geoffrensis</t>
    </r>
    <r>
      <rPr>
        <sz val="11"/>
        <rFont val="Calibri"/>
        <family val="2"/>
      </rPr>
      <t xml:space="preserve"> foram efetuados por pesquisadores do MAQUA/UERJ e encontram-se em fase de redacao dos resultados para publicaçao. Parte do material necessario para avaliacao toxicologica  de Sotalia fluviatilis e de peixe-boi da Amazonia foram coletados, falta conclusao das analises. Avaliar se as localidades podem ser mais específicas. A ação é relevante, em especial, para os animais mantidos em cativeiro.</t>
    </r>
  </si>
  <si>
    <t>Trabalho de doutorado em andamento com os botos da UHE de Balbina.</t>
  </si>
  <si>
    <t xml:space="preserve">Duas dissertações de mestrado orientadas pela Profa. Dra. Eliana Teixeira Mársico da Univesidade Federal Fluminense, bem como artigos no prelo e em fase de elaboração envolvendo a contaminção à montante e à jusante da UHE Balbina na população ribeirinha e em peixes, bem como em peixes-boi mantidos no CPPMA sob influência direta da água do lago de Balbina. Artigo no prelo: "Study of inorganic elements in different organs and tissues of Amazonian manatee (Trichechus inunguis) from Brazil"
 Fábio José Targino Moreira da Silva Júnior; Joanna Damazio Nunes Ribeiro; Hugo Leandro Azevedo Silva; Carla da Silva Carneiro; Edgar Francisco Oliveira de Jesus; Ubiratan Barbosa de Araújo; Stella Maris Lazzarini; Aline Ramos Souza; Julia Siqueira Simões; Ricardo Tadeu Lopes; Marcelino José dos Anjos; Micheli da Silva Ferreira; Eliane Teixeira Mársico
</t>
  </si>
  <si>
    <t>Miriam Marmontel, Daniella Carvalho Ribeiro Oliveira</t>
  </si>
  <si>
    <t>Substituir para: Relacionar o potencial efeito de contaminantes, presentes no ambiente, na saúde das espécies</t>
  </si>
  <si>
    <t>Valiria Cerqueira (UFPA)</t>
  </si>
  <si>
    <t xml:space="preserve">Substituir por: Rio Coari, região de Manaus, Rio Uatumã, Rio Araguaia, Barcarena (Baixo Tocantins), Belém, Santarém, Médio Tapajós, Paragominas, Paraopebas, Tucuruí e Marabá </t>
  </si>
  <si>
    <t>Substituir por: Rio Solimões, Rio Negro, Rio Amazonas, Rio Uatumã, Rio Purus, Rio Tapajós, Rio Andirá, Rio Nhamundá.</t>
  </si>
  <si>
    <t>Foco em áreas impactadas pela mineração, exploração de petróleo e portuárias.</t>
  </si>
  <si>
    <t>Vitor Luz (AQUASIS), Waleska Gravena (UFAM), Daniela Mello (INPA)  </t>
  </si>
  <si>
    <t>A ação envolve a realização de uma oficina para análise de risco de doenças em mamíferos aquáticos, conforme orientação da IUCN; DRA = Disease Risk Analysis. A ação é relevante, em especial, para os animais mantidos em cativeiro.</t>
  </si>
  <si>
    <t xml:space="preserve">Aguardando produtos das ações 4.7 e 4.8 para subsidiarem esta ação. </t>
  </si>
  <si>
    <t xml:space="preserve">Pandemia prejudicou o andamento das atividades laboratoriais de duas pesquisas de doutorado que constarão como produtos da ação 4.7 e subsidiarão esta ação. A obtenção desses produtos está prevista para o início de 2023. </t>
  </si>
  <si>
    <t>Daniella Carvalho Ribeiro Oliveira</t>
  </si>
  <si>
    <t xml:space="preserve">Os produtos das ações 4.7 e 4.8 subsidiarão esse Workshop. Dessa forma, o produto dessa ação será obtido a partir de 2023. Consequentemente, precisaremos reprogramar o início dessa ação. Em função da demanda, inerente à pandemia, de prorrogação de prazos de doutorados em andamento, gostaria de adiar o início dessa ação para janeiro de 2023. Isto, considerando a importância desses resultados que integrarão as doenças, às quais a análise de risco possa ser aplicada.  </t>
  </si>
  <si>
    <t>jan. 2023</t>
  </si>
  <si>
    <t>Ricardo Dias (VPS/FMVZ/USP), Professora Lara Borges Keid (DMV/FZEA/USP); Rodrigo Martins Soares (VPS/FMVZ/USP);
Thaís Carneiro S. Rodrigues (UFU/MG);
Gláucia Sousa (ICMBio);
Eliane Teixeira Mársico (UFF/ RJ)</t>
  </si>
  <si>
    <t xml:space="preserve">Gláucia Sousa, em consulta pós a monitoria, preferiu não entrar como colaborara dessa ação, por não ter relação direta com suas atuais atribuições no ICMBio. Os demais colaboradores indicados ainda não foram convidados. </t>
  </si>
  <si>
    <t xml:space="preserve">Sannie Brum (INPA/AMPA), André Coelho (IDSM), Thaís Pereira (Instituto Araguaia), Gabriel Melo-Santos (BioMA / Universidade St Andrews), Vera da Silva (INPA), Sônia Canto (SEMA/AM), Angélica Rodrigues (BioMA), Mariana Frias (UFJF), Rogério de Paula (ICMBio/CENAP) </t>
  </si>
  <si>
    <t>Investigar os tipos e locais de interações antrópicas com as espécies alvo do PAN. Durante a primeira monitoria, foi discutiso agrupar ação 4.10 e 4.11, pois ambas se referem ao setor turismo e interação com mamíferos aquáticos, mas o GAT preferiu manter as ações separadas no momento.</t>
  </si>
  <si>
    <t xml:space="preserve">Estamos trabalhando conforme o previsto, com as limitações da pandemia, mas não houve contato do articulador.       O maior conhecimento sobre as atividades turísticas com as espécies foco do PAN ainda é oriundo somente das interações turísticas com botos-vermelhos, e encontra-se detalhado somente na região do rio Negro, no Amazonas. O turismo com botos nos demais estados, especialmente no Pará, necessita de maiores estudos e detalhamento. Para outras espécies foco de interação turística, como ariranha e tucuxi, praticamente não existem atividades que levem aos resultados esperados. </t>
  </si>
  <si>
    <t>Tese finalizada (Sannie); paper submetido (impacto do turismo no Rio Negro).              1 capítulo de livro publicado:
VIDAL, M. D.; SANTOS, P. M. C.; CHAVES, M. P. S. R.; SWETT, R. Challenges and advances in the planning of tourism with Amazon River dolphins in the Brazilian Amazon. In: KHAN, S.A.R. (Org.). Tourism. 1 ed., London: IntechOpen, v. 1, pp. 1-16, 2020. https://doi.org/10.5772/intechopen.93894.  Artigos e ofícios denúncias ao IBAMA e CMA/ICMBio. Rodrigues et al. 2019. Interactions between children, teenagers and botos (Inia araguaiaensis and Inia geoffrensis) in markets and fairs of Eastern Amazon. Ocean &amp; Coastal Management. Volume 172, 15 April 2019, Pages 137-145 (https://www.sciencedirect.com/science/article/abs/pii/S0964569119301188?casa_token=uCsOF_g6_jsAAAAA:BkkFwsqiwn4u52QFPwGViVV7AonZ2kg0XFwPC3TzR4kNIq2kQWVShcl7hms6_GiyhPWOwPmNiiQ).     Melo Santos et al. 2019. The newly described Araguaian river dolphins, Inia araguaiaensis (Cetartiodactyla, Iniidae), produce a diverse repertoire of acoustic signals.</t>
  </si>
  <si>
    <t>Articulador não fez qualquer contato.       O conhecimento dos impactos das interações antrópicas, em especial as práticas turísticas, com as espécies alvo do PAN encontra-se em andamento mas de maneira muito tímida. Diversos fatores levam a isso, mas, chamo atenção para o pouco planejamento conjunto das atividades a serem desenvolvidas. Ainda que exista um articulador e diversos colaboradores, cada um planeja e realiza seu trabalho de maneira muito individualizada, sem maior aproximação, especialmente entre aqueles que se encontram em cidades/estados diferentes. O pouco que todos ficam sabendo dá-se somente após a realização das oficinas de monitoramento, momento em que se realiza a sistematização das informações fornecidas por cada pesquisador. Além disso, obviamente que o cenário de pandemia que se instalou desde o início de 2020 contribuiu para o maior isolamento social e baixo número de atividades em campo.    Questão de segurança à equipe em detrimento de conflitos de interesses com a comunidade onde se fomenta interação de turismo com os botos como é o caso de Mocajuba no baixo rio Tocantins, Pará.</t>
  </si>
  <si>
    <t>Sannie Munzi Brum, João Vasconcellos de Almeida, Marcelo Derzi Vidal, Angélica Lúcia Figueiredo Rodrigues</t>
  </si>
  <si>
    <t xml:space="preserve">Coordenação do PAN promovendo maior estímulo e apoio aos trabalhos conjuntos entre os pesquisadores envolvidos nas ações. Não é suficiente somente solicitar informações/resultados quando se aproximam as oficinas de monitoria.     Reunião entre articuladores, colaboradores e CMA no âmbito da REMANOR para focar especificamente nessa questão. </t>
  </si>
  <si>
    <t>Alterar data de término para dezembro de 2022.</t>
  </si>
  <si>
    <t>João Almeida (Proteção Animal Mundial)</t>
  </si>
  <si>
    <t>Necessidade de maior articulação.</t>
  </si>
  <si>
    <t>Novas práticas identificadas e propostas de gestão. Turismo de observação de base comunitária fundamentado em organização social-tradicional e valoração da apropriação cultural e responsabilidade ambiental. Elaboração de diretrizes em âmbito nacional, regional e local para a regulamentação e execução de atividades turísticas com mamíferos aquáticos, de acordo com os parâmetros de bem estar pregados pelo ecoturismo de baixo impacto (levando em consideração aspectos biológicos dos animais foco como padrões de deslocamento, horários de maior atividade, comportamentos de alimentação e manifestações agonísticas). Fomento de atividades de turismo científico agregando valor aos conhecimentos biológicos e ecológicos naturais da mastofauna aquática.</t>
  </si>
  <si>
    <t xml:space="preserve">Diogo Souza (INPA), Renata Emin (MPEG), Gabriel Melo-Santos (BioMA / Universidade St Andrews), Miriam Marmontel (IDSM), João Borges (FMA), Angélica Rodrigues (BioMA), Sannie Brum (INPA/AMPA), Mariana Frias (UFJF) </t>
  </si>
  <si>
    <t>Revisar localidades (devem ser mais específicas).</t>
  </si>
  <si>
    <t xml:space="preserve">A identificação de novas práticas de turismo com as espécies foco do PAN encontra-se pouco desenvolvida, sendo ainda muito direcionada para as interações turísticas com botos-vermelhos no estado do Amazonas, nas regiões do Parque Nacional de Anavilhanas e da Reserva de Desenvolvimento Susutentável Mamirauá. A identificação e o estímulo a novas formas de turismo com botos nos demais estados, especialmente no Pará, aonde interações com botos baseadas na oferta de alimentos aos cetáceos vem proliferando. </t>
  </si>
  <si>
    <t>Capítulo de livro no prelo: 
From food supply to contemplation: proposition of areas for dolphin-watching tourism in the Anavilhanas National Park, Brazil. A ser publicado no livro New challenges, strategies and trends in tourism, hospitality and management. Previsão de publicação: setembro de 2021.</t>
  </si>
  <si>
    <t xml:space="preserve">Diversos fatores levam baixa execução da ação, mas, chamo atenção para o pouco planejamento conjunto das atividades a serem desenvolvidas. Ainda que exista um articulador e diversos colaboradores, cada um planeja e realiza seu trabalho de maneira muito individualizada, sem maior aproximação, especialmente entre aqueles que se encontram em cidades/estados diferentes. O pouco que todos ficam sabendo dá-se somente após a realização das oficinas de monitoramento, momento em que se realiza a sistematização das informações fornecidas por cada pesquisador. Além disso, obviamente que o cenário de pandemia que se instalou desde o início de 2020 contribuiu para o maior isolamento social e baixo número de atividades em campo. </t>
  </si>
  <si>
    <t>Marcelo Derzi Vidal</t>
  </si>
  <si>
    <t>Coordenação do PAN promovendo maior estímulo e apoio aos trabalhos conjuntos entre os pesquisadores envolvidos nas ações. Não é suficiente somente solicitar informações/resultados quando se aproximam as oficinas de monitoria.</t>
  </si>
  <si>
    <t>Trabalhos científicos.</t>
  </si>
  <si>
    <t>Substituir por: Baixo Rio Negro (Iranduba e Novo Airão) e Baixo Tocantins</t>
  </si>
  <si>
    <t>Substituir por: Rios Negro, Tapajós, Tocantins, Solimões/Amazonas</t>
  </si>
  <si>
    <t>GAT: Importância de trabalhos com outras espécies, como a ariranha.</t>
  </si>
  <si>
    <t xml:space="preserve">Marcelo Vidal (CNPT/ICMBio), Danny Moraes (SEMA/MT), Diogo Lagroteria (ICMBio/CEPAM), Gabriel Melo-Santos (BioMA / Universidade St Andrews), Vera da Silva (INPA), Nívia Pereira (Ideflor-Bio), Carla Filardi (ICMBio/CMA), Sannie Brum (INPA/AMPA), Waleska Gravena (UFAM), Manuel Lima (ICMBio/CEPAM)  </t>
  </si>
  <si>
    <t>Articulação política deve ser bem reforçada nessa ação.  GAT: Verificar relação com o GEF paisagens (Copan). Reunião com especialistas p/ discutir o aspecto da alimentação (normativa e manual CMA).</t>
  </si>
  <si>
    <t>Já existe a IN do Estado do AM de 2018 (ordena as atividades do Baixo Rio Negro).</t>
  </si>
  <si>
    <t>janeiro de 2024</t>
  </si>
  <si>
    <t>Substituir por: Estado do Pará (Mocajuba/PA, Canetá/PA, e Santarém/PA)</t>
  </si>
  <si>
    <t>O GAT reforçou a importância do ordenamento legal das atividades turísticas com botos no PA.</t>
  </si>
  <si>
    <t xml:space="preserve">Marcelo Oliveira (WWF), Danny Moraes (SEMA/MT), Diogo Lagroteria (ICMBio/CEPAM), Gisele Maciel (INPA/AMPA), Gabriel Melo-Santos (BioMA / Universidade St Andrews), Angélica Rodrigues (BioMA), Leonel Ferreira (BioMA), Marcelo Vidal (CNPT/ICMBIO), Iris Alves (ICMBio/CEPAM), Hilda Perez (IDSM)  </t>
  </si>
  <si>
    <t>Costa Leste da ilha de Marajó, região do salgado paraense (especialmente nas Ucs estaduais e federais), Belém e regiões insulares</t>
  </si>
  <si>
    <t xml:space="preserve">As campanhas deverão prever avaliação de efetividade;
Buscar a integração das campanhas;
Inserir orientações relacionadas ao aumento de tráfego de embarcações. Demanda uma grande articulação ao longo da região, ou ficaremos reportando pequenas ações (eg palestras) nas comunidades em que trabalhamos, sem ampliar o trabalho e ter um impacto realmente eficiente. Seria necessário identificar muito mais localidades em que a ação deva ser desenvolvida estrategicamente.  </t>
  </si>
  <si>
    <t>O GPMAA do IDSM participou na campanha do Dia Internacional PARE a Captura Acidental (Stop Bycatch) no 1 de dezembro de 2020. Conforme as sugestões de segurança sanitária ante a pandemia do COVID-19, a participação dessa edição consistiu em dispor banners informativos e apresentar uma peca de teatral transmitida via radio rural ao interior do estado de Amazonas.     O curso de formação de multiplicadores ambientais não pode ser realizado devido a pandemia. Campanha INPA sobre capturas em redes de pesca de peixes-boi, com material informativo. O IBD está realizando essas campanhas e capacitações na costa leste da ilha de Marajó, mas foi comprometido por conta da pandemia.</t>
  </si>
  <si>
    <t xml:space="preserve"> -Difusão cartazes informativos sobre emalhe incidental (versão .pdf) em pontos focais da cidade de Tefé, Amazonas. 
-Difusão cartazes informativos sobre emalhe incidental na mídia social, Instagram e Facebook, do IDSM.
-Difusão peça teatral sobre emalhe incidental de mamíferos aquáticos amazônicos versão radiofônica no programa "Ligado no Mamirauá" que alcança cerca de 19 municípios da região do Médio Solimões, estado do Amazonas.
Cursos, oficinas e palestras para o público acadêmico; dissertação de mestrado sobre ensino de Ciências usando boto como modelo de ensino, peça teatral usando os mamíferos aquáticos como tema e aplicativo de jogo para o público infantil sobre os mamíferos aquáticos ("jogo do boto" disponível p/ androide).  Link para cartilha do Bioma:  https://www.instagram.com/institutobioma/. Ebook Bioma: Os mamíferos aquáticos nas águas da Amazônia (https://drive.google.com/file/d/1emQ8X0cUf4nat2eCpKU7v0h3jAlz5QQK/view).   Desde a ultima monitoria não houve material produzido ou professores formados. Cartilhas e Cartazes do INPA sobre capturas incidentais de peixes-boi.  Relatórios internos do IBD ainda, parciais.</t>
  </si>
  <si>
    <t>Para esta campanha, tem sido complicado comprovar o nível de engajamento das pessoas, conforme al isolamento social estabelecido no estado do Amazonas.    Retorno das aulas presenciais e recurso financeiro para deslocamento às escolas das zonas rurais.   Promover formação na modalidade virtual. Paralização das atividades em comunidades pela pandemia. Impedimentos de acesso as unidades de conservação, comunidades, devido ao enfrentamento da pandemia (trabalhos IBD).</t>
  </si>
  <si>
    <t>Hilda Isabel Chávez Pérez, Angélica Lúcia Figueiredo Rodrigues, IRIS RIANNE S ALVES, Renata Emin</t>
  </si>
  <si>
    <t>Sugestão para elaborar um curso virtual, considerando as limitações promovidas pela pandemia.</t>
  </si>
  <si>
    <t>deixar como está</t>
  </si>
  <si>
    <t xml:space="preserve">Com o avanço da vacinação talvez seja possível realizar curso presencial próximo ano. Parceria com a Secretaria de Educação do Amazonas (SEDUC) para atender o público (professores) do interior do estado, onde a pressão sobre as espécies ameaçadas é maior, além de que a SEDUC possui infraestrutura para aulas virtuais. </t>
  </si>
  <si>
    <r>
      <t xml:space="preserve">Miriam Marmontel (IDSM), Waleska Gravena (UFAM), Otávio Filho  (APA Nhamundá/AM), Gisele Maciel (INPA/AMPA), Josana da Costa (MPP), Paulo César (CPP), Diogo Souza (INPA) ,  Whaldener Endo (UFRR), Nivia Pereira (Ideflor-Bio), </t>
    </r>
    <r>
      <rPr>
        <sz val="11"/>
        <color indexed="8"/>
        <rFont val="Calibri"/>
        <family val="2"/>
      </rPr>
      <t xml:space="preserve">Palmira (SEMA/RR), </t>
    </r>
    <r>
      <rPr>
        <sz val="11"/>
        <rFont val="Calibri"/>
        <family val="2"/>
      </rPr>
      <t xml:space="preserve">Angélica Rodrigues (BioMA), Gabriel Melo-Santos (BioMA / Universidade St Andrews), Stella Lazarini, Danny Moraes (SEMA/MT), Sônia Canto (SEMA/AM), Vera da Silva (INPA), Leonel Ferreira (BioMA), Marcelo Vidal (CNPT/ICMBIO), Hilda Perez (IDSM)   </t>
    </r>
  </si>
  <si>
    <t>Medio e Baixo Amazonas e Tapajós, Medio e Baixo Solimões, Baixo Purus, Baía de Marajó, Araguaia, Rio Tocantins, Rio Guamá, Rio Pará, Rio Uatumã, Rio Andirá, Madeira, Alto Solimões, Xingu, Estado do Acre e Roraima, Rio Trombetas, Bacia do Amapá</t>
  </si>
  <si>
    <t xml:space="preserve"> Buscar incluir/contatar outros órgãos que lidam com a gestão da pesca. Lembrar também da cartilha, folders ou outros em meio digital e impresso apresentando o passo-a-passo dos procedimentos de resgate, direcionados para as comunidades. GAT: Conversa com a Copan p/ discussão de recursos financeiros (geral), interface com outros PAN. Sugestão de incluir Gestores de UCs, Naturatins e outras SEMAs como colaboradores. Revisar localidades (devem ser mais específicas).</t>
  </si>
  <si>
    <t>Aguardando protocolos de segurança sanitária devido à pandemia, que permitem a realização de eventos participativos entre membros da comunidade e pesquisadores (locais, nacionais e internacionais) dentro da RDS no médio rio Solimões. O IBD está realizando essas campanhas e capacitações na costa leste da ilha de Marajó, mas foi comprometido por conta da pandemia.</t>
  </si>
  <si>
    <t>Sem produtos no período da monitoria 2. Evento suspendido. Ainda sem produtos</t>
  </si>
  <si>
    <t xml:space="preserve">Grande Pandemia impede contato com comunidades. Em consonância com o isolamento social estabelecido no estado do Amazonas desde o início da pandemia, e até o momento, o contato com as comunidades locais dentro das Reservas de Desenvolvimento Sustentável Amanã e Mamirauá foi suspenso. Portanto, a realização do evento “DRP IV Encontro de Conhecedores de Peixe-Boi na RDSA” financiado pela oportunidade 007/2019 - PAREV da Fundação de Amparo à Pesquisas do Estado do Amazonas (FAPEAM) encontra-se suspensa.  Impedimentos de acesso as unidades de conservação, comunidades, devido ao enfrentamento da pandemia.
</t>
  </si>
  <si>
    <r>
      <t xml:space="preserve">Miriam Marmontel, </t>
    </r>
    <r>
      <rPr>
        <sz val="11"/>
        <rFont val="Calibri"/>
        <family val="2"/>
        <scheme val="minor"/>
      </rPr>
      <t>Hilda Isabel Chávez Pérez, Renata Emin</t>
    </r>
  </si>
  <si>
    <t>Retomar assim que melhorar a situação da Pandemia</t>
  </si>
  <si>
    <t>Incluir: Rio Negro/Rio Unini e entorno de Manaus</t>
  </si>
  <si>
    <t>A pesca esportiva no Rio Araguaia e Rio Negro/Rio Unini causa conflitos com a conservação dos botos.</t>
  </si>
  <si>
    <t xml:space="preserve">Gabriel Melo-Santos (BioMA / Universidade St Andrews), Angélica Rodrigues (BioMA), Manuel Lima (CEPAM/ICMBio), Hilda Perez (IDSM)     </t>
  </si>
  <si>
    <t>Conversas foram iniciadas com a SEMED (Secretaria Municipal de Educação de Manaus). Duas oficinas com professores da rede municipal já foram realizadas. Ainda não foi possível fazer essa articulação com a secretaria estadual de educação do AM. Também não há tratativas com secretarias de educação de outros estados da região norte.</t>
  </si>
  <si>
    <t>Relatórios de reuniões com técnicos da SEMED/AM.</t>
  </si>
  <si>
    <t>Com certeza a pandemia trouxe diversos problemas. As atividades presenciais da SEMED estão suspensas desde 2020.</t>
  </si>
  <si>
    <t>Diogo Lagroteria Faria</t>
  </si>
  <si>
    <t xml:space="preserve">Tendo em vista toda a dificuldade que o setor de educação vem e vai enfrentar, devido á pandemia de covid-19, julgo ser complicado avançar com essa ação. </t>
  </si>
  <si>
    <t>O GAT recomendou deixar para avaliar melhor a pertinência e redação da ação na monitoria 3. O foco poderia estar nas atividades, não na inserção de conteúdo programático. A escola pode abordar um tema livre, fora o conteúdo estabelecido no programa, o que pode ser bem aproveitado.</t>
  </si>
  <si>
    <t xml:space="preserve">Marcelo Vidal (CNPT/ICMBIO), Manuel Lima (CEPAM/ICMBio) </t>
  </si>
  <si>
    <t>Foram realizados cursos com essa temática em 2019. O curso de 2020 estava previsto para ocorrer em março de 2020, mas precisou ser adiado por conta da pandemia.</t>
  </si>
  <si>
    <t xml:space="preserve">Oficina de trabalho e reuniões com professores da SEMED Manaus no ano de 2019. Também há guias e jogos didáticos elaborados e distribuídos para os professores da rede municipal de ensino de Manaus, com foco na conservação da fauna ameaçada da região, incluindo os mamíferos aquáticos amazônicos.  </t>
  </si>
  <si>
    <t>Dificuldade de agenda e diálogo devido à pandemia.</t>
  </si>
  <si>
    <t>Seria interessante ter recursos financeiros para replicar o material (guia e jogos didáticos). É mais uma ação que teremos muita dificuldade em avançar, devido à pandemia.</t>
  </si>
  <si>
    <t xml:space="preserve"> O GAT reforçou a importância da continuidade da ação, apesar das dificuldades durante a pandemia.</t>
  </si>
  <si>
    <t>Ingrid Furlan (ICMBio/CMA)</t>
  </si>
  <si>
    <t>Diogo Souza (INPA),  Gabriel Melo-Santos (BioMA / Universidade St Andrews), Jairo Moura (ZOOUNAMA), Miriam Marmontel (IDSM), Stella Lazarini (Eletrobras), Renata Emin (MPEG), Sônia Canto (SEMA/AM), Angélica Rodrigues (BioMA)</t>
  </si>
  <si>
    <t>Custo relativo a diárias e passagens p/ reuniões anuais. Ver a ação de sensibilização e organização;
Rever os objetivos, políticas, práticas, etc. GAT: Necessidade de maior apoio p/ as instituições por parte da Remanor. Falta de recurso das instituições p/ diárias e passagens p/ reunião da Remanor. Falta de articulação da rede. aumento dos encalhes.GAT: Remanor poderia ajudar na articulação com o pan (ações, produtos…). Os dados de mamíferos aquáticos amazônicos poderiam ser inseridos no SIMMAM (necessidade de divulgar e avaliar a política de dados). Proposta de expandir a Remanor. Necessidade de discussão das atribuições da rede e dos principais problemas.</t>
  </si>
  <si>
    <t>Já foi realizada uma reunião prévia à 1ª reunião de re-instalação da REMANOR e uma reunião emergencial.   Reuniões emergenciais para tratar sobre encalhes de animais e que se encontram em cativeiro após retomada de reuniões no âmbito da REMANOR, articulação entre os membros da rede para auxílio de resgate, manejo e  transporte de filhotes de peixes-boi no Pará. Formalização do Grupo de pesquisa BioMA como instituição mais recente da REMANOR em atendimento a todos os critérios. Tivemos, além da reunião em fevereiro, outras duas reuniões emergenciais para tratar de assuntos específicos, uma dia 26/04 com pauta de discussão a situação dos peixes-bois encalhados no Amapá e Pará. Dia 25/06 tivemos uma reunião sobre o peixe-boi Gigi em Almeirim. A reunião oficial para entrada de novos membros ficou pré agendada para dia 25/08, mas provavelmente vai ter que ficar para o início de Setembro. Estão acontecendo iniciativas do CMA para avaliar a capacidade das instituições (e.g. formulário) e retomar a Rede.</t>
  </si>
  <si>
    <t>Ajuda-memória das reuniões.</t>
  </si>
  <si>
    <t>Dificuldade de agenda para programar a reunião; aguardo de instituições se manifestarem quanto a interesse de participar.  Problemas quanto ao envio de documentação de instituições que desejam participar da Remanor, dificultando assim, o andamento do processo para consolidação das reuniões e resoluções de ações em rede. Dificuldade para definir os membros da Rede, considerando a saída de pessoas das instituições e a infraestrutura disponível para o atendimento de encalhes por parte das instituições.</t>
  </si>
  <si>
    <t>Miriam Marmontel, Gabriel Rebouças, Angélica Lúcia Figueiredo Rodrigues, Ingrid Furlan</t>
  </si>
  <si>
    <t>Final do PAN</t>
  </si>
  <si>
    <t>Lauro Paiva (CMA)</t>
  </si>
  <si>
    <t>Ingrid Furlan (CMA)</t>
  </si>
  <si>
    <t>Existe a possibilidade de incorporar voluntários para atuar na Rede, por meio do programa de voluntariado do ICMBio. As instituições da região podem indicar ao CMA nomes de possíveis voluntários. Sugestão para o CMA elaborar um Termo de Referência para o voluntariado, a ser divulgado pelas instituições. Sugestão de trazer para as discussões da Remanor as instituições estaduais e municipais com competência na área (pode ser por meio de uma rede de colaboradores, em discussão).</t>
  </si>
  <si>
    <t>2.5</t>
  </si>
  <si>
    <t>Manter o monitoramento e pesquisas para subsidiar as renovações da moratória da piracatinga.</t>
  </si>
  <si>
    <t xml:space="preserve">Relatórios; pesquisas;
Ofícios com recomendações ao MMA e SAP/MAPA; propor a renovação da moratória a partir da avaliação </t>
  </si>
  <si>
    <t>Subsídios ao MMA e MAPA sobre a manutencao da moratória de pesca ou adoção de outras medidas</t>
  </si>
  <si>
    <t>julho de 2021</t>
  </si>
  <si>
    <r>
      <t>Miriam Marmontel (IDSM), Diogo Lagroteria (ICMBio/CEPAM), Juliana di Tullio (Museu Oceanográfico da FURG), Vera da Silva (INPA), Gisele Maciel (INPA/AMPA), Marcelo Raseira (ICMBio/CEPAM), Gabriel Rebouças (ICMBio/CMA)</t>
    </r>
    <r>
      <rPr>
        <sz val="11"/>
        <color indexed="10"/>
        <rFont val="Calibri"/>
        <family val="2"/>
      </rPr>
      <t xml:space="preserve"> </t>
    </r>
  </si>
  <si>
    <t>Solimões; Purus; Solimões/Japurá</t>
  </si>
  <si>
    <t>Verificar necessidade de aprimorar os custos, com base nos monitoramentos já realizados. Convidar o MMA como colaborador.</t>
  </si>
  <si>
    <t>2.6</t>
  </si>
  <si>
    <t>Promover a articulação entre instituições mantenedoras e órgãos competentes com foco em reabilitação dos mustelídeos alvo do pan de acordo com procolos técnicos.</t>
  </si>
  <si>
    <t>protocolos de reabilitação; 
Atas de reuniões;
Projetos submetidos; criação de um consórcio p/ angariar financiamento; Banco de dados, reuniões periódicas, articulação</t>
  </si>
  <si>
    <t>Parcerias e base técnica para projetos de reabilitação estabelecidas.</t>
  </si>
  <si>
    <t>Rogério de Paula (Cenap)</t>
  </si>
  <si>
    <t>Gabriel Melo (Bioma), Antônio Messias Costa (Museu Goeldi)*, Vera da Silva (INPA), Daniele Lima (IDSM)*, Mirian Marmontel (IDSM), André Coelho (IDSM)*</t>
  </si>
  <si>
    <t>Baixo Tocantins, Rio Guamá, Belém, Manaus, Macapá, Tefé</t>
  </si>
  <si>
    <t>A ação não inclui a soltura devido às características sociais dos animais.</t>
  </si>
  <si>
    <t>4.12</t>
  </si>
  <si>
    <t>Elaborar o “studbook” dos peixes-bois-amazônicos</t>
  </si>
  <si>
    <t>Compilação dos dados disponíveis sobre animais em cativeiro; Studbook</t>
  </si>
  <si>
    <t>Studbook implementado (com revisões anuais do plantel em cativeiro)</t>
  </si>
  <si>
    <t>João Borges (Fundação Mamíferos Aquáticos)*, Juan (CMA)</t>
  </si>
  <si>
    <t>instituições que mantêm animais em cativeiro na área do PAN</t>
  </si>
  <si>
    <t>Juan e Daniella vão estimar o custo. Identificar instituições possíveis financiadoras.</t>
  </si>
  <si>
    <t>SITUAÇÃO ATUAL DAS AÇÕES - 1ª MONITORIA (2017)</t>
  </si>
  <si>
    <t>26/09/2022 - 30/09/2022 (virtual)</t>
  </si>
  <si>
    <t>Protocolo de monitoramento dos efeitos das interações do animais com as artes de pesca; 
Mapa de distribuição dos eventos;
Relatórios estatísticos anuais;
Memória e/ou atas de reuniões associadas ao GAT; Rede de colaboração.</t>
  </si>
  <si>
    <t>Identificar e entender os efeitos das interações dos animais com as artes de pesca; medidas mitigatórias identificadas, elaboradas e divulgadas</t>
  </si>
  <si>
    <r>
      <t>Miriam Marmontel (IDSM), Renata Emin (IdeflorBio), Waleska Gravena (UFAM), Otávio Filho (APA Nhamundá/AM), Gisele Maciel (INPA/AMPA), Josana da Costa (MPP), Gabriel Melo-Santos (BioMA / Universidade St Andrews), Vera da Silva (INPA),</t>
    </r>
    <r>
      <rPr>
        <sz val="11"/>
        <color indexed="10"/>
        <rFont val="Calibri"/>
        <family val="2"/>
      </rPr>
      <t xml:space="preserve"> </t>
    </r>
    <r>
      <rPr>
        <sz val="11"/>
        <rFont val="Calibri"/>
        <family val="2"/>
      </rPr>
      <t xml:space="preserve">Paulo Cesar (CPP), Diogo Souza (INPA), Whaldener Endo (UFRR), Marcelo Vidal (CNPT/ICMBIO), </t>
    </r>
  </si>
  <si>
    <t>Medio e Baixo Amazonas e Tapajós, Medio e Baixo Solimões, Baixo Purus, Baía de Marajó, Araguaia, Rio Tocantins, Rio Guamá, Rio Pará, Rio Andirá, Costa do Amapá</t>
  </si>
  <si>
    <t>Sugestões de incluir como colaboradores: CRs-ICMBio e Gestores de UCs, Instituto Araguaia. A articuladora vai avaliar a necessidade de revisar as localidades e áreas de relevância, em contato com colaboradores. A ação deve ser continuada e expandida. O IDSM e WWF planejam aprofundar e expandir esse estudo.</t>
  </si>
  <si>
    <t>Algumas informações têm sido aportadas sobre essa questão, mas ainda é necessário articular melhor a elaboração dos mapas, por exemplo, um dos produtos (Sannie/AMAPA). Projetos aprovados (Marmontel): Conflitos entre a população humana e golfinhos de rio amazônicos: diagnóstico da mortalidade de Inia e Sotalia na região do Lago Tefé (financiamento IDSM); Avaliação do estado de conservação e potenciais ameaças a ariranhas na Reserva de Desenvolvimento Sustentável Amanã (financiamento SALAS/MCTI); Coexistência entre população humana e mamíferos aquáticos em duas reservas de desenvolvimento sustentável na Amazônia Ocidental brasileira (financiamento SALAS/MCTI)</t>
  </si>
  <si>
    <t>Brum, S.M., Gil, N., da Silva, V.M.F. (2022). One trip, too many threats: Evidence of interactions with fisheries threating river dolphins in Central Amazon. International Whaling Commission: SC/68D/SM/15 - mapa com áreas de correlação entre artes de pesca e golfinhos; animais registrados mortos por interação com pesca (Sannie/AMAPA)
Brum, S.M. and da Silva, V.M.F. (2021). Preliminar results shows low encounter rates of botos in a known area of piracatinga fishing. International Whaling Commission: SC/68C/SM/12 - mapa com áreas de sobreposição entre atividades de pesca e golfinhos (Sannie/AMAPA). Diagnóstico inicial de tipos de redes x capturas incidentais de mamiferos aquáticos + dashboard wwf de pesquisas, inclusive de capturas incidentais (Mariana/WWF).</t>
  </si>
  <si>
    <t>Não há aporte financeiro governamental para qualquer ação (Sannie/AMAPA)</t>
  </si>
  <si>
    <t>Sannie/AMAPA</t>
  </si>
  <si>
    <t>Articulação para concatenar todas as infos no dashboard WWF. Ação em andamento, mas precisa de sistematização das informações geradas e iniciar proposta de monitoramento (Sannie/AMAPA). Ficarmos atentos a editais de implementação de ações dos PAN pela COPAN. (Manuel/ICMBio). Encaminhar resultados para GT Capturas Incidentais do ICMBio (Ingrid/ICMBio). Necessidade de trabalho para compilar as informações geradas (Manuel, Sannie e Mariana). Articulação para compilação das informações e iniciar a proposta de monitoramento (Renata Amin).</t>
  </si>
  <si>
    <r>
      <rPr>
        <sz val="11"/>
        <color rgb="FF000000"/>
        <rFont val="Calibri"/>
        <family val="2"/>
      </rPr>
      <t>Miriam Marmontel (IDSM), Renata Emin (MPEG), Waleska Gravena (UFAM), Gisele Maciel (INPA/AMPA), Josana da Costa (MPP), Gabriel Melo-Santos (BioMA / Universidade St Andrews), Vera da Silva (INPA)</t>
    </r>
    <r>
      <rPr>
        <b/>
        <sz val="11"/>
        <color rgb="FF000000"/>
        <rFont val="Calibri"/>
        <family val="2"/>
      </rPr>
      <t>,</t>
    </r>
    <r>
      <rPr>
        <sz val="11"/>
        <color rgb="FF000000"/>
        <rFont val="Calibri"/>
        <family val="2"/>
      </rPr>
      <t xml:space="preserve"> Diogo Souza (INPA), Whaldener Endo (UFRR), Marcelo Vidal (CNPT/ICMBIO).</t>
    </r>
  </si>
  <si>
    <t>Memórias e atas de reuniões;
Ofícios encaminhados pelo ICMBio;                                    Relatório técnico ou informe periódico p/ orientar o planejamento dos orgãos de fiscalização.                                     Articulação maior com os órgãos (reuniões).                        Documento produzido após reuniões do GAT com ações de fiscalização, com base nas informações levantadas p/ monitoria, além de outros documentos com periodicidade contínua.</t>
  </si>
  <si>
    <r>
      <t xml:space="preserve">Renata Emin (IdeflorBio), Waleska Gravena (UFAM), Otávio Filho (APA Nhamundá/AM), Gisele Maciel (INPA/AMPA), Josana da Costa (MPP), Diogo Souza (INPA), Whaldener Endo (UFRR), Nívia Pereira (Ideflor-Bio),  Leandro Aranha (ICMBio), </t>
    </r>
    <r>
      <rPr>
        <sz val="11"/>
        <color indexed="8"/>
        <rFont val="Calibri"/>
        <family val="2"/>
      </rPr>
      <t xml:space="preserve">Palmira (SEMA/RR), </t>
    </r>
    <r>
      <rPr>
        <sz val="11"/>
        <rFont val="Calibri"/>
        <family val="2"/>
      </rPr>
      <t xml:space="preserve">Danny Moraes (SEMA/MT), Gabriel Melo-Santos (BioMA / Universidade St Andrews), Angélica Rodrigues (BioMA), Natália Lima (IBAMA/AM), Igor Silva (Ibama)   </t>
    </r>
  </si>
  <si>
    <t xml:space="preserve">GAT: Nao se trata somente de botos; existem inumeros relatos de captura de peixes-bois; Os mesmo vale pra lontras, algumas sao capturadas pra serem pets (relatos no PA), ou mortas por retaliação a danos de pesca.      GAT: Definir melhor os subsídios técnicos, como os registros de caça, áreas, épocas. Sugestões de incluir como colaboradores: Gestores de UCs, outras SEMAs, Batalhão da Polícia Ambiental, Instituto Araguaia. No que diz respeito ao problema em Mocajuba/PA, Sannie ficou de ajudar no contato com o MPF de Manaus, para buscar atuação junto ao Ibama e Sema; Gabriel Mello irá redigir uma Documento técnico a ser encaminhado para o MPF, Ibama, Sema e o CMA e posteriormente buscará apoio de membros do GAT e outros grupos; a partir do Documento Técnico, o CMA ficou de se manifestar tecnicamente e solicitar a atuação do Ibama novamente ou reunião dos órgãos, de acordo com pertinência. O GAT reforçou a importância de uma norma sobre a observação de botos no PA. </t>
  </si>
  <si>
    <t xml:space="preserve"> O ICMBio (Centros de Pequisas) cobrou o IBAMA e Secretarias de Meio Ambiente Estaduais operações de fiscalização conjuntas focando nas ações/metas previstas nos PAN, inclusive no de Mamíferos Aquáticos Amazônicos (Ingrid Oberg/ICMBio). No que diz respeito ao problema em Mocajuba/PA, o CMA/ICMBio também cobrou formalmente os órgãos fiscalizadores para agir sobre as infrações (Ingrid Oberg/ICMBio). O articulador não tem cumprido sua função.</t>
  </si>
  <si>
    <t>Há relatórios de atividades com evidências de ações ilegais (pesca da piracatinga e turismo desordenado) (Sannie/AMPA). Oficios enviados para os órgãos fiscalizatórias (Ingrid/ICMBio)</t>
  </si>
  <si>
    <t>Os subsidios são gerados, porém os órgãos fiscalizatórios, até o momento, não estão agindo conforme o esperado.</t>
  </si>
  <si>
    <t>Sannie/AMPA, Ingrid/ICMBio</t>
  </si>
  <si>
    <t>Buscar caminhos para que os subsídios resultem em ações de fiscalização de fato (articulações, sensibilização, etc). Demandar também do próprio ICMBio ações de fiscalização dentro das UC Federais. Buscar junto da COPAN e da ABEMA apoio para atender as demandas de fiscalização do PAN. Enviar para a COPAN todas as demandas de fiscalização deste PAN, para que sejam incuidas no planejamento dos órgãos fiscalizatórios para o ano seguinte. A Sonia Canto do IPAAM não participou da oficina e não tinha respondido a nenhum email. Por isso, na oficina, sugeriu-se entrar em contato com o IPAAM e verificar se a Sonia teria disponibilidade de continuar como articuladora. O CMA/ICMBio fez esse contato e a Sonia reafirmou a disponibilidade em continuar como articuladora desta ação.</t>
  </si>
  <si>
    <r>
      <rPr>
        <sz val="11"/>
        <color rgb="FF000000"/>
        <rFont val="Calibri"/>
        <family val="2"/>
      </rPr>
      <t xml:space="preserve">Memórias e atas de reuniões;
Ofícios encaminhados pelo ICMBio;                                  Relatório técnico ou informe periódico p/ orientar o planejamento dos orgãos de fiscalização.                                     Articulação maior com os órgãos (reuniões).                        Documento anual, com solicitações de fiscalização do GAT para ações de fiscalização, enviado para os órgãos fiscalizadores. </t>
    </r>
    <r>
      <rPr>
        <strike/>
        <sz val="11"/>
        <color rgb="FFFF0000"/>
        <rFont val="Calibri"/>
        <family val="2"/>
      </rPr>
      <t>Buscar que as solicitações sejam integradas com os demais PANs.</t>
    </r>
  </si>
  <si>
    <r>
      <rPr>
        <sz val="11"/>
        <color rgb="FF000000"/>
        <rFont val="Calibri"/>
        <family val="2"/>
      </rPr>
      <t>Renata Emin (MPEG), Waleska Gravena (UFAM), Gisele Maciel (INPA/AMPA), Josana da Costa (MPP), Diogo Souza (INPA), Whaldener Endo (UFRR), Nívia Pereira (Ideflor-Bio), Palmira (SEMA/RR), Danny Moraes (SEMA/MT), Gabriel Melo-Santos (BioMA / Universidade St Andrews), Angélica Rodrigues (BioMA), Natália Lima (IBAMA/AM), Igor Silva (Ibama), Manuel Lima (CEPAM/ICMBio).</t>
    </r>
    <r>
      <rPr>
        <sz val="11"/>
        <color rgb="FF0070C0"/>
        <rFont val="Calibri"/>
        <family val="2"/>
      </rPr>
      <t xml:space="preserve">  </t>
    </r>
  </si>
  <si>
    <t>Paulo César (CPP), Josana da Costa (MPP), Renata Emin (IdeflorBio), Angélica Rodrigues (BioMA), Marcelo Vidal (CNPT/ICMBIO), Sannie Brum (INPA/AMPA)</t>
  </si>
  <si>
    <t xml:space="preserve"> Tefé e arredores, Novo Airão, Belém e Marajó, localidades pesqueiras do Baixo rio Tocantins e região insular de Belém. </t>
  </si>
  <si>
    <r>
      <t>Reabilitação de Peixe-Bois na Ilha do Marajó prevê a capacitação da comunidade local para exercer o turismo de natureza. (Renata Amin</t>
    </r>
    <r>
      <rPr>
        <sz val="11"/>
        <color theme="1"/>
        <rFont val="Calibri"/>
        <family val="2"/>
        <scheme val="minor"/>
      </rPr>
      <t>/MPEG). Estimulos de produção de artesanato local e turismo de base comunitária e responsável de visualização de botos vermelhos na RDS Mamirauá (Mariana/WWF e Sannie/AMPA).</t>
    </r>
  </si>
  <si>
    <t>Roteiro de Turismo de Base Comunitária de visualização responsável de botos vermelhos na RDS Mamirauá. Produção de artesanato local nas RDS Amanã e na Mamirauá.</t>
  </si>
  <si>
    <t>Renata Amin/MPEG, Mariana/WWF e Sannie/AMPA.</t>
  </si>
  <si>
    <t>Buscar caminhos para replicar os bons resultados na RDS Mamirauá e Amanã em outras áreas. Maior compartilhamento de experiências entre as ações em andamento em Novo Airão (geração de renda?) com as em andamento nas RDS Mamirauá e Amanã. PROJETO SALAS-ARIRANHAS APROVADO (ver AÇÃO 1.1) CONTEMPLA ESTE TEMA</t>
  </si>
  <si>
    <t>Paulo César (CPP), Josana da Costa (MPP), Renata Emin (MPEG), Angélica Rodrigues (BioMA), Marcelo Vidal (CNPT/ICMBIO), Sannie Brum (INPA/AMPA).</t>
  </si>
  <si>
    <r>
      <rPr>
        <sz val="11"/>
        <color theme="1"/>
        <rFont val="Calibri"/>
        <family val="2"/>
        <scheme val="minor"/>
      </rPr>
      <t>Tefé e arredores e região insular de Belém.</t>
    </r>
  </si>
  <si>
    <t>Médio e baixo Solimões, Baixo Rio Negro, costa do Pará e Amapá, estados de AC, RO, RR</t>
  </si>
  <si>
    <t>Ofícios encaminhados pelo ICMBio (solicitando a inclusão das ações no planejamento anual dos órgãos envolvidos); 
Memórias de reunião.</t>
  </si>
  <si>
    <t>Leandro Aranha (IBAMA) e Ingrid Oberg (ICMBio)</t>
  </si>
  <si>
    <t>Seria interessante que o GAT se manifestasse via documento à Coordenação Geral de Fiscalização do IBAMA para que a Operação Mota ou outra correlata seja mantida no planejamento anual de fiscalização do órgão com recursos destinados para tal. Identificar pontos focais nos órgãos sugeridos como colaboradores (Batalhão de Polícia Ambiental, IBAMA, órgãos estaduais de fiscalização, Polícia Federal). Deve ser mantida e deve ser feita uma manifestação ao IBAMA para a manutenção e incremento de fiscalização, especialmente na fronteira com a Colômbia em Letícia onde continuam sendo contrabandeadas cargas de piracatinga.     Acredito que seria estratégico aportar esforços no sentido de engajar colaboradores relacionadas as competências direta de fiscalização em âmbitos estaduais e municipais. Da forma que se encontra e especialmente dentro do atual contexto da política ambiental no Brasil, será pouco provável obter êxito, ainda que reconhecido a competência do articulador. O GAT ficou de avaliar se podem propor novos colaboradores, principalmente órgãos estaduais e municipais.</t>
  </si>
  <si>
    <t>Durante os anos de 2019 e 2020 houve operações relacionadas à piracatinga. Já em 2021 e 2022 não houve operação planejada.  (Leandro Aranha/IBAMA). O ICMBio (Centro de Pequisas) articulou junto com o IBAMA operações de fiscalização conjuntas focando nas ações/metas previstas nos PAN, inclusive no de Mamíferos Aquáticos Amazônicos (Ingrid Oberg/ICMBio).</t>
  </si>
  <si>
    <t xml:space="preserve"> Articulação ICMBio, IBAMA, Sec de Meio Ambiente (11 oficios enviados)  para novas ações de fiscalização conjuntas - Processo ICMBio 02061.000200/2021-14 (Ingrid Oberg/ICMBio)</t>
  </si>
  <si>
    <t>Um dos problemas foi a incerteza sobre a continuidade da moratória da piracatinga e corte de recursos. (Leandro Aranha/IBAMA). Articulador foi removido para o Rio Grande do Sul.</t>
  </si>
  <si>
    <t>Leandro Aranha/IBAMA e Ingrid Oberg/ICMBio</t>
  </si>
  <si>
    <t>O GAT e o CMA deve encaminhar Ofício à DIPRO/IBAMA solicitando o retorno da Operação da Piracatinga no Planejamento de 2023, mas esse ofício deve chegar lá atm no máximo início de novembro quando é feito o planejamento. (Leandro Aranha/IBAMA) Buscar caminhos para que os subsídios resultem em ações de fiscalização de fato (articulações, sensibilização, etc). Buscar junto da COPAN e da ABEMA, apoio para atender as demandas de fiscalização do PAN. Enviar para a COPAN todas as demandas de fiscalização deste PAN, para que sejam incuidas no planejamento dos órgãos fiscalizatórios para o ano seguinte. Buscar maior proximidade dos órgãos estaduais de fiscalização ambiental.</t>
  </si>
  <si>
    <t>Subsidiar e fomentar ações de fiscalização em mercados, frigoríficos, feiras e entrepostos pesqueiros de produtos oriundos da caça de mamíferos aquáticos e da pesca da piracatinga</t>
  </si>
  <si>
    <t>Ingrid Oberg (ICMBio)</t>
  </si>
  <si>
    <t xml:space="preserve">Thiago Rabello (CMA/ICMBio); Leandro Ciotti (CMA/ICMBio); Manuel Lima/ICMBio; Buscar colaboradores nas OEMA. </t>
  </si>
  <si>
    <t xml:space="preserve">Compilar e disponibilizar informações relacionadas a caça/abate para subsidiar os órgãos de fiscalização                                </t>
  </si>
  <si>
    <t>Diogo Souza (INPA), Sannie Brum (INPA/AMPA), Renata Emin (IdeflorBio), Waleska Gravena (UFAM), Vera da Silva (INPA), Gabriel Rebouças (ICMBio/CMA)</t>
  </si>
  <si>
    <t>Tefé/AM, Lago Badajós, Coari/AM, Manacapurú e Mocajuba</t>
  </si>
  <si>
    <t>Não há levantamentos sistemáticos no Pará. Mapa de caça/abate antes e depois da moratória da piratinga, porém não há dados desde 2018. Há informações das OEMA, do IBAMA e dos órgãos de pesquisa sobre caça e abate, porém, nenhuma compilação foi feita.</t>
  </si>
  <si>
    <t>Sem resultados no ultimo ano</t>
  </si>
  <si>
    <t>Articuladora não deu andamento na ação e aparentemente não está mais ativa nesta responsabilidade.</t>
  </si>
  <si>
    <t>Sannie, Mariana e Renata</t>
  </si>
  <si>
    <t>A Sonia Canto do IPAAM não participou da oficina e não tinha respondido a nenhum email. Por isso, na oficina, sugeriu-se entrar em contato com o IPAAM e verificar se a Sonia teria disponibilidade de continuar como articuladora. O CMA/ICMBio fez esse contato e a Sonia reafirmou a disponibilidade em continuar como articuladora desta ação.</t>
  </si>
  <si>
    <r>
      <t>Dio</t>
    </r>
    <r>
      <rPr>
        <sz val="11"/>
        <color theme="1"/>
        <rFont val="Calibri"/>
        <family val="2"/>
      </rPr>
      <t>go Souza (INPA), Sannie Brum (INPA/AMPA), Renata Emin (MPEG), Waleska Gravena (UFAM), Vera da Silva (INPA), Manuel Lima (ICMBio/CEPAM), Leandro Ciotti (CMA/ICMBio)</t>
    </r>
  </si>
  <si>
    <t>Protocolos de soltura; 
Atas de reuniões;
Projetos submetidos; criação de um consórcio p/ angariar financiamento; Banco de dados, reuniões periódicas, articulação,  recomendações aos orgãos.</t>
  </si>
  <si>
    <t>Aumento de animais soltos, aumento do número de parceiros, recursos disponíveis, grupo de trabalho/rede operante; Realizar solturas e monitoramento por radiotelemetria dos peixes-bois-amazônicos reabilitados; assegurar as condições técnicas e estruturais para a reabilitação e manutenção dos peixes-bois-amazônicos.</t>
  </si>
  <si>
    <t>Miriam Marmontel (IDSM), Stella Lazarini, Jairo Moura (ZOOUNAMA), Renata Emin (IdeflorBio), Vera da Silva (INPA), Gabriel Melo-Santos (BioMA / Universidade St Andrews), Angélica Rodrigues (BioMA), Iran Normande (ICMBio), João Borges (Fundação Mamíferos Aquáticos)</t>
  </si>
  <si>
    <t>Por meio da “Rede de Pesquisas e Conservação de Sirênios no Estuário Amazônico (SEA), diversos esforços foram aportados no sentido de prestar colaborações com a manutenção de animais cativos nos estados do Amapá e Pará, bem como tratativas acerca das transferência para Centros de Reabilitação com condições mais apropriadas; protocolos de manejo; suporte no atendimento clínico e diagnósticos. (João Borges/FMA).                                                                                          .                                                                                             Protocolos de soltura e monitoramento publicados. Tese de doutorado (Diogo Souza/INPA) sobre solturas de peixes-bois-da-Amazônia em andamento; articulação com instituições para compartilhamento de informações sobre animais em cativeiro e solturas realizadas. (Iran Normada/ICMBio)  SEA permanece atuando conforme descrição de JCBG acima (especialmente interlocução com Bioparque, ZooUnama)</t>
  </si>
  <si>
    <t xml:space="preserve">Atas de reuniões da SEA. (João Borges/FMA).                                                         .                                                          Protocolos relacionados à reabilitação, aclimatação e soltura publicados pelo CMA/ICMBio - Ver Protocolo - 2021. (Iran Normada/ICMBio) .                              .                                                   . INSTRUÇÃO NORMATIVA Nº 5/GABIN/ICMBIO, DE 28 DE JUNHO DE 2021            </t>
  </si>
  <si>
    <t>A demanda de animais resgatados é maior do que a disponibilidade de espaço nos Centros de Reabilitação. Este fato é de natureza crítica, pois alguns espécimes estão sendo mantidos em cativeiros sem condições propiciais, adequadas e regulamentadas. (João Borges/FMA)</t>
  </si>
  <si>
    <t>João Borges/FMA e Iran Normada/ICMBio</t>
  </si>
  <si>
    <t xml:space="preserve">Definir as competências entre órgãos federais, estaduais e municipais, quanto a responsabilidade de manutenção dos animais resgatados. (Legislação indica que a Fauna é de responsabilidade Estadual, porém até o momento poucos Estados assumiram este papel).   Nova ação?                                                    .                                                       Buscar recursos provenientes de conversão das multas praticadas pelo ICMBio e IBAMA para projetos estruturantes destinados a construção de Centros de Reabilitação no Amapá e Pará. (João Borges/FMA). Nova ação?                                             .                                                             Banco de projetos para solicitar em conversão de multas (Ingrid/ICMBio). Nova ação?                                                               .                                                          Buscar soluções e  articulações para que as solturas sejam mais céleres. Com e sem telemetria, etc. Necessidade de banco de dados em centros de reabilitação (Ingrid/ICMBio). </t>
  </si>
  <si>
    <t>Miriam Marmontel (IDSM), Jairo Moura (ZOOUNAMA), Renata Emin (MPEG), Vera da Silva (INPA), Gabriel Melo-Santos (BioMA / Universidade St Andrews), Angélica Rodrigues (BioMA), Iran Normande (ICMBio), João Borges (Fundação Mamíferos Aquáticos), Ingrid (ICMBio)</t>
  </si>
  <si>
    <t>Novas ações foram sugeridas para apoiar a efetividade desta ação, mas não foram criadas na III monitoria : 1. Definir as competências entre órgãos federais, estaduais e municipais, quanto a responsabilidade de manutenção dos animais resgatados. (Legislação indica que a Fauna é de responsabilidade Estadual. porém até o momento poucos Estados assumiram este papel). 2 .Buscar recursos provenientes de conversão das multas praticadas pelo ICMBio e IBAMA para projetos estruturantes destinados a construção de Centros de Reabilitação no Amapá e Pará. (João Borges/FMA). 3. Banco de projetos para solicitar em conversão de multas (Ingrid/ICMBio). 4.  Buscar soluções e  articulações para que as solturas sejam mais céleres (om e sem telemetria) 5. Necessidade de banco de dados em centros de reabilitação (Ingrid/ICMBio). Avaliar na próxima monitoria ou manter recomendações para um próximo ciclo.</t>
  </si>
  <si>
    <t>Avaliar a efetividade da IN Interministerial MAPA/MMA Nº 06 de 17 de julho 2014 da piracatinga quanto à proteção aos botos (Ação Concluída na Monitoria Anual 2)</t>
  </si>
  <si>
    <t>AA Tese de Sannie Brum, Nota Técnica de Sannie Brum et al., o Relatório de Marmontel et al., a Nota Técnica e Ofício ICMBio/CMA para o MMA, e Portaria MAPA 271 de 2021 (prorrogação da moratória da pesca da piracatinga) foram os produtos que levaram o GAT a considerar a ação finalizada.  Com a finalização da ação, o GAT recomendou criar nova ação ligada ao monitoramento dos efeitos da moratória (2.5).</t>
  </si>
  <si>
    <r>
      <rPr>
        <sz val="11"/>
        <color rgb="FF000000"/>
        <rFont val="Calibri"/>
        <family val="2"/>
        <scheme val="minor"/>
      </rPr>
      <t>Miriam Marmontel (IDSM), Diogo Lagroteria (ICMBio/CEPAM), Juliana di Tullio (Museu Oceanográfico da FURG), Vera da Silva (INPA), Gisele Maciel (INPA/AMPA), Marcelo Raseira (ICMBio/CEPAM), Gabriel Rebouças (ICMBio/CMA)</t>
    </r>
    <r>
      <rPr>
        <sz val="11"/>
        <color rgb="FFFF0000"/>
        <rFont val="Calibri"/>
        <family val="2"/>
        <scheme val="minor"/>
      </rPr>
      <t xml:space="preserve"> </t>
    </r>
  </si>
  <si>
    <t>Renovações anuais da Moratória acontecendo; formação do GT MAPA da pesca da piracatinga. A moratória da piracatinga está valida até Julho de 2023.  Sea Shephard está aportando recursos para levantar a tendência de tamanho populacional dos botos. (Sannie/AMAPA) .                                                                    .                                                                                         .Para apoiar no levantamento de informações como subsídios ao MMA e MAPA sobre a manutenção da moratória de pesca ou adoção de outras medidas, buscou-se no âmbito do Projeto Paisagens Sustentáveis da Amazônia (Amazon Sustainable Landscapes / ASL). Os Termos de Referência foram elaborados e aprovados e o Edital foi lançado. (Marcelo Raseira/ICMBio). IDSM permanece realizando expedições de estimativa populacional de botos em setores específicos da RDSA para obter tendências. GT Piracatinga reconduzido em 2023 (iniciativa governamental), com participação de membros do IDSM</t>
  </si>
  <si>
    <t>Relatórios de atividades dos monitoramentos junto a Sea Shepherd; apresentações e notas técnicas com monitoramento para o GT MAPA para subsidiar as renovações. (Sannie/AMAPA).                                      .     .                                                           Termos de Referência e editais.  (Marcelo Raseira/ICMBio)</t>
  </si>
  <si>
    <t>De acordo com as regras do Projeto, não foi alcançado o número mínimo de cinco empresas com expertise desejada no tema, para um dos editais houve três propostas e para outro quatro propostas, mesmo com prorrogação do prazo do edital. Houve a tentativa de incluir no POA 2022  a contratação de Serviços Pessoa Jurídica, ao invés de Consultoria Pessoa Jurídica, por ser mais fácil a contratação, que incluiria apenas a contratação de embarcação para expedição com tudo incluso, contudo durante a elaboração do POA o MMA pediu a suspensão do planejamento até segunda ordem.  (Marcelo Raseira/ICMBio)</t>
  </si>
  <si>
    <t>Sannie/AMAPA e  Marcelo Raseira/ICMBio</t>
  </si>
  <si>
    <t>Tentar outras fontes de recursos, como por exemplo o MAPA para realizar novas expedições.  (Marcelo Raseira/ICMBio). Workshop para consolidar os dados de monitoramento de subsidio para embasar a moratória da piracatinga, marcado para antes da reunião de renovação da moratória, até junho 2022. Buscar aproveitar a agenda do workshop com outras atividades, como por exemplo dentro do GT do MAPA (Sannie/AMPA e Mariana/WWF, Manuel/ICMBio). Melhorar representatividade do MMA e do ICMBio no GT do MAPA sobre a piracainga (Sannie/AMPA).</t>
  </si>
  <si>
    <t>Miriam Marmontel (IDSM), Diogo Lagroteria (ICMBio/CEPAM), Juliana di Tullio (Museu Oceanográfico da FURG), Vera da Silva (INPA), Gisele Maciel (INPA/AMPA), Marcelo Raseira (ICMBio/CEPAM)</t>
  </si>
  <si>
    <t>Protocolos de reabilitação; 
Atas de reuniões;
Projetos submetidos; criação de um consórcio para angariar financiamento; Banco de dados, reuniões periódicas, articulação</t>
  </si>
  <si>
    <t>Rogério de Paula (ICMBio/CENAP)</t>
  </si>
  <si>
    <t>Discussões sobre o protocolos de reabilitação foram iniciadas. Foram submetidos projetos (Petrobrás etc). O consórcio não foi formalizado, mas houve articulações entre instituições afins. Dados sobre mustelídeos foram levantados na Bacia do Araguaia. (Rogério/ICMBio)</t>
  </si>
  <si>
    <t>Há um projeto elaborado e submetido e articulações feitas entre executores e patrocinadores, conforme ação 4.3 do PAN Ariranha (2 ciclo) (Rogério/ICMBio).</t>
  </si>
  <si>
    <t>Falta de recursos e de foco nesta ação.  (Rogério/ICMBio)</t>
  </si>
  <si>
    <t>Rogério/ICMBio</t>
  </si>
  <si>
    <t>Sugestão de reforçar a necessidade de elaboração do Protocolo de Reabilitação dentro das ações do PAN Ariranha, 3 ciclo. (Rogério)</t>
  </si>
  <si>
    <t>Gabriel Rebouças (ICMBio/CMA), Diogo Lagroteria (ICMBio/CEPAM), Gláucia Souza (ICMBio)</t>
  </si>
  <si>
    <t>Necessidade de criar um GT para elaborar a proposta. Incorporar os protocolos propostos. GAT: incluir orgãos ambientais estaduais no GT. Uma vez que envolve articulação interinstitucional, o GAT realçou a importância de pautar a Copan sobre o assunto e verificar os meios de interlocução entre ICMBio e Ibama (o que ficou de ser feito pelo articulador da ação e o coordenador do PAN).</t>
  </si>
  <si>
    <t xml:space="preserve">Considerando o fato que ação 3.1 do PAN Mamíferos Aquáticos possui semelhança com outras ações de outros PAN que incidem no bioma Amazônia, objetivando internalizar as ações dos PAN, no licenciamento ambiental estadual,  o ICMBio/CEPAM, incluiu nas ações do PAN Peixes Amazônicos, submetidas à Chamada para seleção de propostas para implementação de PANs em 2022, uma proposta objetivando a contratação de serviço especializado de consultoria jurídica para elaborar um diagnóstico jurídico-administrativo, identificando os dispositivos legais existentes, assim como as lacunas normativas, para inclusão das espécies ameaçadas de extinção da fauna brasileira, nos processos de Licenciamento Ambiental conduzidos pelo IBAMA e os órgãos responsáveis pelo licenciamento ambiental nos estados da Região Norte. O produto da consultoria deve subsidiar o diálogo interinstitucional entre o seguimento (proponentes e executores dos PAN’s) e os órgãos responsáveis pelos processos de licenciamento ambiental estaduais e o IBAMA para internalizar ações dos PAN(s) no licenciamento ambiental. A proposta do ICMBio/CEPAM foi aprovada, em 19/04/2022, para ser executada com recursos financeiros provenientes do GEF-Pró-Espécies. A expectativa é que os editais para contratação sejam publicados pelo FUNBIO, nos próximos meses, outubro ou novembro e os resultados sejam entregues até meados de 2023 (Manuel/ICMBio)
</t>
  </si>
  <si>
    <t>Carta convite para contratação de consultoria para diagnóstico técnico-juridico para que os Centro de Pesquisas sejam sempre consultados quando houver relação com espécies ameaçadas, com recursos do  GEF-Pró-Espécies, elaborada. (Manuel/ICMBio)</t>
  </si>
  <si>
    <t>Espécies ameaçadas só tem sido consideradas quando dentro das UC.</t>
  </si>
  <si>
    <t>Manuel/ICMBio</t>
  </si>
  <si>
    <t xml:space="preserve">Creio que a informação inserida pelo Felipe Cid, do IBAMA, registrada na Matriz da Segunda Monitoria, destacando a inclusão das espécies do PAN na minuta de matriz de impacto ambiental da DILIC/IBAMA, que ele denominou de produto indireto, pode ser usada, mas para outra ação. Creio que para esta Ação, a referida matriz não responde a demanda expressa pela teor da ação. O objetivo da ação é "propor normativa", ou seja, a ação busca fazer com que o órgão responsável pelo licenciamento adote normativa, obrigatoriedade, para que os processos de licenciamento ambiental contemple compensações e/ou condicionantes em favor das espécies alvo do PAN, com base no conjunto de ações que formam o PAN. Essa ação reflete uma problemática vista, praticamente, em todos os PAN incidentes no bioma Amazônia, talvez em todo o país, perante os vetores de ameaças representados, sobretudo pelos grandes empreendimentos. (Manuel/ICMBio)     </t>
  </si>
  <si>
    <t>Propor normativa para internalizar as ações do PAN no licenciamento ambiental federal e estadual</t>
  </si>
  <si>
    <t xml:space="preserve">GT ICMBio, Ibama e OEMAs para discutir o assunto; Diagnóstico tecnico-jurídico sobre o tema; Nota Técnica;  Minutas de Normativas </t>
  </si>
  <si>
    <t>Minutas de Normativas apresentadas para órgãos licenciadores e/ou instâncias pertinentes dos poderes executivos e legislativos</t>
  </si>
  <si>
    <t>Oscar Vitorino (Naturatins), Sandra (Naturatins), Renata Emin (MPEG), Ingrid (CMA/ICMBio), Diogo Lagroteria (ICMBio/CEPAM); Sannie (AMPA); Mariana (WWF)</t>
  </si>
  <si>
    <t>Realizar oficina. Uma vez que envolve articulação interinstitucional, o GAT realçou a importância de pautar a Copan sobre o assunto e verificar os meios de interlocução entre ICMBio e órgãos estaduais (o que ficou de ser feito pelo articulador da ação e o coordenador do PAN). Importância de articulação com órgãos estaduais.</t>
  </si>
  <si>
    <t>Esta ação foi idealizada em reunião e seria posterior a uma normativa federal, como de praxe nesses casos. A idéia surgiu em outros PANs e GATs porém sua implementação é complexa pois sem uma normativa federal, os estados ficam em uma situação jurídica complexa para legislar sobre um tema. Desta forma é primordial que haja avanço na ação 3.1, uma vez que a ação 3.2 foi idealizada para ocorrer de forma subsequente a ela. (Oscar Vitorino/Naturatins)  INCLUIR CONSULTORIA DO ITEM 3.1.</t>
  </si>
  <si>
    <t>Esta ação é dependente de uma ação prévia 3.1 que fala sobre licenciamento e espécies ameaçadas. A idéia quando da elaboração das mesmas era de que uma se iniciasse posteriormente a outra porém sem a conclusão da ação 3.1, é improvável que os estados consigam legislar sobre um tema que envolve entes federais como é o caso dos PANs. (Oscar Vitorino/Naturatins)</t>
  </si>
  <si>
    <t xml:space="preserve"> Oscar Vitorino/Naturatins</t>
  </si>
  <si>
    <t>Agrupada com a Ação 3.1 na Monitorial Anual 3</t>
  </si>
  <si>
    <t>Mariana Pinheiro (EPE), Leandro Ciotti (ICMBio), Sannie Brum (INPA/AMPA), Renata Emin (IdeflorBio), Carla Filardi (ICMBio/CMA), Gabriel Melo-Santos (BioMA / Universidade St Andrews), Waleska Gravena (UFAM), Samara Almeida (Instituto Natureza do Tocantins- NATURATINS)</t>
  </si>
  <si>
    <t>Houve a revisão do EIA/RIMA, avaliação das metodologias de monitoramento e construção de nota técnica conjunta que aborda diversos temas, dentre eles protocolo de monitoramento de golfinhos em empreendimentos hidrelétricos.</t>
  </si>
  <si>
    <t>Nota técnica para monitoramento de golfinhos em empreendimentos hidrelétricos, WWF, AMPA, IM (Sannie/AMAPA)</t>
  </si>
  <si>
    <t>Dificuldade de troca de informações com especialistas de outros grupos para definição de protocolos (Ariranhas e Peixe-Boi)</t>
  </si>
  <si>
    <t>CMA irá levantar notas técnicas de consultas de mamíferos aquáticos em licenciamentos ambientais para agregar as informações desta ação. . Conectar estes resultados, de geração de protocolos de levantamento e monitoramento de golfinhos de rios, com outros grupos de especialistas para avançar nos protocolos de outras espécies.</t>
  </si>
  <si>
    <t>agosto-24</t>
  </si>
  <si>
    <t>Relatório com habitats críticos para conectividade definidos; estudos científicos.</t>
  </si>
  <si>
    <t>junho-22</t>
  </si>
  <si>
    <t>Mariana Pinheiro (EPE), Manuel Lima (ICMBio/CEPAM), Sannie Brum (INPA/AMPA), Miriam Marmontel (IDSM), Renata Emin (IdeflorBio), Waleska Gravena (UFAM), Gabriel Melo-Santos (BioMA / Universidade St Andrews), Vera da Silva (INPA)</t>
  </si>
  <si>
    <t>Considerar os projetos de hidroelétricas para os próximos 5 anos. GAT: tem convergência com o PAN Ariranha (ações 3.1 e 2.8). A ação não foi finalizada no prazo inicialmente previsto, mas está em andamento e o prazo foi reprogramado.</t>
  </si>
  <si>
    <t>O estudo de conectividade esta diretamente atrelado aos resultados da modelagem da nova área distribuição dos golfinhos de rio, o qual apenas pende da finalização dos modelos propostos para tucuxi. Seguindo novos modelos de distribuição estamos construindo a análise de conectividade considerando o cenário atual e o futuro, de acordo com os empreendimento planejados e inventariados. (Mariana/WWF)</t>
  </si>
  <si>
    <t>Relatório de compilação da base de dados das UHE, PCH e CHG para incorporação na matriz de análise de conectividade; seleção de indicadores e variáveis para análise; submissão de um artigo com a Iniciativa Global Free Flowing River considerando os golfinhos de río como um das espécies mais afetadas pela fragmentação. (Mariana/WWF)</t>
  </si>
  <si>
    <t>Os modelos participativos demandam de grande mobilização das agendas de diversos atores envolvidos, o que atrasa os produtos. (Mariana/WWF)</t>
  </si>
  <si>
    <t>Mariana/WWF</t>
  </si>
  <si>
    <t>Nenhuma, pois já está em fase final de preparação (Mariana/WWF). Solicitar a WWF que os produtos sejam entregues ao GAT do PAN de acordo com o modelo estabelecido pela COPAN. Avaliar como fazer isso, no caso de plataformas online (Manuel/ICMBio).</t>
  </si>
  <si>
    <t>Dezembro-23</t>
  </si>
  <si>
    <t>Relatório já está em fase final de preparação (Mariana/WWF). Solicitar a WWF que os produtos sejam entregues ao GAT do PAN de acordo com o modelo estabelecido pela COPAN. Avaliar como fazer isso, no caso de plataformas online (Manuel/ICMBio).</t>
  </si>
  <si>
    <t>Protocolo elaborado; estudos científicos.</t>
  </si>
  <si>
    <t xml:space="preserve">Mariana Pinheiro (EPE), Miriam Marmontel (IDSM), Renata Emin (IdeflorBio), Waleska Gravena (UFAM), Gabriel Melo-Santos (BioMA / Universidade St Andrews), Vera da Silva (INPA), Stella Lazzarine, Daniella Oliveira (USP/FMVZ/VPS), Leandro Ciotti (ICMBio), Diogo Souza (INPA), Sannie Brum (INPA/AMPA) </t>
  </si>
  <si>
    <t>Integração com times da Ásia; 
GAT: PAN Ariranha já desenvolveu um protocolo (ação 1.7).  O GAT debateu sobre as recomendações e foi de acordo com a sugestão de  elaboração de um plano de trabalho entre os colaboradores, para avançarmos com questões adicionais ao estudo e que devem requerer boa coordenação entre os atores e um processo de preparação do protocolo. Refletir sobre a pertinência de incluir nos protocolos a avaliação de adicionar, como condicionante do licenciamento, a manutenção de centros de reabilitação das espécies em cativeiro, em especial em hidroelétricas.</t>
  </si>
  <si>
    <t>Em fase final de diagramação (Mariana/WWF). Previsão de conclusão em dezembro de 2022.</t>
  </si>
  <si>
    <t>Foi gerada uma nota técnica a ser direcionada ao Ibama/ICMBio com o intuito de apresentar as fragilidades do monitoramento de mamíferos aquáticos em áreas afetadas por hidrelétricas e outros empreendimentos de infraestructura no ambiente aquático amazónicos. Propõem-se diretrizes para a melhor desenvolvimento dos EIA/RIMA e PMA (Programa de Monitoramento Ambiental), assim como as metodologias padronizadas para a correta avaliação temporal de impactos e duas mitigações. (Mariana/WWF)</t>
  </si>
  <si>
    <t>dezembro de 2023</t>
  </si>
  <si>
    <t xml:space="preserve">Mariana Pinheiro (EPE), Miriam Marmontel (IDSM), Renata Emin (MPEG), Waleska Gravena (UFAM), Gabriel Melo-Santos (BioMA / Universidade St Andrews), Vera da Silva (INPA), Daniella Oliveira (USP/FMVZ/VPS), Leandro Ciotti (ICMBio), Diogo Souza (INPA), Sannie Brum (INPA/AMPA) </t>
  </si>
  <si>
    <t>Propostas de fortalecimento, ampliação ou criação de Ucs; estudos científicos.</t>
  </si>
  <si>
    <t xml:space="preserve">Diogo Souza (INPA), Nívia Pereira (Ideflor-Bio),  Sônia Canto (SEMA/AM), Danny Moraes (SEMA/MT), Oscar Vitorino (Naturatins), Diogo Lagroteria (ICMBio/CEPAM), Miriam Marmontel (IDSM), Renata Emin (IdeflorBio), Gabriel Melo-Santos (BioMA / Universidade St Andrews), Vera da Silva (INPA), Fernanda Gusmão (Ideflor-Bio), Rodrigo Tardin (UFRRJ/ IF/ DCA), Sannie Brum (INPA/AMPA), Marcelo Vidal (CNPT/ICMBio), Rogério de Paula (ICMBio/CENAP) </t>
  </si>
  <si>
    <t xml:space="preserve"> GAT: Melhorar a articulação no contexto do PAN. Aprovação de recursos p/ ação (WWF). Trabalhos do WWF são focados nos botos (faltam outras espécies). Convergência com o PAN Ariranha (ação 3.8). O GAT sugeriu ao articulador avaliar a necessidade de definir localidades mais específicas.</t>
  </si>
  <si>
    <t>Aguardando finalização do modelo de distribuição de tucuxi para finalizar os cálculos da representividade espacial das UCs e PAs sob a área de distribuição de todas as espécies de golfinhos de rio (Mariana/WWF). Previsão de entrega para os golfinhos de rio até dezembro de 2022. Para os demais grupos, até dezembro de 2023. Há necessidade de análise de áreas criticas para proposição de novas UCs e/ou fortalecimento das existentes.</t>
  </si>
  <si>
    <t>Mapa da representatividade das UCs e PAs para as espécies de boto-vermelho: Inia geoffrensis, Inia geoffrensis humboldtiana, Inia boliviensis, Inia araguaiaensis. (Mariana/WWF)</t>
  </si>
  <si>
    <t>Execução parcial, pois ainda depende da finalização do novo modelo de distribuição do tucuxi (Sotalias fluviatilis). (Mariana/WWF)</t>
  </si>
  <si>
    <t>Solicitar apoio do CENAP para obtenção de dados dos mustelídeos. Solicitar apoio do Instituto Mamirauá e do INPA e MPEG para dados de peixe-boi.</t>
  </si>
  <si>
    <t>Relatório e Mapa de áreas contaminadas; estudos científicos e plataformas online.</t>
  </si>
  <si>
    <t>Waleska Gravena (UFAM), Renata Emin (IdeflorBio), Miriam Marmontel (IDSM), Rogério de Paula (ICMBio/CENAP), Gabriel Melo-Santos (BioMA / Universidade St Andrews), Vera da Silva (INPA), Stella Lazzarine</t>
  </si>
  <si>
    <t>Incluir os recursos alimentares e habitats, relação com mercúrio e agrotóxicos; incluir efeitos de petróleo. GAT: o ICMBio/CENAP pode contribuir elabroação dos protocolos (convergência com o PAN Ariranha, ação 2.12). O GAT realçou a importância de que os produtos contenham avaliações da contaminação dos habitats críticos, não apenas dos animais.</t>
  </si>
  <si>
    <t>A contaminação de botos ademais de ser documentada precisa necessariamente da compreensão dos efeitos cumulativos do contaminante (principalmente mercurio) de forma sistémica. O que não é contemplado de forma clara na proposta da ação (Mariana/WWF)</t>
  </si>
  <si>
    <t>Estudos de contaminação de botos no Brasil, Colômbia e Bolívia; estudos de contaminação em diversas espécies de peixe e seres humanos (estados do Pará, Amapá e Rondônia) em parceria com a Fiocruz; construção da plataforma Observatório do Mercúrio. (Mariana/WWF)</t>
  </si>
  <si>
    <t>Falta de clareza dos efeitos sistêmicos e crônicos na saúde dos botos em decorrência da contaminação por mercúrio (Mariana/WWF)</t>
  </si>
  <si>
    <t>Necessidade de pesquisas de avaliação dos efeitos sistêmicos e crônicos na saúde dos botos em decorrência da contaminação por mercúrio para melhor embasar ações de conservação (Mariana/WWF) Aumentar colaboradores e especialistas em saúde (Mariana/WWF)</t>
  </si>
  <si>
    <t>Mapear e Quantificar níveis de contaminantes em algumas espécies de mamíferos aquáticos amazônicos</t>
  </si>
  <si>
    <t>Relatório e Mapa de áreas contaminadas; estudos científicos e plataformas online</t>
  </si>
  <si>
    <t>dezembro de 2024</t>
  </si>
  <si>
    <t>Waleska Gravena (UFAM), Renata Emin (MPEG), Miriam Marmontel (IDSM), Rogério de Paula (ICMBio/CENAP), Gabriel Melo-Santos (BioMA / Universidade St Andrews), Vera da Silva (INPA)</t>
  </si>
  <si>
    <t xml:space="preserve">Mariana Pinheiro (EPE), Leandro Ciotti (ICMBio), Sannie Brum (INPA/AMPA), Renata Emin (IdeflorBio), Carla Filardi (ICMBio/CMA), Waleska Gravena (UFAM), Diogo Souza (INPA). </t>
  </si>
  <si>
    <t>Iniciar com o estudo dos empreendimentos em operação; Aplicação em empreendimentos já em operação e futuros; Projetos de hidroelétricas, termoelétricas, hidrovias, irrigação, exploração de oleo e gás, mineração;
Destacar a urgência da mitigação;
 O protocolo deve recomendar em que casos o empreendedor deve manter um centro de triagem e reabilitação. 
GAT: Depende de ações anteriores (e.g. protocolo de monitoramento); buscar mais colaboradores com experiência de trabalho em atividades de licenciamento ambiental e mitigação de impactos, além de órgão estaduais.  O GAT reforçou a importância de articular para incorporar nos protocolos outras espécies.</t>
  </si>
  <si>
    <t>A Nota Técnica das ações 3.3 e 3.5 podem ser utilizada para embasar os protocolos para esta ação.</t>
  </si>
  <si>
    <t xml:space="preserve">Mariana Pinheiro (EPE), Leandro Ciotti (ICMBio), Sannie Brum (INPA/AMPA), Renata Emin (MPEG), Carla Filardi (ICMBio/CMA), Waleska Gravena (UFAM), Diogo Souza (INPA). </t>
  </si>
  <si>
    <t xml:space="preserve">Relatórios técnicos  (com identificação das ações e instrumentos sendo implementados pelas Ucs); Estudos científicos com propostas de aprimoramento da gestão. </t>
  </si>
  <si>
    <t>identificar outras áreas de interação, como na região do Careiro-Castanho e Igapó- Açu, RDS do Amapá.  GAT: Áreas mais amostradas não possuem muitas Ucs. Relação com a 3.6 (representatividade), possívem uso do Rapam (Marcelo). O foco é se as Ucs estão sendo implementadas de fato (fiscalização, gestão). Importância de reforçar a articulação para incorporar a discussão sobre a gestão de Ucs, além dos estudos em andamento.</t>
  </si>
  <si>
    <t>Nota técnica das ações 3.4 e 3.6 podem embasar esta ação, mas o objetivo maior é o de relacionar as ações de gestão das UC com a conservação da espécies ameaçadas do PAN. A articuladora parece não estar mais envolvida com os PAN. A ação está aparentemente parada.Aplicação de SARDI-CA|RDS em 2023</t>
  </si>
  <si>
    <t>Articuladora não mais atuante</t>
  </si>
  <si>
    <t>Nívia Pereira (Ideflor-Bio/PA) pode ser estimulada a apoiar esta ação. SAMGE e RAPPAN podem ser utilizados para esta avaliação. O AM talvez tenha sistema de monitoramento das UC. Entrar em contato com a SEMA/AM e convidar o Miquéias Souza para substituir ou propor substituto a Sonia como articulador. A Sonia Canto do IPAAM não participou da oficina e não tinha respondido a nenhum email. Por isso, na oficina, sugeriu-se entrar em contato com o IPAAM e verificar se a Sonia teria disponibilidade de continuar como articuladora. O CMA/ICMBio fez esse contato e a Sonia reafirmou a disponibilidade em continuar como articuladora desta ação.</t>
  </si>
  <si>
    <t>região da hidroelétrica de Tucuruí, estuário do Tocantins/Rio Pará/Guamá</t>
  </si>
  <si>
    <t xml:space="preserve">Rios Tapajós, Solimões/Amazonas, Tocantins, Baixo Rio Negro, Javari, Japurá, Guamá, Ituí, Baía de Marajó, baixo rio Purus; costa do Amapá </t>
  </si>
  <si>
    <t>Serão utilizadas diversas metodologias como monitoramento acústico, drones e observação visual. Ampliar a iniciativa de modelagem para peixes-boi e lontras. Importância de focar áreas ainda não investigadas, como áreas de borda ou áreas externas à calha dos grandes rios. A identificação de áreas prioritárias vem justamente através de estudos mais amplos, por exemplo, áreas de maior e menor concentração de animais ou onde ocorrem grande sobreposição com atividades humanas.</t>
  </si>
  <si>
    <t>O Instituto Juruá está iniciando um projeto com botos e peixes-bois na área do Médio Juruá (Sannie e Diogo são colaboradores do projeto). (Sannie/AMPA). Mapa de distribuição de golfinhos de rio publicado até dezembro de 2022. Dashboard de pesquisas publicadas da WWF. Estudos de área de habitat e área de vida utilizando telemetria satelital. IDSM adaptou transmissores satelitais a 5 botos vermelhos na RDSA em dez2023. Em 2023 IDSM retomará censo de ariranhas na RDSA</t>
  </si>
  <si>
    <t>(Sannie/AMPA)</t>
  </si>
  <si>
    <t>Marcelo Oliveira (WWF), Marcelo Vidal (CNPT/ICMBIO), Nívia Pereira (Ideflor-Bio), Renata Emin (IdeflorBio), Sannie Brum (INPA/AMPA), Vera da Silva (INPA), Gabriel Melo-Santos (BioMA / Universidade St Andrews), André Coelho (IDSM), Mariana Paschoalini Frias (Universidade Federal de Juiz de Fora), Juliana Couto Di Tulio (FURG)</t>
  </si>
  <si>
    <t xml:space="preserve">Rios Tapajós, Solimões/Amazonas, Tocantins, Negro, Javari, Japurá, Guamá, Ituí, Baía de Marajó, rio Juruá/AM </t>
  </si>
  <si>
    <t>Serão utilizadas diversas metodologias como monitoramento acústico, drones e observação visual. Revisar localidades (devem ser mais específicas). Sugere-se a inclusão de mais colaboradores, de outros estados ainda não contemplados. Não alterar localidades e área de relevância, entretanto recomenda-se atenção especial às áreas definidas e ainda não implementadas, especialmente a região do estuário. Dar continuidade a levantamentos em áreas onde já se tem 1-2 levantamentos ao longo do tempo, a fim de gerar tendências.</t>
  </si>
  <si>
    <t>Artigos publicados, expedições já realizadas em diversos rios e países. Estimativas de tendência pupulacional de golfinhos. Populações de peixe-bois estão sendo estudados na RDS de Amanã. Estimativas, abundância e tendências para Rio Negro, Purus, Solimões, Tapajós, Alto Amazonas, Rio Uatumã (Sannie e Mariana). Abundância já com publicação, demais com publicação em andamento. Estudos com peixes-bois já com relatórios parciais.</t>
  </si>
  <si>
    <t>DE SOUZA, DIOGO ; D'AFFONSECA NETO, JOSÉ ; AMARAL, RODRIGO ; DA SILVA, VERA M.F. . The first confirmed pregnancy of a released Amazonian manatee. ORYX, v. 55, p. 814-814, 2021. (Rodrigo Amaral/IFAM)
AMARAL, RS; da SILVA, V. M. F. . ANTI-MÜLLERIAN HORMONE (AMH) LEVELS IN AMAZONIAN MANATEES (TRICHECHUS INUNGUIS): SEX AND AGE CLASS VARIATIONS. In: 19th International Congress on Animal Reproduction, 2022, Bologna. Abstract book of the 19th International Congress on Animal Reproduction. Milao: Vet International, 2022. p. 14-14. (Rodrigo Amaral/IFAM)
VIANA, K. A. ; ARAUJO, C. M. G. ; da SILVA, V. M. F. ; AMARAL, R. S. . Avaliação histológica do testículo de peixe-boi da Amazônia (Trichechus inunguis). In: XXIX Encontro e XXIII Congresso ABRAVAS, 2021, virtual. Anais do XXIX Encontro e XXIII Congresso ABRAVAS. São Paulo: ABRAVAS, 2021. p. 1-1. (Rodrigo Amaral/IFAM)</t>
  </si>
  <si>
    <t>Sannie/AMPA</t>
  </si>
  <si>
    <t xml:space="preserve"> Em 2022 IDSM realizou expedição de estimativa de abundância de botos ao longo de todo o Rio Tocantins (1a x) e maior parte do Rio Tapajós (3a x)</t>
  </si>
  <si>
    <t>dezembro-24</t>
  </si>
  <si>
    <t>Em coleta e análise de dados (Rodrigo Amaral/IFAM)</t>
  </si>
  <si>
    <t>Rodrigo Amaral/IFAM</t>
  </si>
  <si>
    <t>Projeto de anatomia e histologia do trato reprodutivo fêmea de peixe-boi amazônico em andamento.</t>
  </si>
  <si>
    <t>Excluída na Monitoria Anual 2 (2021)</t>
  </si>
  <si>
    <t>Considerando a ausência de articulador que atue na área e ausência de trabalhos em andamento para a maioria das espécies do PAN, o GAT decidiu excluir a ação por não ser viável a curto prazo.</t>
  </si>
  <si>
    <t>Marcelo Oliveira (WWF), Miriam Marmontel (IDSM), Renata Emin (IdeflorBio), Gabriel  Melo-Santos (BioMA / Universidade St Andrews), André Coelho (IDSM)</t>
  </si>
  <si>
    <t>UHE de Balbina, Baixo Rio Negro, Baía de Marajó</t>
  </si>
  <si>
    <t>GAT: O projeto de doutorado da Vera Ferran "Genômica da conservação da ariranha (Pteronura brasiliensis): avaliação da conectividade entre populações remanescentes nos biomas Amazônia, Cerrado e Pantanal com ênfase em ações do Plano de Ação Nacional", relacionado à ação 3.2 do PAN Ariranha, pode gerar informações que auxiliem no andamento dessa ação. Avaliar se as localidades poderiam ser mais específicas. Apesar dos vários trabalhos recém publicados com boto, algumas sub-bacias estão descobertas, faltando coletas e estudos aprofundados, como os rios Tapajós, Purus, Juruá, algumas partes do próprio rio Amazonas, entre outros. Para o tucuxi, a principal região a ser estudada é o estuário, pois ainda não há registros de híbridos entre as espécies do gênero Sotalia. Para o peixe-boi já foram realizados estudos com amostragem ampla da bacia amazônica, o que é necessário agora seria ampliar o conhecimento da espécie utilizando outros tipos de marcadores. As espécies de mustelídeos aquáticas possuem estudos muito amplos, que utilizam poucas amostras de localidades esparsas, ainda não existem estudos focados em determinadas sub-bacias amazônicas. É importante a comparação com os dados do Pantanal, no caso das ariranhas.</t>
  </si>
  <si>
    <t>Aluna de doutorado (INPA) está finalizando o seu trabalho com genética de populações de boto, e um dos artigos já foi submetido para revista para ser publicado. Outra aluna de doutorado (UFPA) está trabalhando com populações de peixes-boi, buscando entender o contato entre as espécies marinhas e amazônicas. Entre as outras espécies de mamíferos aquáticos, pouco tem sido feito além da coleta de material para montar os bancos de amostras. (Waleska Gravena/UFAM) Previsão de ampla análise genética regional de Inia em 2023.</t>
  </si>
  <si>
    <t>MOREIRA.S ; MEIRELLES, A. C. ; CARVALHO, V. L. ; REGO, P. S. ; ARARIPE, J. . Molecular confirmation of twinning in the West Indian Manatee (Trichechus manatus). BIOTA NEOTROPICA (ONLINE. EDIÇÃO EM INGLÊS) , v. 22, p. 1, 2022. (Waleska Gravena/UFAM)
Gravena, Waleska ; da Silva Nunes, Mário ; da Silva de Souza, Israela . Aquatic Mammals of the Amazon: A Review of Gene Diversity, Population Structure and Phylogeography Applied to Conservation. In: Maximiliano Nardelli; Juan Ignacio Túnez. (Org.). Molecular Ecology and Conservation Genetics of Neotropical Mammals. 1ed.: Springer International Publishing, 2021, v. , p. 199-224. (Waleska Gravena/UFAM).  Silva, V. S., Skueresky, N., Lopes, F., Koch, T. K., Ott, P. H., Siciliano, S., ... &amp; de Oliveira, L. R. (2021). Integrating morphology and DNA barcoding to assess cetacean diversity in Brazil. Mammal Research, 66(2), 349-369.</t>
  </si>
  <si>
    <t>Principalmente financiamento. Apesar de alguns grupos de pesquisa terem financiamentos aprovados, estes tem finalidade específica e muitas vezes não incluem trabalhos de genética. As coletas de material são extremamente caras, além do material utilizado em laboratório. (Waleska Gravena/UFAM)</t>
  </si>
  <si>
    <t>Waleska Gravena/UFAM</t>
  </si>
  <si>
    <t>Marcelo Oliveira (WWF), Miriam Marmontel (IDSM), Renata Emin (MPEG), Gabriel  Melo-Santos (BioMA / Universidade St Andrews), André Coelho (IDSM), Joiciane Farias (INPA e UFAM)</t>
  </si>
  <si>
    <t xml:space="preserve">João Borges (FMA), Waleska Gravena (UFAM), Ivanna, Jairo Moura (ZOOUNAMA), Doracele Alcantara Tuma (BioMA), Daniela Mello (INPA), Stella Maris Lazzarini* (AMPA);
Vitor Luz* (AQUASIS),
Lara Borges Keid (DMV/FZEA/USP),
Rodrigo Martins Soares* (VPS/FMVZ/USP),
Thaís Carneiro S. Rodrigues* (UFU/MG),
Thalita Faita* (VPS/FMVZ/USP). </t>
  </si>
  <si>
    <t>Na verdade, isso não se trata apenas de uma ação, mas sim do início e fortalecimento de uma linha de pesquisa com ênfase na saúde dessas espécies, que deverá ser trabalhada continua e coletivamente, a exemplo do que ocorre com as espécies domésticas e selvagens mais estudadas. Nesse momento inicial, na impossibilidade de se trabalhar com animais de vida livre, serão considerados os resultados oriundos de cativeiro até para subsidiar pesquisas futuras na natureza. A ação é relevante, em especial, para os animais mantidos em cativeiro.  O GAT realçou que já existem protocolos de saúde utilizados antes das solturas e protocolos sendo elaborados pelo CMA.</t>
  </si>
  <si>
    <t>Estamos colaborando com o diagnóstico de agentes patogênicos em animais mantidos em cativeiro e em vida livre. (João Borges/FMA). O sucesso e a relevância desta ação estão diretamente relacionados ao seu uso pelos grupos de pesquisa de MMA. E estes têm se aplicado com afinco no levantamento sanitário. Consequentemente, houve um incremento nos artigos científicos relacionados ao tema. Fato este que salienta a relevância desta ação para a conservação destas espécies ameaçadas. Análises de agentes patogênicos em Inia capturadas na RDSA 2022 em andamento</t>
  </si>
  <si>
    <t xml:space="preserve">ROCHA, M. F. G. ; DIOGENES, E. M. ; CARVALHO, V. L. ; MARMONTEL, M. ; COSTA, M. O. ; DA SILVA, V. M. F. ; AMARAL, R. S. ; GRAVENA, W. ; CARMO, N. A. ; MARIGO, J. ; OCADAQUE, C. J. ; FREITAS, A. S. ; PINHEIRO, R. M. ; LIMA-NETO, R. G. ; CORDEIRO, R. A. ; PEREIRA-NETO, W. A. ; GUEDES, G. M. M. ; SIDRIM, J. J. C. ; CASTELO-BRANCO, D. S. C. M. . One Health Implications of Antimicrobial Resistance in Bacteria from Amazon River Dolphins. EcoHealth, v. 18, p. 383-396, 2021. (Rodrigo Amaral/IFAM).  Desenvolvimento da pesquisa e defesa de dissertação “INFECÇÃO POR Giardia sp. E Cryptosporidium spp. EM SIRÊNIOS E MUSTELÍDEOS NO NORTE E NORDESTE DO BRASIL”, sendo esta realizada pela Médica Veterinária VANESSA ARAUJO REBELO e sob a orientação do Prof. Dr. João Carlos Gomes Borges.  (João Borges/FMA). </t>
  </si>
  <si>
    <t>João Borges/FMA e Rodrigo Amaral/IFAM e Daniella Oliveira (USP/FMVZ/VPS)</t>
  </si>
  <si>
    <t xml:space="preserve">João Borges (FMA), Waleska Gravena (UFAM), Ivanna, Jairo Moura (ZOOUNAMA), Doracele Alcantara Tuma (BioMA), Daniela Mello (INPA);
Vitor Luz (AQUASIS),
Lara Borges Keid (DMV/FZEA/USP),
Rodrigo Martins Soares (VPS/FMVZ/USP),
Thaís Carneiro S. Rodrigues (UFU/MG),
Thalita Faita (VPS/FMVZ/USP). </t>
  </si>
  <si>
    <r>
      <rPr>
        <sz val="11"/>
        <color rgb="FF000000"/>
        <rFont val="Wingdings"/>
        <charset val="2"/>
      </rPr>
      <t></t>
    </r>
    <r>
      <rPr>
        <sz val="11"/>
        <color rgb="FF000000"/>
        <rFont val="Calibri"/>
        <family val="2"/>
      </rPr>
      <t xml:space="preserve">Artigos publicados; 
</t>
    </r>
    <r>
      <rPr>
        <sz val="11"/>
        <color rgb="FF000000"/>
        <rFont val="Wingdings"/>
        <charset val="2"/>
      </rPr>
      <t></t>
    </r>
    <r>
      <rPr>
        <sz val="11"/>
        <color rgb="FF000000"/>
        <rFont val="Calibri"/>
        <family val="2"/>
      </rPr>
      <t xml:space="preserve">Relatórios técnicos </t>
    </r>
  </si>
  <si>
    <t>Relacionar o potencial efeito de contaminantes, presentes no ambiente, na saúde das espécies.</t>
  </si>
  <si>
    <t>Stella Lazzarini (Eletrobras), Waleska  Gravena (UFAM), Daniella Oliveira (USP/FMVZ/VPS), Miriam Marmontel (IDSM); Marcelo Oliveira (WWF), , Valiria Cerqueira* (UFPA)  </t>
  </si>
  <si>
    <t xml:space="preserve">Rio Coari, região de Manaus, Rio Uatumã, Rio Araguaia, Barcarena (Baixo Tocantins), Belém, Santarém, Médio Tapajós, Paragominas, Paraopebas, Tucuruí e Marabá </t>
  </si>
  <si>
    <r>
      <t xml:space="preserve">Analises de metais pesados e organoclorados para </t>
    </r>
    <r>
      <rPr>
        <i/>
        <sz val="11"/>
        <color rgb="FF000000"/>
        <rFont val="Calibri"/>
        <family val="2"/>
      </rPr>
      <t>Inia geoffrensis</t>
    </r>
    <r>
      <rPr>
        <sz val="11"/>
        <color rgb="FF000000"/>
        <rFont val="Calibri"/>
        <family val="2"/>
      </rPr>
      <t xml:space="preserve"> foram efetuados por pesquisadores do MAQUA/UERJ e encontram-se em fase de redacao dos resultados para publicaçao. Parte do material necessario para avaliacao toxicologica  de Sotalia fluviatilis e de peixe-boi da Amazonia foram coletados, falta conclusao das analises. A ação é relevante, em especial, para os animais mantidos em cativeiro. Foco em áreas impactadas pela mineração, exploração de petróleo e portuárias.</t>
    </r>
  </si>
  <si>
    <t xml:space="preserve">Há ao menos 1 doutorado em andamento focando neste tema. Amostras para contaminantes (Hg, POPs) coletadas de botos capturados na RDSA 2022 Obs: Foi tentado o contato com a Vera, porém, não houve compatibilidade de agendas. </t>
  </si>
  <si>
    <t>Artigos publicados; 
Relatórios técnicos; Avaliação dos efeitos dos contaminantes na saúde de algumas espécies de mamiferos aquáticos amazônicos</t>
  </si>
  <si>
    <t xml:space="preserve"> Waleska  Gravena (UFAM), Daniella Oliveira (USP/FMVZ/VPS), Miriam Marmontel (IDSM); Marcelo Oliveira (WWF), , Valiria Cerqueira (UFPA)  </t>
  </si>
  <si>
    <t>janeiro-23</t>
  </si>
  <si>
    <t>Vitor Luz (AQUASIS), Waleska Gravena (UFAM), Daniela Mello (INPA), Ricardo Dias* (VPS/FMVZ/USP), Lara Borges Keid (DMV/FZEA/USP); Rodrigo Martins Soares* (VPS/FMVZ/USP);
Thaís Carneiro S. Rodrigues* (UFU/MG);
Eliane Teixeira Mársico* (UFF/ RJ)</t>
  </si>
  <si>
    <t xml:space="preserve">Várias pesquisas sobre a saúde e sanidade dos mamíferos aquáticos amazônicos em andamento. O Workshop será feito até dezembro de 2023, com convidados do Brasil e de fora, com espectativa de entrega do relatório dentro do prazo previsto.Esta ação depende dos resultados obtidos nas ações 4.7 e 4.8 e sua realização está prevista para o final deste PAN. Como houve publicações científicas relacionadas as duas ações no período, podemos supor que teremos o embasamento para as discussões técnicas no DRA. </t>
  </si>
  <si>
    <t xml:space="preserve">A realização "on line" deste Workshop, permitiria-nos convidar especialistas estrangeiros, que contribuiriam com sua "expertise" nos temas abordados, bem como com informações de distintas áreas da bacia Amazônica, visando à análise de risco integrada. </t>
  </si>
  <si>
    <t xml:space="preserve">Sannie Brum (INPA/AMPA), André Coelho (IDSM), Thaís Pereira (Instituto Araguaia), Gabriel Melo-Santos (BioMA / Universidade St Andrews), Vera da Silva (INPA), Sônia Canto (SEMA/AM), Angélica Rodrigues (BioMA), Mariana Frias (UFJF), Rogério de Paula (ICMBio/CENAP), João Almeida (Proteção Animal Mundial) </t>
  </si>
  <si>
    <t>Investigar os tipos e locais de interações antrópicas com as espécies alvo do PAN. Durante a primeira monitoria, foi discutiso agrupar ação 4.10 e 4.11, pois ambas se referem ao setor turismo e interação com mamíferos aquáticos, mas o GAT preferiu manter as ações separadas no momento. Necessidade de maior articulação.</t>
  </si>
  <si>
    <t>Realizadas visitas técnicas aos municípios de Mocajuba e Cametá, no Pará, onde já acontece o turismo com botos baseado na oferta alimentar. Na oportunidade, foram realizadas reuniões com as secretarias municipais de meio ambiente e turismo voltadas para a necessidade de ordenamento ou mesmo suspensão da atividade. Como produto destas visitas foi realizado relatório técnico que será disponibilizado à coordenação do PAN. Realizada ainda compilação sobre os empreendimentos que oferecem interações com botos baseadas na oferta alimentar. (Marcelo Vidal/ICMBio)</t>
  </si>
  <si>
    <t>Relatório de atividades AMPA em parceria com a Fundação Vitória Amazônica. (Sannie/AMPA).                                                                         .                                                                                 .VIDAL, M. D.; SANTOS, P. M. C.; CHAVES, M. P. S. R.; SWETT, R. Challenges and advances in the planning of tourism with Amazon River dolphins in the Brazilian Amazon. In: KHAN, S.A.R. (Org.). Tourism. 1 ed., London: IntechOpen, v. 1, pp. 1-16, 2021. https://doi.org/10.5772/intechopen.93894 (Marcelo Vidal/ICMBio)</t>
  </si>
  <si>
    <t>Rotineiros cortes/suspensões de recursos financeiros para pesquisa no ICMBio. (Marcelo Vidal/ICMBio)</t>
  </si>
  <si>
    <t>(Sannie/AMPA e Marcelo Vidal/ICMBio)</t>
  </si>
  <si>
    <t>Ainda que no estado do Amazonas tenha sido publicada normatização das interações com botos, há um rotineiro descumprimento das normas estabelecidas e a proliferação de novos empreendimentos que oferecem este modelo de interação com fauna silvestre. (Marcelo Vidal/ICMBio). Necessidade de sensibilização da prefeitura de Novo Airão e da SEMA e IPAAM quanto a importância da normatização (IN do AM e Resolução de 2018). Diversos novos flutuantes fazendo a atividade turistica com mamiferos aquáticos desordenada no Baixo Rio Negro e no Pará. Oficio do GAT para IPAAM e SEMA propondo ordenamento, capacitações etc e nas ações previstas no 5.2)</t>
  </si>
  <si>
    <t>Dezembro-24</t>
  </si>
  <si>
    <t>Relatórios técnicos, trabalhos científicos.</t>
  </si>
  <si>
    <t xml:space="preserve">Diogo Souza (INPA), Renata Emin (IdeflorBio), Gabriel Melo-Santos (BioMA / Universidade St Andrews), Miriam Marmontel (IDSM), João Borges (FMA), Angélica Rodrigues (BioMA), Sannie Brum (INPA/AMPA), Mariana Frias (UFJF) </t>
  </si>
  <si>
    <t>Baixo Rio Negro (Iranduba e Novo Airão) e Baixo Tocantins</t>
  </si>
  <si>
    <t>Realizada pesquisa e artigo sobre o potencial de realização do turismo de observação de botos e tucuxis, sem oferta alimentar, no Parque Nacional de Anavilhanas.</t>
  </si>
  <si>
    <t>Realizada pesquisa sobre o potencial de realização do turismo de observação de botos e tucuxis, sem oferta alimentar, no Parque Nacional de Anavilhanas. Publicado o artigo: VIDAL, M. D.; SANTOS, P. M. C.; PARISE, M.; CHAVES, M. P. S. R. From Food Supply to Contemplation: Proposition of Areas for Dolphin-Watching Tourism in the Anavilhanas National Park, Brazil. Tourism Planning &amp; Development. 18: 1-19, 2021.  https://doi.org/10.1080/21568316.2021.1980093. (Marcelo Vidal/ICMBio)</t>
  </si>
  <si>
    <t>Rotineiros cortes/suspensões de recursos financeiros para pesquisa dentro do ICMBio. (Marcelo Vidal/ICMBio)</t>
  </si>
  <si>
    <t>Marcelo Vidal/ICMBio</t>
  </si>
  <si>
    <t>Originalmente, somente relatórios constam como produto desta ação. Sugiro inserir também artigos publicados. (Marcelo Vidal/ICMBio)</t>
  </si>
  <si>
    <t>Relatórios técnicos, trabalhos científicos, artigos científicos</t>
  </si>
  <si>
    <t xml:space="preserve">Diogo Souza (INPA), Renata Emin (MPEG), Gabriel Melo-Santos (BioMA / Universidade St Andrews), Miriam Marmontel (IDSM), João Borges (FMA), Angélica Rodrigues (BioMA), Sannie Brum (INPA/AMPA), Mariana Frias (WWF) </t>
  </si>
  <si>
    <t>Instituições que mantêm animais em cativeiro na área do PAN</t>
  </si>
  <si>
    <t xml:space="preserve">Esta ação incluída na Oficina de Monitoria de 2021 é muito abrangente e sua execução depende de desdobramentos anteriores, que podem culminar em outras ações. Desta forma, sugiro que foquemos nos degraus anteriores para, quem sabe, num próximo ciclo, atingirmos a elaboração e implantação, de fato, deste studbook com vistas ao manejo ex situ da espécie e aplicação destas informações em projetos de reintrodução da espécie. O objetivo desta ação é  garantirmos as viabilidades genética e demográficas das populações de cativeiro, com vistas ao manejo populacional na natureza.  </t>
  </si>
  <si>
    <t>É uma ação que depende das ações 4.7  a 4.9 para poder avançar</t>
  </si>
  <si>
    <t xml:space="preserve">AZAB (Associação de Zoologicos e Aquários do Brasil) pode ser contactado para apoiar no levantamento de dados para esta ação (verificar com a Daniella). ZOONAMA possui peixe-bois mantidos na sua estrutura. Daniella coloca que, como a elaboração do produto desta ação envolve a adesão das instituições mantenedoras da espécie ao "Studbook" em si, bem como, ao uso de um marcador genético único, que ainda precisa ser escolhido com base na literatura e informação individual oriunda destes estudos disponíveis, aliado ao fato de ser uma ação proposta em 2021, reduzindo assim, o período para sua execução, proponho alterações ao nome da ação, seu objetivo e resultados ou produtos esperados. Sugiro as seguintes alterações:
1.  Ao nome da ação - Analisar a viabilidade da elaboração de modelo de "Studbook" dos peixes-bois-amazônicos, com base nas informações genéticas disponíveis.
2. Aos resultados esperados - Com base nas análises genéticas disponíveis, proceder à apresentação de um modelo de "Studbook" dos peixes-bois-amazônicos aos mantenedores da espécie.   E se necessário, propor-lhes, uma metodologia padrão, p.ex. um único marcador para a obtenção de informações genéticas comparáveis entre si para o uso no programa de manejo ex situ desta espécie ameaçada. Estimar os custos necessários à implantação de um "studbook" dos peixes-bois-amazônicos, incluindo as análises genéticas inerentes a sua elaboração. 
Propor a inclusão de Trichechus inunguis num acordo de cooperação técnica entre AZAB/ICBMBio/MMA, visando ao estabelecimento e o manejo ex situ de populações de segurança desta espécie ameaçada, com objetivo de garantir suas viabilidades genéticas e demográficas, com vistas ao manejo populacional na natureza.  
3. Aos produtos esperados:
3.1.Modelo de "studbook" elaborado com base nas informações genéticas disponíveis ou na sugestão de uso de um marcador genético padronizado a este fim.
3.2. Estimar o custo deste levantamento genético necessário para a execução deste "studbook".
 3.3. Minuta de acordo de cooperação técnica entre AZAB/ICBMBio/MMA visando à inclusão e oficialização do programa de manejo ex situ de T. inunguis, a exemplo de parcerias bem sucedidas que já ocorrem neste sentido, como p.ex., entre INPA, CEPRAS e Aquário de São Paulo.  </t>
  </si>
  <si>
    <t>João Borges (Fundação Mamíferos Aquáticos), Juan (Sea Shepherd)</t>
  </si>
  <si>
    <t>Estado do Pará (Mocajuba/PA, Canetá/PA, e Santarém/PA)</t>
  </si>
  <si>
    <t>Articulação política deve ser bem reforçada nessa ação.  GAT: Verificar relação com o GEF paisagens (Copan). Reunião com especialistas p/ discutir o aspecto da alimentação (normativa e manual CMA). O GAT reforçou a importância do ordenamento legal das atividades turísticas com botos no PA.</t>
  </si>
  <si>
    <t>Foram elaboradas duas propostas de portaria que regulamentam a interação intencional com mamíferos aquáticos, uma direcionada a pequenos cetáceos, incluindo os amazônicos, e outra direcionada a interação com as duas espécies de peixes-boi que existem no território nacional. Essas duas portaria estão em processo de aprovação pelas instâncias superiores do MMA, entretanto a portaria que se refere aos peixes-boi está em um processo mais adiantado para aprovação. (Thaís Coutinho/MMA)   Há Resolução CEMAAM 28 de 2018 no estado do Amazonas sobre o tema, que pode ser base para outros estados.</t>
  </si>
  <si>
    <t xml:space="preserve">Duas minutas de portarias elaboradas.(Thaís Coutinho/MMA) </t>
  </si>
  <si>
    <t>Decisão das instâncias superiores do Ministério do Meio Ambiente. (Thaís Coutinho/MMA). Articuladora pouco atuante, que pode não estar mais disponivel.</t>
  </si>
  <si>
    <t xml:space="preserve">Thaís Coutinho/MMA </t>
  </si>
  <si>
    <t>Buscar maiores informações sobre as normativas em andamento no MMA para o GAT - Processo ICMBio 02034.000112.03 2021-31 (Thaís/MMA e Fabia Luna/ICMBio tem maiores informações). A Sonia Canto do IPAAM não participou da oficina e não tinha respondido a nenhum email. Por isso, na oficina, sugeriu-se entrar em contato com o IPAAM e verificar se a Sonia teria disponibilidade de continuar como articuladora. O CMA/ICMBio fez esse contato e a Sonia reafirmou a disponibilidade em continuar como articuladora desta ação.</t>
  </si>
  <si>
    <t>Renata Emin (IdeflorBio)</t>
  </si>
  <si>
    <t xml:space="preserve">As campanhas deverão prever avaliação de efetividade;
Buscar a integração das campanhas;
Inserir orientações relacionadas ao aumento de tráfego de embarcações. Demanda uma grande articulação ao longo da região, ou ficaremos reportando pequenas ações (eg palestras) nas comunidades em que trabalhamos, sem ampliar o trabalho e ter um impacto realmente eficiente. Com o avanço da vacinação talvez seja possível realizar curso presencial próximo ano (2022). Parceria com a Secretaria de Educação do Amazonas (SEDUC) para atender o público (professores) do interior do estado, onde a pressão sobre as espécies ameaçadas é maior, além de que a SEDUC possui infraestrutura para aulas virtuais.   </t>
  </si>
  <si>
    <t>Participações anuais na campanha que alerta sobre as ameaças da captura incidental dos mamíferos aquáticos. Considerável participação do setor pesqueiro da região. (Hilda Pérez/IM).                                                                                                                                                                                                                                  .                                                                                                                                                                                                                      Oficinas planejadas para ocorrer na costa leste da ilha de Marajó, PA, em parceria com a SEMMA Salvaterra. (Renata Emin/MPEG). Inicio de trabalho no Araguaia, com elaboração de cartilha a ser finalizada até novembro de 2022 e inicio de campanha no Médio Araguaia prevista para 2023.</t>
  </si>
  <si>
    <t>1. peça de teatro para transmissão radiofônica no programa institucional Ligado no Mamirauá. 2. Nota informativas na pagina web e redes socias do Instituto Mamirauá e SECTI-Tefé. (Hilda Pérez/IM). 3. Cartilha de sensibilização para o Médio Araguaia (IDSM, União Evangélica, Aqualie e WWF).</t>
  </si>
  <si>
    <t xml:space="preserve">                                                              Restrições devido a pandemia de COVID-19</t>
  </si>
  <si>
    <t>Hilda Pérex/IM e Renata Emin/MPEG</t>
  </si>
  <si>
    <t>Medio e Baixo Amazonas e Tapajós, Medio e Baixo Solimões, Baixo Purus, Baía de Marajó, Araguaia, Rio Tocantins, Rio Guamá, Rio Pará, Rio Uatumã, Rio Andirá, Rio Negro/Rio Unini e entorno de Manaus.</t>
  </si>
  <si>
    <t xml:space="preserve"> Buscar incluir/contatar outros órgãos que lidam com a gestão da pesca. Lembrar também da cartilha, folders ou outros em meio digital e impresso apresentando o passo-a-passo dos procedimentos de resgate, direcionados para as comunidades. GAT: Conversa com a Copan p/ discussão de recursos financeiros (geral), interface com outros PAN. Sugestão de incluir Gestores de UCs, Naturatins e outras SEMAs como colaboradores. A pesca esportiva no Rio Araguaia e Rio Negro/Rio Unini causa conflitos com a conservação dos botos. </t>
  </si>
  <si>
    <t>No Pará houve reinicio das ações de sensibilização. GT do MAPA tem eixo temático para campanhas, que incluem a sensibilização dos conflitos da pesca da piracatinga no Amazonas. Os protocolos estão sendo discutidos com o IdeflorBio/PA. SARDI-SEMA GO elaboraram cartilha sobre boto-do-Araguaia. A partir de novembro serão produzidos os relatórios das ações de sensibilização.</t>
  </si>
  <si>
    <t>Restrições devido a pandemia de COVID-19</t>
  </si>
  <si>
    <t>Há cartilha já elaborada pelo MPEG que pode ser  reimpressa e utilizada nesta ação.</t>
  </si>
  <si>
    <t xml:space="preserve">Miriam Marmontel (IDSM), Waleska Gravena (UFAM), Otávio Filho  (APA Nhamundá/AM), Gisele Maciel (INPA/AMPA), Josana da Costa (MPP), Paulo César (CPP), Diogo Souza (INPA) ,  Whaldener Endo (UFRR), Nivia Pereira (Ideflor-Bio), Palmira (SEMA/RR), Angélica Rodrigues (BioMA), Gabriel Melo-Santos (BioMA / Universidade St Andrews), Danny Moraes (SEMA/MT), Sônia Canto (SEMA/AM), Vera da Silva (INPA), Leonel Ferreira (BioMA), Marcelo Vidal (CNPT/ICMBIO), Hilda Perez (IDSM)   </t>
  </si>
  <si>
    <t>Que haja responsáveis pela execução dessa ação nos outros estados participantes do PAN.    Seria necessário ver o que já existe de conteúdo programático sobre esse tema na rede pública de ensino (diagnóstico), para então propor novos conteúdos. Esse disgnóstico poderia ser tema de um projeto de iniciação científica. O GAT recomendou deixar para avaliar melhor a pertinência e redação da ação na monitoria 3. O foco poderia estar nas atividades, não na inserção de conteúdo programático. A escola pode abordar um tema livre, fora o conteúdo estabelecido no programa, o que pode ser bem aproveitado.</t>
  </si>
  <si>
    <t>Não houve avanço no andamento dessa ação no último ano. (Diogo Lagroteria/ICMBio).</t>
  </si>
  <si>
    <t xml:space="preserve">A pandemia causou grandes dificuldades de articulação com as secretarias de educação, que tiveram que priorizar outros temas e se adaptar ao contexto pandêmico. A falta de material didático para servir de apoio às secretarias também é um gargalo, já que seria mais fácil propor ações de EA caso houvessem materiais didáticos a serem distribuídos e utilizados pelas escolas das redes de ensino. (Diogo Lagroteria/ICMBio). </t>
  </si>
  <si>
    <t>Diogo Lagroteria/ICMBio</t>
  </si>
  <si>
    <t>Elaborar um material informativo básico sobre o tema, para encaminhar às secretarias estaduais de educação da região norte seria um avanço. Talvez no próximo ano haja alguma perspectiva de avanço nessa ação, tendo em vista o fim da pandemia e as novas secretarias estaduais de educação (troca ou não dos governos estaduais).(Diogo Lagroteria/ICMBio). A AMPA, o IDSM e o CMA têm muitos materiais prontos, online, para utilização. Buscar também incluir capacitação de professores na plataforma online existente para tal.</t>
  </si>
  <si>
    <t>O GAT reforçou a importância da continuidade da ação, apesar das dificuldades durante a pandemia.</t>
  </si>
  <si>
    <t>Os cursos previstos para 2020, 2021 e 2022 não foram realizados pelo contexto da pandemia de Covid-19. (Diogo Lagroteria/ICMBio). Em 2022 houve tentativa de retomada, porém a grade escolar já estava comprometida. Curso sobre espécies ameaçadas, que incluem os mamíferos aquáticos. Edital para voluntariado para comunicação do CEPAM, que podem apoiar a geração de material.</t>
  </si>
  <si>
    <t>Pandemia de Covid-19.(Diogo Lagroteria/ICMBio).</t>
  </si>
  <si>
    <t xml:space="preserve">Essa ação tem a perspectiva de ser retomada, no estado do Amazonas, na rede municipal de ensino, no ano de 2023. Seria interessante pensarmos em vídeos didáticos sobre o tema, para serem distribuídos para as redes municipais e estaduais de ensino. Seria interessante uma articulação com a rede estadual de ensino do estado do Amazonas, para ver a possibilidade de utilizar a plataforma de ensino à distância para tal. Video-aulas para professores e para o público infanto juvenil (Diogo Lagroteria/ICMBio). AMPA tem palestras virtuais gravadas, que podem ser editadas para gerar videos-aulas (necessidade de programa pago para tal). </t>
  </si>
  <si>
    <t>Lauro Paiva (ICMBio/CMA)</t>
  </si>
  <si>
    <t>Diogo Souza (INPA),  Gabriel Melo-Santos (BioMA / Universidade St Andrews), Jairo Moura (ZOOUNAMA), Miriam Marmontel (IDSM), Stella Lazarini (Eletrobras), Renata Emin (IdeflorBio), Sônia Canto (SEMA/AM), Angélica Rodrigues (BioMA), Ingrid Furlan (ICMBio/CMA)</t>
  </si>
  <si>
    <t>Custo relativo a diárias e passagens p/ reuniões anuais. Ver a ação de sensibilização e organização;
Rever os objetivos, políticas, práticas, etc. GAT: Necessidade de maior apoio p/ as instituições por parte da Remanor. Falta de recurso das instituições p/ diárias e passagens p/ reunião da Remanor. Aumento dos encalhes.GAT: Remanor poderia ajudar na articulação com o pan (ações, produtos…). Os dados de mamíferos aquáticos amazônicos poderiam ser inseridos no SIMMAM (necessidade de divulgar e avaliar a política de dados). Proposta de expandir a Remanor. Necessidade de discussão das atribuições da rede e dos principais problemas. Existe a possibilidade de incorporar voluntários para atuar na Rede, por meio do programa de voluntariado do ICMBio. As instituições da região podem indicar ao CMA nomes de possíveis voluntários. Sugestão para o CMA elaborar um Termo de Referência para o voluntariado, a ser divulgado pelas instituições. Sugestão de trazer para as discussões da Remanor as instituições estaduais e municipais com competência na área (pode ser por meio de uma rede de colaboradores, em discussão).</t>
  </si>
  <si>
    <t>Alguns pontos focais da Remanor no Amapá reconectados  (aldeia do Manga, Corpo de Bombeiros do Amapá,  Batalhão Ambiental, Ecoparque). (Lauro Paiva /ICMBio). Em 2021 houveram diversas reuniões para reativação da REMANOR.</t>
  </si>
  <si>
    <t>Atas de reuniões</t>
  </si>
  <si>
    <t>Licenças de servidores e demandas outras para o articulador.</t>
  </si>
  <si>
    <t>Lauro e Ingrid (CMA/ICMBio)</t>
  </si>
  <si>
    <t>Parceiros estão longe e o contato é precário, em função da distância e frequência baixa de contato. (Lauro Paiva /ICMBio). Necessidade de retomar as reuniões, preferencialmente pessoalmente. Na REMANOR há movimento para incluir outros colaboradores, além de quem está apto ao resgate. Buscar a alteração da portaria para possibilitar estas inclusões. CMA deve buscar recursos para fortalecer a REMANOR (GEF, etc).</t>
  </si>
  <si>
    <t>Thiago (ICMBio/CMA)</t>
  </si>
  <si>
    <t>Diogo Souza (INPA),  Gabriel Melo-Santos (BioMA / Universidade St Andrews), Jairo Moura (ZOOUNAMA), Miriam Marmontel (IDSM), Stella Lazarini (Eletrobras), Renata Emin (MPEG), Sônia Canto (SEMA/AM), Angélica Rodrigues (BioMA), Ingrid Furlan (ICMBio/CMA)</t>
  </si>
  <si>
    <t>Inserir nova ação</t>
  </si>
  <si>
    <t>Reduzir e mitigar as pressões antrópicas e aumentar o conhecimento sobre os mamíferos aquáticos da Amazônia, visando a sua conservação em cinco anos</t>
  </si>
  <si>
    <t>11/12/2023 - 15/12/2023 (virtual)</t>
  </si>
  <si>
    <t xml:space="preserve">Miriam Marmontel (IDSM), Renata Emin (MPEG), Waleska Gravena (UFAM), Gisele Maciel (INPA/AMPA), Josana da Costa (MPP), Gabriel Melo-Santos (BioMA / Universidade St Andrews), Vera da Silva (INPA), Diogo Souza (INPA), Whaldener Endo (UFRR), Marcelo Vidal (CNPT/ICMBIO), </t>
  </si>
  <si>
    <t>Articulação para concatenar todas as infos no dashboard WWF. Ação em andamento, mas precisa de sistematização das informações geradas e iniciar proposta de monitoramento (Sannie/AMAPA). Ficarmos atentos a editais de implantação de ações dos PAN pela COPAN. (Manuel/ICMBio). Encaminhar resultados para GT Capturas Incidentais do ICMBio (Ingrid/ICMBio). Necessidade de trabalho para compilar as informações geradas (Manuel, Sannie e Mariana). Articulação para compilação das informações e iniciar a proposta de monitoramento (Renata Amin).</t>
  </si>
  <si>
    <t>IDSM mantem monitoramento regular do Lago Tefé. A WWF fez monitoramento de bycatch via questionários em todos os estados amazônicos, sendo seus resultados previstos para janeiro de 2024. Esta previsto uma oficina com especialistas da CIB e IUCN sobre bycatch na amazônia, direcionado aos golfinhos de rio.</t>
  </si>
  <si>
    <t>Miriam Marmontel (IDSM), Mariana (WWF)</t>
  </si>
  <si>
    <t>Sugere-se que quando o estudo estiver pronto, o mesmo seja encaminhado ao MMA, MPA e IBAMA.</t>
  </si>
  <si>
    <t>Sannie Brum (Wildlife Conservation Society - WCS)</t>
  </si>
  <si>
    <t>Memórias e atas de reuniões;
Ofícios encaminhados pelo ICMBio;                                  Relatório técnico ou informe periódico p/ orientar o planejamento dos orgãos de fiscalização.                                     Articulação maior com os órgãos (reuniões).                        Documento anualmente, com solicitações de fiscalização do GAT para ações de fiscalização, enviado para os órgãos fiscalizadores. Buscar que as solicitações sejam integradas com os demais PANs.</t>
  </si>
  <si>
    <t>Sônia Canto (IPAAM/AM)</t>
  </si>
  <si>
    <t xml:space="preserve">Renata Emin (MPEG), Waleska Gravena (UFAM), Gisele Maciel (INPA/AMPA), Josana da Costa (MPP), Diogo Souza (INPA), Whaldener Endo (UFRR), Nívia Pereira (Ideflor-Bio), Palmira (SEMA/RR), Danny Moraes (SEMA/MT), Gabriel Melo-Santos (BioMA / Universidade St Andrews), Angélica Rodrigues (BioMA), Natália Lima (IBAMA/AM), Igor Silva (Ibama), Manuel Lima (CEPAM/ICMBio)   </t>
  </si>
  <si>
    <t>O IPAAM subsidiou e executou ações de fiscalização focadas em peixe-boi e botos em Tefé/AM, Coari/AM, Parintins/AM e Silves/AM. Apenas em Silves foram apreendidos mais de 60 arpões de caça de peixe-boi.</t>
  </si>
  <si>
    <t>Sonia Canto (IPAAM)</t>
  </si>
  <si>
    <t>Solicitações de fiscalização com foco em peixe-boi e botos foram muito maiores nos ultimos anos. Muitas apreensões de petrechos de caça de peixes-boi. Sugestão de compartilhamento de contatos de whatsapp dos integrantes do GAT para subsidiar/apoiar o IPAAM. IPAAM tem muitos dados, mas não tem equipe/recursos para tabulá-los. Falta de articulação interinstitucional e conflitos institucionais. A equipe do IPAAM é pequena, um desafio para a articulação desta ação.</t>
  </si>
  <si>
    <t>Tefé e arredores e região insular de Belém.</t>
  </si>
  <si>
    <t>Buscar caminhos para replicar os bons resultados na RDS Mamirauá e Amanã em outras áreas. Maior compartilhamento de experiências entre as ações em andamento em Novo Airão (geração de renda?) com as em andamento nas RDS Mamirauá e Amanã. PROJETO SALAS-ARIRANHAS APROVADO (V AÇÃO 1.1) CONTEMPLA ESTE TEMA</t>
  </si>
  <si>
    <t>O ICMBio/CNPT em parceria com o Instituto Bicho D'água está executando um projeto para sensibilização da comunidade no município de Mocajuba, que tem como um dos objetivos identificar e incentivar alternativas turísticas que possam diminuir a carga sobre o turismo interativo com botos. O BioMa faz trabalhos de Educação Ambiental de forma contínua em Mocajuba há mais de 10 anos. Na FLONA Tapajós está sendo feito trabalho com uma comunidade de promoção da coexistencia com os botos e na Terra Indígena Raposa Serra do Sol está sendo feito o monitoramento participativo de botos, ambos com "bolsa conhecimento tradicional" e trabalhos de educação ambiental com os moradores locais. O BioMa e a SEA fizem trabalhos de sensibilização dos moradores da região insular de Belém relacionados ao peixe-boi. Por meio do Programa Pé-de-Pincha da UFAM estão sendo realizadas oficinas com professores de escolas municipais de Parintins e de comunidades da microrregião de Parintins, AM e PA, atendidas pelo projeto, também abordando mamíferos aquáticos com vistas ao fortalecimento das estratégias de conservação, com saúde única e geração de renda sustentável.</t>
  </si>
  <si>
    <t xml:space="preserve">Curso de Biologia e Conservação de mamíferos aquáticos foi realizado em outubro de 2023. </t>
  </si>
  <si>
    <t>Miriam Marmontel (IDSM), Renata Emin (IBD)</t>
  </si>
  <si>
    <t>Há dificuldades de se acessar as comunidades</t>
  </si>
  <si>
    <t>Paulo César (CPP), Josana da Costa (MPP), Renata Emin (MPEG), Angélica Rodrigues (BioMA), Marcelo Vidal (CNPT/ICMBIO), Sannie Brum (INPA/AMPA); Mariana (WWF).</t>
  </si>
  <si>
    <t>Tefé e arredores e região insular de Belém/PA, Paritins,  Mocajuba/PA, Flona Tapajós e TI Raposa Serra do Sol.</t>
  </si>
  <si>
    <t>O IBAMA realizou operações para combate ao descumprimento da moratória da Piracatinga , tanto na fronteira em Tabatinga quanto no médio Solimões. Foram apreendidas mais de 6 toneladas do pescado e os envolvidos multados. Representantes do IBAMA e ICMBio (Leandro Aranha, Leandro Ciotti e Thiago Rabello) participaram das discussões sobre a continuidade da portaria de proibição da pesca da piracatinga com MPA e MMA. Os documentos técnicos produzidos pelo IBAMA e pelo ICMBio foram fundamentais para a manutenção e a extensão do prazo da Portaria. Paralelamente a situação atual foi relatada também à CIB por meio de um Work paper da delegação Brasileira. Parceria entre ICMBio e PF em construção para análises genéticas de amostras coletadas no mercado, objetivando monitorar a comercialização da piracatinga com outros nomes.</t>
  </si>
  <si>
    <t>Relatórios de Fiscalização, Informação Técnica, Portaria Interministerial MPA/MMA nº 04/2023. Processos ICMBio/SEI n 02034.000155/2023-89; 02070.007197/2023-12</t>
  </si>
  <si>
    <t>Leandro Cortese Aranha, Thiago Rabello</t>
  </si>
  <si>
    <t>Seguir com as Operações de fiscalização. Infelizmente a pesca da piracatinga se expandiu e se profissionalizou, com novas áreas e mercados, e com mudança do petrecho de captura que e retirado todas as noites dificultando a fiscalização. Infelizmente a pesca da piracatinga se expandiu e se profissionalizou, com novas áreas e mercados, e com mudança do petrecho de captura que e retirado todas as noites dificultando a fiscalização.</t>
  </si>
  <si>
    <t>Leandro Ciotti (CMA/ICMBio)</t>
  </si>
  <si>
    <t>Diogo Souza (INPA), Sannie Brum (INPA/AMPA), Renata Emin (MPEG), Waleska Gravena (UFAM), Vera da Silva (INPA), Manuel Lima (ICMBio/CEPAM), Leandro Ciotti (CMA/ICMBio)</t>
  </si>
  <si>
    <t>Há diversos relatos de caça de peixe-boi em Silves, Parintins, Tefé, Coari. Apreensões de caça não tiveram, mas muitos materiais de caça (arpões). Monitoramentos do preço da carne de peixe-boi em feira ilegais constataram que no período de seca extrema de 2023 o preço da carne chegou a R$ 4,00, demonstrando a abundancia desta carne no mercado.</t>
  </si>
  <si>
    <t>Equipe pequena do IPAAM, sobrecarregando a articuladora.</t>
  </si>
  <si>
    <t>Solicitações de fiscalização com foco em peixe-boi e botos foram muito maiores nos ultimos anos. Muitas apreensões de petrechos de caça de peixes-boi. Sugestão de compartilhamento de contatos de whatsapp dos integrantes do GAT para subsidiar/apoiar o IPAAM. IPAAM tem muitos dados, mas não tem equipe/recursos para tabulá-los. Falta de articulação interinstitucional e conflitos institucionais. A Sonia irá verificar as informações sobre caça/pesca dentro do IPAAM.</t>
  </si>
  <si>
    <t>Na última reunião da REMANOR, em Belém, foi realizada articulação com o IBAMA (SUPES-PA) para a inclusão das ações de resgate, apoio a reabilitação e soltura de peixes-bois, inclusive com a proposta de um orçamento dedicado às atividades no Pará</t>
  </si>
  <si>
    <t>Levantamento das necessidades e orçamento elaborado em parceria com o IBAMA</t>
  </si>
  <si>
    <t>Tempo curto para alcançar todos os produtos pensados.</t>
  </si>
  <si>
    <t>Renata Emin (IBD)</t>
  </si>
  <si>
    <t xml:space="preserve">Avaliar a efetividade da IN Interministerial MAPA/MMA Nº 06 de 17 de julho 2014 da piracatinga quanto à proteção aos botos (Ação Concluída na Monitoria Anual 2)
</t>
  </si>
  <si>
    <t xml:space="preserve">Miriam Marmontel (IDSM), Diogo Lagroteria (ICMBio/CEPAM), Juliana di Tullio (Museu Oceanográfico da FURG), Vera da Silva (INPA), Gisele Maciel (INPA/AMPA), Marllen Palheta (SEAP/PR), Marcelo Raseira (ICMBio/CEPAM), Gabriel Rebouças (ICMBio/CMA) </t>
  </si>
  <si>
    <t>julho-21</t>
  </si>
  <si>
    <t>Foram feitas ações de monitoramento de cetáceos pela Seashepherd no baixo Rio Rio Negro e Manacapuru. Foi publicada portaria com a moratória da piracatinga, mas invertendo a lógica. Agora para que a moratória seja suspensa, estudos devem comprovar que não há impacto sobre populações de golfinhos de rios.</t>
  </si>
  <si>
    <t xml:space="preserve">Portaria MAPA 271/ 2021 (prorrogação da moratória da pesca da piracatinga) </t>
  </si>
  <si>
    <t>Thiago (CMA/ICMBio)</t>
  </si>
  <si>
    <t>Manter o monitoramento da dinâmica populacional (tendência) de cetáceos nas áreas de pesca histórica da piracatinga.</t>
  </si>
  <si>
    <t>setembro-21</t>
  </si>
  <si>
    <t>De acordo com Rogério CENAP/ICMBio, a aproximação com o grupo da Argentina se estreitou durante esse ano, sendo que houve uma visita técnica ao trabalho desenvolvido pela Fundación Rewilding Argentina, no Parque Nacional de Iberá - AR. Além disso, representantes da fundação participaram ativamente da elaboração do PAN Ariranha - 3º Ciclo, em fase final para publicação de sua Portaria. A expertise da  Fundación Rewilding AR, poderá ser replicada em ações de reabilitação aqui no BR, inclusive com estabelecimento de protocolos conjuntos. Projeto submetido a Petrobrás não foi aprovado (Selma - CENAP) - // o IDSM participou de resgate e encaminhamento de ariranha de Uarini (AM) para o INPA (cativeiro temporário) e Zoo de Americana (cativeiro final do programa de conservação ex-situ) em parceria com ICMBio Tefe e parceiros do PAN (Mirian Marmontel). Na REMANOR foi discutida e aprovada a inclusão do mustelídeos no escopo das rede e desafios ligados a este táxon.</t>
  </si>
  <si>
    <t>Relatoria Oficina de Elaboração PAN Ariranha - 3º Ciclo - SEI nº 16015202</t>
  </si>
  <si>
    <t>Falta de recursos financeiros e pessoal interessado no tema, para se dedicar- CENAP</t>
  </si>
  <si>
    <t>Selma-CENAP // Mirian Marmontel</t>
  </si>
  <si>
    <t>Fortalecer a parceria com a Fundación Rewilding AR, para que protocolos de reabilitação sejam definidos conjuntamente, se possível junto ao PAN Ariranha - 3º Ciclo.</t>
  </si>
  <si>
    <t>O CEPAM buscou recursos de diversas fontes para elaborar "Diagnóstico tecnico-jurídico sobre o tema", mas não houve exito até o momento.</t>
  </si>
  <si>
    <t>Falta de recursos.</t>
  </si>
  <si>
    <t>Manuel Lima (CEPAM/ICMBio)</t>
  </si>
  <si>
    <t>WWF produziu NT sugerindo protocolos de monitoramento de golfinhos de rios. Ver com articulador a situação da ação.</t>
  </si>
  <si>
    <t>Nota Técnica da WWF</t>
  </si>
  <si>
    <t>Mariana (WWF)</t>
  </si>
  <si>
    <t>A Mariana da WWF se dispõe a apoiar a construção dos protocolos de monitoramento direcionados ao licenciamento ambiental das demais táxons deste PAN.</t>
  </si>
  <si>
    <t>Mariana Pinheiro (EPE), Leandro Ciotti (ICMBio), Sannie Brum (INPA/AMPA), Renata Emin (MPEG), Carla Filardi (ICMBio/CMA), Gabriel Melo-Santos (BioMA / Universidade St Andrews), Waleska Gravena (UFAM), Samara Almeida (Instituto Natureza do Tocantins- NATURATINS), Mariana Frias (WWF)</t>
  </si>
  <si>
    <t>X</t>
  </si>
  <si>
    <t>A análise sofreu mudanças com as atualizações dos pontos georreferenciados da matriz de empreendimento hidrelétricos desde 2019 quando se iniciou o processamento do índice de conectividade. Devido a isso o algoritmo precisou ser revisto, atrasando o avanço. No entanto, uma Nota Técnica a empreendimentos de infraestrutura aquática na Amazônia foi publicada em parceria com o Instituto Aqualie, avaliando as diretrizes de monitoramento da mastofauna aquática com foco nas metodologias e problemas enfrentados nesse aspecto do licenciamento ambiental e danos a conectividade para as espécies da biodiversidade aquática.</t>
  </si>
  <si>
    <t>Nota Técnica</t>
  </si>
  <si>
    <t xml:space="preserve">Execução parcial, porém seguindo cronograma de reparos no algoritmo. Não é necessária exclusão ou agrupamento da ação. </t>
  </si>
  <si>
    <t>Mariana Paschoalini Frias - WWF</t>
  </si>
  <si>
    <t>A análise de conectividade e fragmentação populacional de golfinhos de rio da Amazônia é um produto importante do PAN e continuamos empenhados em sua execução total, primando pela qualidade da análise e correta interpretação dos resultados para o manejo da conservação</t>
  </si>
  <si>
    <t>Mariana Frias (WWF)</t>
  </si>
  <si>
    <t>Publicação da Nota Técnica com diretrizes de avaliação e monitoramento das populações de mamíferos aquáticos, principalmente botos amazônicos, no contexto da construção de empreendimento de infraestrutura aquática (portos, hidrelétricas e hidrovias). Está sendo elaborado o protocolo para reintrodução/soltura de peixes-boi amazônico (CPPMAA/Eletrobrás).</t>
  </si>
  <si>
    <t>Levar ao conhecimento público e aos tomadores de decisão as diretrizes elaboradas bem como incorpora-las no sistema de licenciamento e monitoramento ambiental na legislação ambiental brasileira no tocante a concessão de licenças ambientais</t>
  </si>
  <si>
    <t>Relatório com mapeamento;
Base cartográfica</t>
  </si>
  <si>
    <t>Um mapa de análise espacial foi produzido sobrepondo as camadas do modelo de distribuição atual das espécies de golfinhos de rio, somado às unidades de conservação de caráter local, estadual e da união. O mapa considerou também os territórios indígenas e as áreas de preservação particulares</t>
  </si>
  <si>
    <t>mapa de análise espacial. https://panda.maps.arcgis.com/apps/instant/sidebar/index.html?appid=5da4f11040fc456abcb4aff927040215</t>
  </si>
  <si>
    <t>Análise da estrutura do mapa apresentado e usos da informação para o planejamento integrado de manejo das espécies. Verficar se a plataforma SALVE do ICMBio pode apoiar nestas análises para as demais espécies.</t>
  </si>
  <si>
    <t>Publicados estudos de contaminação de mercúrio proveniente da mineração ilegal de ouro nas amostras de tecido coletado de botos-vermelho. Adicionalmente, estudos mais aprofundados da contaminação do mercúrio nos peixes e populações ribeirinhas e indígenas. Há trabalho iniciado com contaminantes em ariranhas na RDS de Amanã, mas só será concluído após o período deste ciclo do PAN.</t>
  </si>
  <si>
    <t>Um artigo científico publicado e uma plataforma georreferenciada desenvolvida - Observatório do Mercúrio (https://oraotca.org/redesamazonicas/)</t>
  </si>
  <si>
    <t>Mesma recomendação da monitoria anterior: ampliar os estudos do efeito metabólico da contaminação de mercúrio e danos a populações de golfinhos de rio. O trabalho foi feito para golfinhos de rios, mas não com os demais táxons não para toda a área prevista. Entende-se que esta ação é contínua e deve constar em novos ciclos do PAN.</t>
  </si>
  <si>
    <t>A Nota Técnica das ações 3.3 e 3.5  pode ser utilizada para embasar os protocolos para esta ação.</t>
  </si>
  <si>
    <t>Resolução nº 28/2018 do Conselho Estadual do Meio Ambiente (Interação com botos).</t>
  </si>
  <si>
    <t>Sonia Canto (IPAAM) e Vera (INPA)</t>
  </si>
  <si>
    <r>
      <t xml:space="preserve">Resolução de Interação dos Botos do Estado do Amazonas pode auxiliar em parte desta ação, podendo ser modelo para outras espécies e empreendimentos (Resolução nº 28/2018 do Conselho Estadual do Meio Ambiente). </t>
    </r>
    <r>
      <rPr>
        <sz val="11"/>
        <rFont val="Calibri"/>
        <family val="2"/>
        <scheme val="minor"/>
      </rPr>
      <t>Está sendo feito o monitoramento dos flutuantes com atividade turistica com botos. Cumprindo as normas da resolução, a atividade turistica com botos é uma boa ferramenta de geração de renda e sensibilização. Há a necessidade de fiscalização para garantir o cumprimento das normas da resolução.</t>
    </r>
  </si>
  <si>
    <t xml:space="preserve">Propor protocolos de mitigação de impactos de empreendimentos sobre mamíferos aquáticos direcionados ao licenciamento </t>
  </si>
  <si>
    <t>Envio de proposta de protocolos por tipo de empreendimento para órgãos licenciadores</t>
  </si>
  <si>
    <t>Normativas de protocolos por tipo de empreendimento para órgãos licenciadores</t>
  </si>
  <si>
    <t>Avaliação positiva da gestão das UC's sobre a conservação das espécies alvo do PAN</t>
  </si>
  <si>
    <t xml:space="preserve">De 2019 até 2023 houve enfraquecimento na gestão das UCs Estaduais do AM, com poucos funcionários, poucos de nível superior e com muita rotatividade de equipe. Por esta situação projetos com doação de instituições internacionais foram cancelados. </t>
  </si>
  <si>
    <t>Equipe pequena do IPAAM, sobrecarregando a articuladora. Relacionamento ruim interinstitucional (IPAAM x SEMA)</t>
  </si>
  <si>
    <t xml:space="preserve">Mapas de distribuição, uso de habitat e área de vida; 
Artigos publicados; 
Relatórios técnicos </t>
  </si>
  <si>
    <r>
      <t xml:space="preserve">Trabalho da WWF conseguiu definir distribuição das espécies de </t>
    </r>
    <r>
      <rPr>
        <i/>
        <sz val="11"/>
        <color theme="1"/>
        <rFont val="Calibri"/>
        <family val="2"/>
        <scheme val="minor"/>
      </rPr>
      <t>Inia geoffrensis</t>
    </r>
    <r>
      <rPr>
        <sz val="11"/>
        <color theme="1"/>
        <rFont val="Calibri"/>
        <family val="2"/>
        <scheme val="minor"/>
      </rPr>
      <t xml:space="preserve"> e </t>
    </r>
    <r>
      <rPr>
        <i/>
        <sz val="11"/>
        <color theme="1"/>
        <rFont val="Calibri"/>
        <family val="2"/>
        <scheme val="minor"/>
      </rPr>
      <t>Inia araguaiensis</t>
    </r>
    <r>
      <rPr>
        <sz val="11"/>
        <color theme="1"/>
        <rFont val="Calibri"/>
        <family val="2"/>
        <scheme val="minor"/>
      </rPr>
      <t xml:space="preserve">, Sotalia fluviatilis, e tamanho populacional do </t>
    </r>
    <r>
      <rPr>
        <i/>
        <sz val="11"/>
        <color theme="1"/>
        <rFont val="Calibri"/>
        <family val="2"/>
        <scheme val="minor"/>
      </rPr>
      <t>Inia araguaiensis</t>
    </r>
    <r>
      <rPr>
        <sz val="11"/>
        <color theme="1"/>
        <rFont val="Calibri"/>
        <family val="2"/>
        <scheme val="minor"/>
      </rPr>
      <t>. Artigo de dinamica e uso de habitat de ariranhas na Bacia do Rio Araguaia foi publicado.  Falta de peixe-boi e mustelídeos. Artigo em fase de publicação.</t>
    </r>
  </si>
  <si>
    <t>https://panda.maps.arcgis.com/apps/instant/sidebar/index.html?appid=5da4f11040fc456abcb4aff927040215; https://doi.org/10.1101/2022.01.30.478386</t>
  </si>
  <si>
    <t>Mariana frias (WWF)</t>
  </si>
  <si>
    <t>o Salve e SIMAMM podem trazer informações, porém só com o perfil publico para Conectar bases de dados dos demais grupos a platforma da WWF para agrupar resultados e dados (Leandro Ciotti e Daniel Kantek).</t>
  </si>
  <si>
    <t xml:space="preserve">Artigos publicados; 
Relatórios técnicos </t>
  </si>
  <si>
    <t>Artigo publicado estimando a abundância em 15 rios amazônicos. Um artigo a ser publicado de tendência populacional na Bacia do Tapajós. Artigo tendência populacional na RDS de Mamirauá (20 anos de dados). Não há trabalhos com mustelídeos e sirênios.</t>
  </si>
  <si>
    <t>Artigos publicados: https://www.mdpi.com/2077-1312/9/11/1184; https://journals.plos.org/plosone/article?id=10.1371/journal.pone.0191304; https://www.cambridge.org/core/journals/oryx/article/amazon-river-dolphins-inia-geoffrensis-are-on-the-path-to-extinction-in-the-heart-of-their-range/2CB21F19C8D566AD79B3AE5DF77F26D9</t>
  </si>
  <si>
    <t>É uma ação contínua, pois a tendência populacional necessita de séries históricas. Necessário levantar informações de mustelídeos e sirênios.</t>
  </si>
  <si>
    <t>Há artigos publicados de tempo geracional de botos-vermelhos e de peixes-boi.</t>
  </si>
  <si>
    <t>Mariana irá encaminhar os artigos.</t>
  </si>
  <si>
    <t>Trabalhos relacionados à diversidade genética de populações necessitam de muitas amostras ao longo da distribuição da espécie, além do alto valor dos financiamentos.</t>
  </si>
  <si>
    <t xml:space="preserve">Tese: Farias, J. G. Padrões evolutivos em golfinhos fluviais. 2023 Dissertação: Zurra, M.C. Diversidade genética de botos isolados após mais de três décadas da construção da Usina Hidrelétrica de Balbina. 2023 Artigos: de Oliveira, E.H.C. et al. Karyotypical confirmation of natural hybridization between two manatee species, Trichechus manatus and Trichechus inunguis. 2022; </t>
  </si>
  <si>
    <t>Waleska Gravena</t>
  </si>
  <si>
    <t>Esta ação está sendo realizada a medida que são obtidos financiamentos. Alguns trabalhos já foram realizados, mas ainda não foram publicados.</t>
  </si>
  <si>
    <t xml:space="preserve">João Borges (FMA), Waleska Gravena (UFAM), Ivanna, Jairo Moura (ZOOUNAMA), Doracele Alcantara Tuma (BioMA), Daniela Mello (INPA);
Vitor Luz* (AQUASIS),
Lara Borges Keid (DMV/FZEA/USP),
Rodrigo Martins Soares* (VPS/FMVZ/USP),
Thaís Carneiro S. Rodrigues* (UFU/MG),
Thalita Faita* (VPS/FMVZ/USP). </t>
  </si>
  <si>
    <t xml:space="preserve">Esta sendo feito levantamento sanitário de botos na RDS Amanã/AM (WWF e IDSM). Está sendo iniciado trabalho de lavantamento sanitário de ariranhas também na RDS Amanã/AM (FURGS com IDSM). Trabalhos estão em andamento na UHE de Balbina/AM com peixes-boi. Na emergência ambiental relacionada a seca na amazônia foram coletadas amostras de golfinhos de rios para análise sanitária (DEA/ICMBio). </t>
  </si>
  <si>
    <t>Mariana, Selma, Daniella</t>
  </si>
  <si>
    <t>Daniella Oliveira (Preventivet)</t>
  </si>
  <si>
    <t xml:space="preserve"> Waleska  Gravena (UFAM), Daniella Oliveira (USP/FMVZ/VPS), Miriam Marmontel (IDSM); Marcelo Oliveira (WWF), , Valiria Cerqueira* (UFPA)  </t>
  </si>
  <si>
    <t xml:space="preserve">Há artigo publicado com ariranhas relacionado a contaminação por mercúrio. Há doutorado em andamento no INPA abordando contaminantes em botos. </t>
  </si>
  <si>
    <t>https://doi.org/10.1016/j.envres.2020.110483</t>
  </si>
  <si>
    <t>Não será concluido dentro do prazo</t>
  </si>
  <si>
    <t>Selma (CENAP), Daniella</t>
  </si>
  <si>
    <t>Não iniciada conforme o previsto, visto que ela deveria ocorrer apenas no final do ciclo.</t>
  </si>
  <si>
    <t>Verificar recursos da chamada PAN.</t>
  </si>
  <si>
    <t>Mapas; 
Artigos publicados; 
Relatórios técnicos</t>
  </si>
  <si>
    <t>O IBAMA tem agido , com perfil de fiscalização, mas também com relatórios técnicos analisando e agindo para coibir abusos em uso turístico de espécimes de Inia araguaiaensis no rio Tocantins. A atividade vem crescendo na região de forma  desordenada e o IBAMA continuará monitorando e agindo para coibir abusos. Há processo no MMA para normatizar a interação com sirênios, praticamente pronta, e a dos cetáceos marinhos e amazônicos. O CNPT e o IBD fizeram trabalho em Mocajuba/PA para diagnóstico, capacitações e inicio de ordenamento da interação turística com botos-vermelhos.</t>
  </si>
  <si>
    <t>Relatórios Técnicos, autos de infração e notificações.</t>
  </si>
  <si>
    <t>Leandro Cortese Aranha (IBAMA), Thais Coutinho (MMA), Renata Emin (IBD).</t>
  </si>
  <si>
    <t>Necessidade de se pacificar o papel das esferas Federais, Estaduais e Municipais na interação antrópica turistica com mamíferos aquáticos de vida livre. Sugestão de construção de documento para provocar a DIBio para buscar o entendimento do papel de cada esfera federativa no ordenamento turistico com mamíferos aquáticos.</t>
  </si>
  <si>
    <t>Projeto em execução sob a coordenação do ICMBio/CNPT em Mocajuba, cujo um dos objetivos é a busca de alternativas de turismo de baixo impacto com mamíferos aquáticos. Articulação com a PM Mocajuba, Secretarias de Meio Ambiente, Turismo e Educação. Há Planejamento de outras capacitações para o ano de 2024. Turismo de interação com botos no baixo Rio Negro está sendo monitorado através do projeto Lira (IPE, INPA etc), foi produzido catálogo de fotoidentificação de indivíduos de botos que "frequentam" pontos de turismo com mamíferos aquáticos (aproximadamente 75 indivíduos, todos machos) e cursos de capacitações de operadores de turismo.</t>
  </si>
  <si>
    <t>Capacitação sobre biologia e conservação de mamíferos aquáticos, Catalogo de foto identificação de botos que interagem com os visitantes, cursos de capacitação com operadores de turismo.</t>
  </si>
  <si>
    <t>Tempo enxuto para apresentar conjunto de novas formas de turismo, mas os trbalhos estão em andamento.</t>
  </si>
  <si>
    <t>Renata Emin (IBD) e Vera (INPA)</t>
  </si>
  <si>
    <t>Ampliação do período de execução desta ação. Importância da fiscalização e da participação dos operadores de turismo com mamíferos aquáticos nas capacitações e ordenamento da atividade. Necessidade de elaborar instumento legal para ordenamento de turismo com mamíferos aquáticos no Pará (há como modelo a Resolução nº 28/2018 do Conselho Estadual do Meio Ambiente do Amazonas). Falta de fiscalização, necessidade de presença constante para que normas sejam cumpridas. Entende-se que esta é uma ação contínua.</t>
  </si>
  <si>
    <t>agosto-21</t>
  </si>
  <si>
    <t>Todos os animais de Balbina estão chipados, fotoidentificados e serão geneticamente identificados pelo INPA. O INPA também está no mesmo processo. O CMA fez levantamento de numero de animais em reabilitação na região Norte.</t>
  </si>
  <si>
    <t>Necessidade maior dialogo com as instituições mantenedoras.</t>
  </si>
  <si>
    <t>Daniella e Vera (INPA)</t>
  </si>
  <si>
    <t>Necessidade de entrar em contato com as instituições com animais em reabilitação para alinhamento e compilação dos dados existentes. Nancy (Zoologico de Curitiba) do PAN Ariranhas, pode agregar nessa ação.É previsto para o GBB que isso ocorrerá nos próximos 2 anos, mas para espéceis de cetáceos, pouco previsto para px-boi (Daniel/CMA)</t>
  </si>
  <si>
    <t>Iniciar a elaboração do “studbook” dos peixes-bois-amazônicos;</t>
  </si>
  <si>
    <t>Compilação dos dados disponíveis sobre animais em cativeiro; Busca de recursos; Definir planejamento para elaboração de studbook.</t>
  </si>
  <si>
    <t>João Borges (Fundação Mamíferos Aquáticos), Juan (Sea Shepherd), Renata Emin (IBD), Vera da Silva (INPA)</t>
  </si>
  <si>
    <t>Há minuta de portaria conjunta (MMA, IBAMA e ICMBio) de normativa para observação de sirênios alinhada entre as instituições e aguardando publicação. Há a intenção dos componentes do PAN de se propor normativa para observação de cetáceos no Pará (o governo estadual não tem nenhuma iniciativa este sentido).</t>
  </si>
  <si>
    <t xml:space="preserve">Minuta de portaria conjunta (MMA, IBAMA e ICMBio) de normativa para observação de sirênios. </t>
  </si>
  <si>
    <t>Tempo enxuto para  publicar portaria dos sirênios e para o alinhamento das normas para os demais táxons.</t>
  </si>
  <si>
    <t>Thiago, Thais, Renata</t>
  </si>
  <si>
    <t xml:space="preserve">Dificuldade de observação de sirênios na amazônia, dificulta o turismo com este táxon. </t>
  </si>
  <si>
    <t>Registros e relatórios das campanhas, cursos de capacitação e das ações de educação ambiental;
Materiais didáticos e informativos</t>
  </si>
  <si>
    <t xml:space="preserve">Projeto em Mocajuba (IBD e CNPT) para sensibilização e palestras relacionadas ao turismo com botos. Capacitações de primeiros socorros e o que fazer no caso de encalhe de peixe-boi. Doutorado de Laiane/UFRA faz ações de educação ambiental com as escolas de Mocajuba. Capacitação para os ATAs na Flona de Caxiuanã e na Resex Soure. O INPA tem feito palestras e atividades com visitantes e escolas no Campus em Manaus.  </t>
  </si>
  <si>
    <t>Esta é uma ação contínua. Em 2023 houve dificuldades de deslocamento (recursos, equipe e seca).</t>
  </si>
  <si>
    <t xml:space="preserve">Marcelo Oliveira (WWF), Danny Moraes (SEMA/MT), Diogo Lagroteria (ICMBio/CEPAM), Gisele Maciel (INPA/AMPA), Gabriel Melo-Santos (BioMA / Universidade St Andrews), Angélica Rodrigues (BioMA), Leonel Ferreira (BioMA), Marcelo Vidal (CNPT/ICMBIO), Iris Alves (ICMBio/CEPAM), Hilda Perez (IDSM); Daniella Oliveira (PVOH).  </t>
  </si>
  <si>
    <t>Costa Leste da ilha de Marajó, região do salgado paraense (especialmente nas Ucs estaduais e federais), Belém e regiões insulares, Manaus e arredores.</t>
  </si>
  <si>
    <t xml:space="preserve">Relatório de atividades; 
Cartilhas e folders; 
Protocolo para as instituições incluindo árvore de decisão institucional e social  </t>
  </si>
  <si>
    <t>Foram feitas capacitações e há articulação com o IBAMA, SUPES-PA, para propor um calendário de capacitações sobre ameaças e primeiros antendimentos a mamíferos aquáticos.</t>
  </si>
  <si>
    <t xml:space="preserve">Capacitação dos ATAs do NGI Breves (JAN/2023) e da Resex de Soure (AGO/2023) sobre biologia, ameaças e primeiros atendimentos à mamíferos aquáticos </t>
  </si>
  <si>
    <t>Tempo enxuto para apresentar o produtos planejados.</t>
  </si>
  <si>
    <t>Necessidade de recursos para ampliar os resultados.</t>
  </si>
  <si>
    <t xml:space="preserve">Elaborar e divulgar  árvore de decisão institucional e social para orientar o atendimento infrações relacionadas a mamíferos aquáticos (pesca, caça e abate).  </t>
  </si>
  <si>
    <t>Árvore de decisão institucional e social; Cartilhas, folders e cartazes; e Atas de reuniões.</t>
  </si>
  <si>
    <t xml:space="preserve">Miriam Marmontel (IDSM), Waleska Gravena (UFAM), Otávio Filho  (APA Nhamundá/AM), Gisele Maciel (INPA/AMPA), Josana da Costa (MPP), Paulo César (CPP), Diogo Souza (INPA) ,  Whaldener Endo (UFRR), Nivia Pereira (Ideflor-Bio), Palmira (SEMA/RR), Angélica Rodrigues (BioMA), Gabriel Melo-Santos (BioMA / Universidade St Andrews), Danny Moraes (SEMA/MT), Sônia Canto (SEMA/AM), Vera da Silva (INPA), Leonel Ferreira (BioMA), Marcelo Vidal (CNPT/ICMBIO), Hilda Perez (IDSM), Daniella Oliveira (PVOH);  </t>
  </si>
  <si>
    <t>Material didático elaborado;
Relatórios de reuniões com as secretarias de educação</t>
  </si>
  <si>
    <t xml:space="preserve">Não obtivemos avanço nessa ação. </t>
  </si>
  <si>
    <t>Nenhum produto.</t>
  </si>
  <si>
    <t>Dificuldade de articulação interinstitucional para propor essa ação aos responsáveis.</t>
  </si>
  <si>
    <t>Em outubro de 2023, foi tentada uma aproximação com a Comissão Interinstitucional de Educação Ambiental (CIEA) do estado do Amazonas. A intenção é levar essa proposta para a CIEA. Nos foi relatado que essa comissão está em atividade e sob coordenação da SEDUC/AM. Ficou estabelecido que em 2024, o CEPAM irá participar das reuniões iniciais da Comissão. A secretaria municipal de educação também está sendo contactada para avançar nessa ação. O mestrado da Laiane da UFRA foi nesse sentido, com a produção de um e-book de inclusão dos mamíferos aquáticos no estudo de ciencias nas escolas do Estado do Pará. Pode ser ser utilizado como exemplo para o Amazonas.</t>
  </si>
  <si>
    <t xml:space="preserve">A ação andou muito pouco. Em agosto de 23, houve um curso na comunidade do Lago do Acajatuba (Iranduba/AM), tendo como tema a conservação dos mamíferos aquáticos amazônicos, com 10 vagas para professores locais, que incluem a RDS Rio Negro e RDS Puranga Conquista. O curso doi uma parceria entre ICMBIO/CEPAM e CNPT, além de INPA e SEMA/AM. Infelizmente o Curso "brincando também se aprende", não foi retomado em 2023, diferentemente do planejado pelo CEPAM. </t>
  </si>
  <si>
    <t>Temos um Relatório desse curso.</t>
  </si>
  <si>
    <t>Dificuldade de agenda e de articulação interinstitucional.</t>
  </si>
  <si>
    <t>WWF realizou 2 cursos com produção de cartilha, envolvendo 07 escolas estaduais, 22 professores e 1200 alunos no Estado de Goiás, por isso incluiu-se o Estado de Goiás como localidade desta ação (https://www.meioambiente.go.gov.br/files/2023/WWF_Cartilha_Botos_Araguaia.pdf). Há problemas de agenda e articulação interinstitucionais. É uma ação contínua e em bom andamento, com cursos previstos para 2024.</t>
  </si>
  <si>
    <t xml:space="preserve">Marcelo Vidal (CNPT/ICMBIO), Manuel Lima (CEPAM/ICMBio), Mariana Frias (WWF) </t>
  </si>
  <si>
    <t>Estado do Amazonas e Goiás</t>
  </si>
  <si>
    <t>Atas de reunião; 
Plano Estratégico</t>
  </si>
  <si>
    <t>O grupo de Whatsapp está ativo com busca de soluções e compartilhamento de informações de encalhes/resgates de 11 peixes-boi e 03 botos-vermelhos em 2023, além de iniciar articulações para ações de resposta a Seca em Tefé e Coari. Foi elaborado planejamento de ação, iniciado diagnóstico de parceiros e animais em reabilitação. Foram feitas reuniões com parceiros e potenciais parceiros e a reunião ordinária de 2023 da rede.</t>
  </si>
  <si>
    <t>Processo ICMBio/SEI n 02034.000017/2023-08, com planejamento, diagnósticos e atas de reunião.</t>
  </si>
  <si>
    <t>Miriam Marmontel, Thiago Rabello (CMA/ICMBio)</t>
  </si>
  <si>
    <t>Há a necessidade de alinhar o entendimento sobre as responsabilidades pela reabilitação de peixes-boi entre as instituições. Há carência de locais para reabilitação e recursos para tal e para a soltura de animais aptos para tal.</t>
  </si>
  <si>
    <t>Subsidiar políticas públicas para respostas a efeitos das mudanças climáticas sobre mamíferos aquáticos amazônicos</t>
  </si>
  <si>
    <t>.</t>
  </si>
  <si>
    <t>Representantes de instituições ligadas a REMANOR*, Claudia Sacramento (DEA/ICMBio)*, Thais Coutinho (MMA), Thiago Rabello (CMA/ICMBio), Ingrid Oberg (CMA/ICMBio), Manuel (CEPAM/ICMBio), Vera da Silva (INPA).</t>
  </si>
  <si>
    <t>A DIBio/ICMBio já realizou oficinas para elaboração de planos de contigência/árvores de decisão utilizando software especifico para tal (Marcelo Marcelino/DIBio). A REMANOR é uma rede de instituições relacionadas ao tema e deve participar do processo.</t>
  </si>
  <si>
    <t>OBJETIVO 6</t>
  </si>
  <si>
    <t>OBJETIVO 7</t>
  </si>
  <si>
    <t>OBJETIVO 8</t>
  </si>
  <si>
    <t>OBJETIVO 9</t>
  </si>
  <si>
    <t>OBJETIVO 10</t>
  </si>
  <si>
    <t>setembro-25</t>
  </si>
  <si>
    <t>Souza (2025) realizando entrevistas com 104 conhecedores de peixe-boi-da-Amazônia, entre os municipios de Beruri e Tapauá no Amazonas, informou que 46 (44%) informantes reportaram 70 eventos de captura acidental da espécie, ao longo de 77% das comunidades estudadas. O primeiro registro de emalhe acidental de peixe-boi se deu no ano de 1975. Contudo, 63% dessas interações ocorreram a partir de 2010. Quando a época do pulso de inundação foi citada pelos entrevistados (n= 47), 81% dos emalhes ocorreram na enchente, 17% na seca e 2% na vazante, principalmente em lagos de várzea (52%) e no canal principal do rio Purus (30%). Quanto à classe etária dos peixes-bois envolvidos na captura acidental, 59% foram filhotes, 30% juvenis e 11% adultos. 
A captura acidental de T. inunguis foi associada a pescarias das seguintes espécies-alvo: bagres conhecidos como “fera ou peixe-liso” (grandes Pimelodídeos) (65%), tambaqui (Colossoma macropomum) (21%) e quelônios (14%). Os apetrechos empregados na pesca foram redes flutuantes fixas (de espera) ou de descaída (deriva) nos lagos e no canal do rio, respectivamente, confeccionadas com malhas 70-200 mm entre nós adjacentes e nailon 36 mm. Como resultado do emalhe acidental, 23 dos 70 peixes-bois foram encontrados mortos, provavelmente por asfixia e afogamento, resultando em uma taxa de 33% na mortalidade direta da espécie. (Tese de doutorado, Diogo de Souza). IDSM produziu um report para IWC com 1600 entrevistas sobre bycactch de mamíferos aquaticos. APP em desenvolvimento pelo Bioma, para capturas incidentais.</t>
  </si>
  <si>
    <t>Monitoria 1- lista de eventos de capturas acidentais. Compilação de registros de captura incidental e caça (constituem produtos preliminares para o "Mapa de distribuição dos eventos" previsto)., Monitoria 2 Relatório/working paper da sobreposição de golfinhos e pesca em uma área apenas. Marmontel et al. 2021. Diagnóstico sobre conflitos entre golfinhos de rio amazônicos (gêneros Inia e Sotalia) e atividades de pesca na região do médio rio Solimões. Relatório final apresentado ao WWF-Brasil
Marmontel et al. 2021. Diagnóstico sobre conflitos entre golfinhos de rio amazônicos (gêneros Inia e Sotalia) e atividades de pesca na Amazônia Brasileira. Relatório final apresentado ao WWF-Brasil
, Monitoria 3 Brum, S.M., Gil, N., da Silva, V.M.F. (2022). One trip, too many threats: Evidence of interactions with fisheries threating river dolphins in Central Amazon. International Whaling Commission: SC/68D/SM/15 - mapa com áreas de correlação entre artes de pesca e golfinhos; animais registrados mortos por interação com pesca (Sannie/AMAPA)
Brum, S.M. and da Silva, V.M.F. (2021). Preliminar results shows low encounter rates of botos in a known area of piracatinga fishing. International Whaling Commission: SC/68C/SM/12 - mapa com áreas de sobreposição entre atividades de pesca e golfinhos (Sannie/AMAPA). Diagnóstico inicial de tipos de redes x capturas incidentais de mamiferos aquáticos + dashboard wwf de pesquisas, inclusive de capturas incidentais (Mariana/WWF)., Monitoria 4 e Monitoria 5 Tese de doutorado do Diogo Souza só para peixe-boi. Working paper do Intituto Mamirauá e parceiros para IWC em 2023, abrangendo todos os estados amazônicos, só para inia e sotalia.</t>
  </si>
  <si>
    <t>Ação obteve produtos, mas não o suficiente para ser classficada como conclúida.</t>
  </si>
  <si>
    <t>Diogo Alexandre de Souza, Mariana Paschoalini</t>
  </si>
  <si>
    <t>Para o próximo ciclo sugere-se que seja especificada as espécies e as areas de estudo nos produtos. Há tese de mestrado de 2017 de Nara Ramos focada em Inia, Sotalia e cetáceos costeiros. Inserir colonias e associações de pesca no proximo ciclo. Verificar com Sannie se há mais trabalhos com capturas incidentais com botos. Produtos para site: Tese do Diogo, Working paper</t>
  </si>
  <si>
    <t>Redução de atividades pesqueiras ilegais</t>
  </si>
  <si>
    <t>Fiscalização</t>
  </si>
  <si>
    <r>
      <t xml:space="preserve">Durante a seca de 2023, na região do rio Purus entre os municipios de Beruri e Tapauá, Amazonas, foram abatidos cerca de 450 peixes-bois-da-Amazônia de acordo com informações de 104 entrevistados, sem contar a caça em áreas vizinhas. O principal local de caça foi o lago de terra firme Jari, e o canal principal do rio Purus, próximo ao municipio de Beruri. Banco de dados de denuncias e solicitações de especialistas e demais órgãos da sociedade para o IPAAM, gerando 04 ações de fiscalização no AM, com apreensão de 395 arpões de peixes-bois em apenas um município (Silves, 2023) e carne de peixes-bois sendo vendidos em diversos municípios. IBAMA também executou ações de fiscalização. IBAMA levou para a CIB subsidios para fiscalizações. Guia de interação com sirênios do ICMBio. </t>
    </r>
    <r>
      <rPr>
        <sz val="11"/>
        <rFont val="Calibri"/>
        <family val="2"/>
        <scheme val="minor"/>
      </rPr>
      <t>Denuncias de sobre interações negativas entre botos/humanos em Mocajuba pelo ICMBio e Bioma, que apoiaram ações do IBAMA na região.</t>
    </r>
  </si>
  <si>
    <t>Monitoria 1- Apesar das operações de fiscalização e do trabalho científico (ver descrição do andamento da ação) contribuírem diretamente para o resultado esperado da ação, ainda não foram apresentados os produtos previstos até a primeira monitoria (Memórias e Atas de Reuniões; Ofício resposta dos órgãos). , Monitoria 2 Ofício e protocolo de denúncia sobre o caso das interações humanas com os botos em Mocajuba/PA. Ofícios da Dibio/ICMBio p/ a Dipro/Ibama sobre o molestamento de botos em Mocajuba/PA., Monitoria 3 Há relatórios de atividades com evidências de ações ilegais (pesca da piracatinga e turismo desordenado) (Sannie/AMPA). Oficios enviados para os órgãos fiscalizatórias (Ingrid/ICMBio), Monitoria 4 e Monitoria 5 Tese de doutorado de Diogo Souza, Relatórios de Fiscalização, Denuncias via Linha Verde, CMA/ICMBio encaminhou denuncias para IBAMA. Oficios da Seashepherd com denuncias sobre caça de peixes-bois em Coari. Relatório da SeaShepherd/INPA do impacto da seca sobre mamíferos aquáticos. Guia de Interação com com Sirênios.</t>
  </si>
  <si>
    <t>Diogo Alexandre de Souza, Sonia Canto, Gabriel Melo, Marcelo Derzi</t>
  </si>
  <si>
    <t>Há proposta de normatização de interações com mamíferos aquáticos do ICMBio/IBAMA/MMA, que não são publicadas. Vai para o próximo ciclo de forma mais clara, principalmente mais clara. Sugestão de incluir a pesca da piracatinga no proximo ciclo.</t>
  </si>
  <si>
    <t>Uso Sustentável</t>
  </si>
  <si>
    <t>A ação teve andamento nas monitorias anteriores.</t>
  </si>
  <si>
    <t>Monitoria 1- Apesar da identificação do interesse de comunidades e do aplicativo desenvolvido (ver descrição do andamento da ação), até a primeira monitoria, ainda não foram apresentados os Relatórios de atividades e reuniões previstos inicialmente como produtos. , Monitoria 2 Sem produtos., Monitoria 3 Roteiro de Turismo de Base Comunitária de visualização responsável de botos vermelhos na RDS Mamirauá. Produção de artesanato local nas RDS Amanã e na Mamirauá., Monitoria 4 Curso de Biologia e Conservação de mamíferos aquáticos foi realizado em outubro de 2023. e Monitoria 5 cursos de observação de fauna pra ecoturismo podem ser considerados como produtos aqui</t>
  </si>
  <si>
    <t>GAT</t>
  </si>
  <si>
    <t>Ação deve ser avaliada para  o próximo ciclo.</t>
  </si>
  <si>
    <r>
      <t>Durante o mes de Avril de</t>
    </r>
    <r>
      <rPr>
        <sz val="11"/>
        <rFont val="Calibri"/>
        <family val="2"/>
        <scheme val="minor"/>
      </rPr>
      <t xml:space="preserve"> 2023, a Sea Shepherd Brasil realizou em companhia do IBAMA uma fiscalização nos frigoríficos do município de Manacapuru (AM). Durante a fiscalização foram aprendidos aproximadamente 1 ton de piracatinga. Entre outubro de 2024 e setembro de 2025 foram realizadas vistorias por servidores do CEPAM, em 8 supermercados de Manaus, 14 estabelecimentos de Manacapuru e 10 de Iranduba. De modo geral, não foram encontrados indícios relevantes de comercialização de piracatinga, apenas duas amostras suspeitas na Feira Municipal de Iranduba, que foram coletadas e armazenadas no CEPAM. Nos demais pontos prevaleceu a venda de tambaqui (inteiro, em pedaços ou congelado) e filés de tilápia, sem registro de produtos comercializados sob nomes associados à piracatinga, como douradinha. Um relatório técnico com a consolidação das informações está em elaboração e novas vistorias estão previstas para Manaus ainda em 2025 (Diogo Cesar Lagroteria). O CMA está com projeto na chamada PAN para análise genética de filés de peixes dos mercados do Amazonas, para averiguar a comercialização da piracatinga como sendo de outras espécies permitidas.</t>
    </r>
    <r>
      <rPr>
        <sz val="11"/>
        <color theme="1"/>
        <rFont val="Calibri"/>
        <family val="2"/>
        <scheme val="minor"/>
      </rPr>
      <t xml:space="preserve"> Artigo de Felipe da Silva, 2024, sobre a comercialização da piracatinga com outros nomes e seus impactos sobre a contaminação da população humana. </t>
    </r>
  </si>
  <si>
    <t>Monitoria 1- Apesar das operações de fiscalização, apreensões e coleta de amostra (ver descrição do andamento da ação) contribuírem diretamente para o resultado esperado da ação, ainda não foram apresentados os produtos previstos até a primeira monitoria (Ofício resposta dos órgãos e Memórias de reunião). Mas o GAT considerou a ação como em andamento dentro do previsto., Monitoria 2 Sem novos produtos no período da monitoria 2., Monitoria 3 Articulação ICMBio, IBAMA, Sec de Meio Ambiente (11 oficios enviados) para novas ações de fiscalização conjuntas - Processo ICMBio 02061.000200/2021-14 (Ingrid Oberg/ICMBio), Monitoria 4 Relatórios de Fiscalização, Informação Técnica, Portaria Interministerial MPA/MMA nº 04/2023. Processos ICMBio/SEI n 02034.000155/2023-89; 02070.007197/2023-12 e Monitoria 5 Artigo de Felipe da Silva, 2024. Análises genéticas de filés de peixes para verificar se são piracatinga. PEDIR PRODUTOS</t>
  </si>
  <si>
    <t>Juan Pablo Torres Florez, Vera da Silva, Sonia Canto.</t>
  </si>
  <si>
    <r>
      <t>Durante a temporada de seca do 2024, a Sea Shepherd Brasil reportou a caça de 29 peixe-boi no lago Coari. Moradores do Coari, reportaram que mais de 100 peixe-boi tinham sido caçados no 2023 (Juan Pablo) - Dos 104 conhecedores de peixe-boi-da-Amazônia entrevistados entre janeiro e fevereiro de 2024, 63% citaram o aumento alarmante nos eventos de caça da espécie. O lago de terra firme Jari e o canal principal do rio Purus à jusante da Reserva Piagaçu-Purus, no baixo Purus, foram os principais locais de caça citados nas entrevistas. De acordo com os informantes, cerca de 450 animais foram abatidos no período de seca em 2023, sem contar a caça em áreas vizinhas. Diante da alta disponibilidade da carne de peixe-boi na região, o valor da carne fresca durante a seca de 2023 chegou a custar R$10,00/kg, o que representa uma redução de 66% no valor em relação à época de cheia do rio Purus. Também, a lata da “mixira”, que contém 18 kg da carne frita e conservada na gordura do peixe-boi, foi comercializada por R$600,00, considerado um valor 50% abaixo do comum. (Souza, 2025 - tese de doutorado). Fiscalizações do IBAMA anuais com esta temática.</t>
    </r>
    <r>
      <rPr>
        <sz val="11"/>
        <color rgb="FFFFC000"/>
        <rFont val="Calibri"/>
        <family val="2"/>
        <scheme val="minor"/>
      </rPr>
      <t xml:space="preserve">
</t>
    </r>
  </si>
  <si>
    <t>Monitoria 1- Os trabalhos de Waleska Gravena (UFAM) sobre caça na região de Coari correspondem aos documentos técnicos previstos como produto (inclui a disponibilização p/ os orgãos de fiscalização e trabalho em conjunto com os mesmos, contribuindo diretamente para o resultado esperado pela ação)., Monitoria 2 Sem novos produtos no período da monitoria 2., Monitoria 3 Sem resultados no ultimo ano, Monitoria 4 e Monitoria 5 Relatório do IPAAM - Sonia vai finalizar ; Nota no Newsletter Sirenews n.80 - Souza et al., 2024a. Extreme droughts drive unprecedented hunting pressure on Amazonian manatees in Brazil.</t>
  </si>
  <si>
    <t>Diogo Alexandre de Souza; Juan Pablo Torres Florez, Diogo Cesar Lagroteria</t>
  </si>
  <si>
    <t>Proposta de agrupar esta ação com subsidios para fiscalização</t>
  </si>
  <si>
    <t>A equipe da AMPA e INPA estabeleceu contato com ZOOUNAMA para troca de informações sobre soltura de T. inunguis (Diogo Souza - AMPA). 
O IBAMA-PA e IBD, o ZOOUNAMA e TGS fizeram a soltura de 08 T. inunguis em 2025(Ingrid).
A equipe da AMPA e INPA firmou Termo de parceria com a Eletrobras Eletronorte, e coordenou a soltura dos primeiros cincos animais do palntel do CPPMQA, UHE Balbina (Diogo Souza - AMPA).
Em articulação com o IBAMA (SUPES-PA), o Instituto Bicho D’água em parceria com o CEMAM – Centro de Estudos e Monitoramento Ambiental e demais instituições, deram inicio ao Programa de Conservação de peixes-bois do estado do Pará, com foco em ações de soltura e monitoramento de T. inunguis na região, principalmente no estuário e Ilha do Marajó (Diogo Souza - AMPA).
 SEA, rede de pesquisa e conservação de sirênios no estuário do rio amazonas (Gabriel/Bioma). Secretaria de meio ambiente do Pará, e junto com o ZooUnama e Ong do Igarapé do Nhamundu, estão criando estrutura para reabilitação e soltura de peixes-bois. Projeto Salas do MCTI com o IDSM para estrutura de reabilitação e solturadentro da RDS de Amanã.</t>
  </si>
  <si>
    <t xml:space="preserve">Monitoria 1- Projetos submetidos pelo Instituto Bioma (aguardando bolsas de estudo para acadêmicos desenvolverem app). Atas de reuniões para consolidação de uma rede de encalhe para resgate de filhotes órfãos de peixe-boi formada por ONGs, secretarias de meio ambiente, instituições de pesquisa e universidades. Ata de reunião com a IdeflorBio (implementação do projeto de reabilitação e soltura de peixes-boi)., Monitoria 2 da SILVA, V. M. F. ; MELLO, D. M. D. ; AMARAL, R. S. ; FERREIRA, A. ; LOURINHO, C. ; D'AFFONSÊCA NETO, J. A. ; SOUZA, D. A. . How the Covid-19 pandemic is affecting the capacity of Amazonian rescue centers to take care of baby manatees. Sirenews - Newsletter of the IUCN Sirenia Specialist Group, , v. 72, p. 9 - 13, 01 nov. 2020. SOUZA, D. A. ; da SILVA, V. M. F. ; AMARAL, R. S. ; D'AFFONSÊCA NETO, J. A. . Successful recaptures of released Amazonian manatees in Brazil. Sirenews - Newsletter of the IUCN Sirenia Specialist Group, , v. 71, p. 4 - 6, 01 abr. 2020. Atas (internas) de reuniões. Enquanto ação, uma das contribuições foi a criação da REDE DE PESQUISAS E CONSERVAÇÃO DE SIRÊNIOS NO ESTUÁRIO AMAZÔNICO (SEA). Atas de criação, estatuto em vias de análise pelos membros e consolidação, ofícios. , Monitoria 3 Atas de reuniões da SEA. (João Borges/FMA). . Protocolos relacionados à reabilitação, aclimatação e soltura publicados pelo CMA/ICMBio - Ver Protocolo - 2021. (Iran Normada/ICMBio) . . . INSTRUÇÃO NORMATIVA Nº 5/GABIN/ICMBIO, DE 28 DE JUNHO DE 2021 , Monitoria 4 Levantamento das necessidades e orçamento elaborado em parceria com o IBAMA e Monitoria 5 Relatórios, Newsletter Sirenews. Plano de Trabalho do Projeto Peixe-Boi da Supes IBAMA-PA.
</t>
  </si>
  <si>
    <t>Apesar da dificuldade de colaboração e comunicação entre todas as instituições, considero a ação concluída, mas que certamente deverá ser repetida nos próximos ciclos do PAN. DICON/COPAN e COECE</t>
  </si>
  <si>
    <t>Monitoria 1- Nota Técnica ICMBio/CMA elaborada e encaminhada ao MMA, com recomendações sobre o assunto. Ofício MMA p/ SAP/MAPA solicitando a prorrogação da moratória. , Monitoria 2 Nota técnica produzida; participação dos grupos e elaboração no Plano de Ação do MAPA; tese finalizada. NT do CMA com recomendações ao MMA de manuenção da moratória e continuidade dos monitoramentos. Ofício do ICMBio para o MMA, encaminhando NT. Relatório final do GT
Marmontel, M., Melo, J.F., Paschoalini, M., Coelho, A.G., Chavez-Perez, H., Oliveira-daCosta, Pavanato, H. 2021. Population estimates of Amazonian river dolphins in the Mamirauá Sustainable Development Reserve before and after the "piracatinga" fishery moratorium. SC/68C/SM/16, presented at the Scientific Committee Meeting of the International Whaling Commission, 16 pp.
, Monitoria 3 , Monitoria 4 e Monitoria 5</t>
  </si>
  <si>
    <t>Continuar a avaliação da efetividade da moratória da piracatinga, como por exemplo: redução de carcaças de botos, redução da venda de piracatinga, numero de fiscalizações para esse tema. Ver se outras ações não contemplam.</t>
  </si>
  <si>
    <t>Normativa</t>
  </si>
  <si>
    <t>Em 2023 a Portaria da Moratória da piracatinga foi publicada por tempo indeterminado.</t>
  </si>
  <si>
    <t>Monitoria 1- Ação Criada na monitoria 2, Monitoria 2 Ação Criada na monitoria 2, Monitoria 3 Relatórios de atividades dos monitoramentos junto a Sea Shepherd; apresentações e notas técnicas com monitoramento para o GT MAPA para subsidiar as renovações. (Sannie/AMAPA). . . Termos de Referência e editais. (Marcelo Raseira/ICMBio), Monitoria 4 Portaria MAPA 271/ 2021 (prorrogação da moratória da pesca da piracatinga) e Monitoria 5 Portaria Conjunta MPA/MMA 04 2023</t>
  </si>
  <si>
    <t>Não tem sentido continuar, pois já a ação sobre efetividade e a portaria é por prazo indeterminado</t>
  </si>
  <si>
    <t>Fizemos uma articulaçao com a Rewilding Argentina buscando os protocolos de reabilitaçao das ariranhas para montar um projeto aqui para o Brasil. E teremos no proximo mes uma oficina de teoria da mudança em que as acoes de reabilitaçao/soltura sera abordada tb como um dos objetivos do planejamento( articulaçao é permanente tb com o Projeto Ariranhas) - Rogério CENAP. GT de Ariranhas Internacional, com participação do INPA e do CENAP/ICMBio, com proposta de protocolo de reabilitação.</t>
  </si>
  <si>
    <t>Monitoria 1- Ação Criada na monitoria 2, Monitoria 2 Ação Criada na monitoria 2, Monitoria 3 2.6, Monitoria 4 2.6 e Monitoria 5 2.6</t>
  </si>
  <si>
    <t>Rogério - CENAP e Vera - INPA</t>
  </si>
  <si>
    <t>Os esforços de reintroducao estao sendo feitos objetivando areas emq eu a especie desapareceu e isso nao é para amazonia. O curioso é essa acao ter permanecido nesse PAN pq foi a principal justificativa para o PAN Ariranha que nao inclui amazonia. Rever a ação para integrar com as ações do PAN Ariranhas.</t>
  </si>
  <si>
    <t>Planejou-se, baseado em ação similar do CEPAM, a contratação de consultoria para atender esta ação através de Edital do PAN do ICMBio através de diagnóstico propositivo. Porém, por limitações administrativas, não aconteceu. Buscou-se também comissões tripartites (Federal, Estadual e Municipal), porém também não aconteceu. Nota Técnica da WWF Brasil e Sapopema foi produzida para subsidiar o licenciamento de hidrovia na Amazônia.</t>
  </si>
  <si>
    <t>Monitoria 1- Sem produto até a primeira monitoria, Monitoria 2 Minuta de matriz de impacto ambiental da Dilic/Ibama (mas trata-se de um produto indireto). , Monitoria 3 Carta convite para contratação de consultoria para diagnóstico técnico-juridico para que os Centro de Pesquisas sejam sempre consultados quando houver relação com espécies ameaçadas, com recursos do GEF-Pró-Espécies, elaborada. (Manuel/ICMBio), Monitoria 4 e Monitoria 5</t>
  </si>
  <si>
    <t>Manuel - CEPAM</t>
  </si>
  <si>
    <t xml:space="preserve">Pensar para o próximo ciclo, a gestão junto as comissões tripartites e a produção de guia para licenciamento. Redação para a proxima: Elaborar guias para licenciamento com recomendações focadas em mamíferos aquáticos. </t>
  </si>
  <si>
    <t>Monitoria 1- Minuta de Portaria estadual referente à incorporação das ações dos Plano de Ação Nacionais e Territoriais nos procedimentos do órgão estadual a nível do estado do Tocantins., Monitoria 2 Sem novos produtos no período da monitoria 2., Monitoria 3 , Monitoria 4 e Monitoria 5</t>
  </si>
  <si>
    <t xml:space="preserve">A WWF ter produzido NT sugerindo protocolos de monitoramento de golfinhos de rios, porém o mesmo não ocorreu para T. inunguis, ariranhas e lontras. Neste contexto, considero a ação iniciada mas não concluida. Já existe protocolo de monitoramento de peixes-bois (INPA/AMPA), o INPA já produziu diversos EIA/RIMA com protocolos de monitoramento. </t>
  </si>
  <si>
    <t>Monitoria 1- Protocolos de reabilitação e introdução do PAN Ariranha (ação 3.1). Protocolo de levantamento e monitoramento (ação 3.4 PAN Ariranha). , Monitoria 2 Nenhum produto obtido até o momento., Monitoria 3 Nota técnica para monitoramento de golfinhos em empreendimentos hidrelétricos, WWF, AMPA, IM (Sannie/AMAPA), Monitoria 4 Nota Técnica da WWF e Monitoria 5 Protocolo da WWF</t>
  </si>
  <si>
    <t>Mariana Paschoalini Frias, Vera -INPA</t>
  </si>
  <si>
    <t>Sugestão de acessar relatorios de EIA/RIMA para subsidiar esta ação nos próximos ciclos. Manter no próximo ciclo, avaliar o foco na PCHs.</t>
  </si>
  <si>
    <t xml:space="preserve">Concluída com avaliações sistêmicas e implicações científicas para a não obstrução dos corredores aquáticos que mantém a conectividade dos rios e consequentemente das populações de golfinhos de rio. </t>
  </si>
  <si>
    <t xml:space="preserve">Monitoria 1- Apesar da elaboração da plataforma online do botos amazônicos, da coleta de dados e do modelo e mapas para a ariranha (ver descrição do andamento da ação), que contribuem diretamente para o resultado esperado da ação, ainda não foi elaborado o Relatório previsto como produto. , Monitoria 2 Relatório final da consultoria (v. respostas do articulador). Verificar site River Dolphins.org. A plataforma botos amazônicos é um avanço para interpretação geográfica das barreiras instaladas e o banco de dados pode ser usado para estudos diversos de fragmentação e modelagens (https://panda.maps.arcgis.com/apps/Cascade/index.html?appid=9069fa9b90364b35a4cbaa2844ed787e).
A metodologia apresentada no paper Assessing global river connectivity to map the world’s remaining free-flowing rivers foi utilizada para fazer o refinamento sobre conectividade critica para botos na bacia Amazônica, apresentado acima. Assim, esse estudo conduzido por colegas do WWF-US é uma referência importante para a ação.
, Monitoria 3 Relatório de compilação da base de dados das UHE, PCH e CHG para incorporação na matriz de análise de conectividade; seleção de indicadores e variáveis para análise; submissão de um artigo com a Iniciativa Global Free Flowing River considerando os golfinhos de río como um das espécies mais afetadas pela fragmentação. (Mariana/WWF), Monitoria 4 Nota Técnica e Monitoria 5 Concluída com a apresentação de dois estudos de conectividade da rede WWF e áreas prioritárias para corredores aquáticos de conservação Caldas, B., Thieme, M. L., Shahbol, N., Coelho, M. E., Grill, G., Van Damme, P. A., ... &amp; de Brito Ribeiro, M. C. L. (2023). Identifying the current and future status of freshwater connectivity corridors in the Amazon Basin. Conservation Science and Practice, 5(1), e12853. e o artigo de Shahbol, N., Arias, M., Boron, V., Wiederhecker, H. C., De Oliveira, B. C., La Rosa, F., ... &amp; Thieme, M. (2025). Breaking down silos: Conservation areas for Amazonian flagship terrestrial and freshwater species. Conservation Science and Practice, e70100. Workshop sobre Valoração de Ambientes Umidos.
</t>
  </si>
  <si>
    <t>Mariana Paschoalini Frias</t>
  </si>
  <si>
    <t>Os estudos são para golfinhos, não incluindo mustelídios e sirenios, mas  tem o potencial de ser generalizada. Pode ser o subsidio para ações de próximo ciclo do PAN. Fazer gestão para que este documento subsidie o ICMBio a transformar este produto em politica pública.</t>
  </si>
  <si>
    <t>Maria Frias (WWF)</t>
  </si>
  <si>
    <t xml:space="preserve">Publicação da Nota Técnica com diretrizes de avaliação e monitoramento das populações de mamíferos aquáticos, principalmente botos amazônicos, no contexto da construção de empreendimento de infraestrutura aquática (portos, hidrelétricas e hidrovias). Está sendo elaborado o protocolo para reintrodução/soltura de peixes-boi amazônico (AMPA/CPPMAA/Eletrobrás). INPA/AMPA está atuando com ações de mitigação de impactos em Balbina/AM com botos. Eletrobrás fez estudo na Hidroelétrica de Curuá-Una que resultaram em ações mitigadoras. </t>
  </si>
  <si>
    <t>Monitoria 1- Protocolo PAN Ariranha (ação 1.7)., Monitoria 2 Relatório final da consultoria para o Banco Mundial. A plataforma botos amazônicos é um avanço para interpretação geográfica das barreiras instaladas e o banco de dados pode ser usado para estudos diversos de fragmentação e modelagens (https://panda.maps.arcgis.com/apps/Cascade/index.html?appid=9069fa9b90364b35a4cbaa2844ed787e).
O conteúdo jornalístico preparado para a webstory Confinados, com apoio direto de parte do grupo do PAN envolvido nessa ação, aborda questões relevantes para o tema, incluído impactos que deverão ser considerados na elaboração do protocolo
, Monitoria 3 Foi gerada uma nota técnica a ser direcionada ao Ibama/ICMBio com o intuito de apresentar as fragilidades do monitoramento de mamíferos aquáticos em áreas afetadas por hidrelétricas e outros empreendimentos de infraestructura no ambiente aquático amazónicos. Propõem-se diretrizes para a melhor desenvolvimento dos EIA/RIMA e PMA (Programa de Monitoramento Ambiental), assim como as metodologias padronizadas para a correta avaliação temporal de impactos e duas mitigações. (Mariana/WWF), Monitoria 4 Nota Técnica e Monitoria 5 Notas Técnicas e Estudos de Empreendedores,Artigos</t>
  </si>
  <si>
    <t>Vera - INPA, Mariana - WWF</t>
  </si>
  <si>
    <t>Fazer gestão para que estes documentos subsidiem o ICMBio a transformar estes produtos em politica pública.</t>
  </si>
  <si>
    <t>Unidades de Conservação</t>
  </si>
  <si>
    <t>Monitoria 1- Apesar de iniciada antes do previsto, ainda não foram apresentados o Relatório e a Base cartográfica previstos como produtos., Monitoria 2 A plataforma botos amazônicos é um avanço para realização da análise de representatividade das Ucs em escala regional (https://panda.maps.arcgis.com/apps/Cascade/index.html?appid=9069fa9b90364b35a4cbaa2844ed787e).
Marmontel et al. 2021. Unveiling the Conservation Status of Inia and Sotalia in the Brazilian Northeastern Amazon (https://aquaticmammalsjournal.org/index.php?option=com_content&amp;view=article&amp;id=2144&amp;Itemid=326)
, Monitoria 3 Mapa da representatividade das UCs e PAs para as espécies de boto-vermelho: Inia geoffrensis, Inia geoffrensis humboldtiana, Inia boliviensis, Inia araguaiaensis. (Mariana/WWF), Monitoria 4 mapa de análise espacial. https://panda.maps.arcgis.com/apps/instant/sidebar/index.html?appid=5da4f11040fc456abcb4aff927040215 e Monitoria 5 mapa de análise espacial. https://panda.maps.arcgis.com/apps/instant/sidebar/index.html?appid=5da4f11040fc456abcb4aff927040215</t>
  </si>
  <si>
    <t xml:space="preserve">Ação nova: definição de áreas prioritárias para golfinhos de rio ainda precisa ser refinada. </t>
  </si>
  <si>
    <t>Pesquisa</t>
  </si>
  <si>
    <t>Observatório do Mercurio já elaborado, mas focado em peixes e humanos</t>
  </si>
  <si>
    <t>Monitoria 1- Apesar de iniciada antes do previsto, ainda não foram apresentados o Relatório e o Mapa previstos como produtos., Monitoria 2 Mapa de distribuição atualizado para Pteronura brasiliensis no Brasil como subsidio a ação. A plataforma botos amazônicos aponta áreas onde botos foram amostrados. Ainda é necessária a inclusão de estudo recente na bacia do Madeira (https://panda.maps.arcgis.com/apps/Cascade/index.html?appid=9069fa9b90364b35a4cbaa2844ed787e).
O Observatório do Mercúrio, plataforma que compila estudos de contaminação em peixes se configura como excelente ferramenta para definição de zonas de alta sensibilidade para botos (https://panda.maps.arcgis.com/apps/Cascade/index.html?appid=e74f4fc219b3428b8e4bce4d7295f210).
Estudo sobre contaminação por mercúrio em botos na bacia do madeira.
, Monitoria 3 Estudos de contaminação de botos no Brasil, Colômbia e Bolívia; estudos de contaminação em diversas espécies de peixe e seres humanos (estados do Pará, Amapá e Rondônia) em parceria com a Fiocruz; construção da plataforma Observatório do Mercúrio. (Mariana/WWF), Monitoria 4 Um artigo científico publicado e uma plataforma georreferenciada desenvolvida - Observatório do Mercúrio (https://oraotca.org/redesamazonicas/) e Monitoria 5 Plataforma georreferenciada desenvolvida - Observatório do Mercúrio (https://oraotca.org/redesamazonicas/). Vera INPA: Barbosa et al, XXX, Lima et al, XXX, da Silva et al, 2023, Mosquera-Guerra et al, xxx (contaminantes de mam aqua). Tese Mamirauá, Balbina e Rio Negro (tese do INPA). Mormontel, em publicação, em Mamirauá. Bioma esta avaliando microplásticos e nano plastico no Baixo Tocantins .</t>
  </si>
  <si>
    <t>Proximo ciclo: efeitos gerais de mercúrio e outros contaminantes sobre mamíferos aquáticos e avançar em novas áreas e espécies.</t>
  </si>
  <si>
    <t>Monitoria 1- Até a primeira monitoria, ainda não foram apresentados os protocolos previstos como produtos. , Monitoria 2 Sem produtos até o momento., Monitoria 3 , Monitoria 4 Resolução nº 28/2018 do Conselho Estadual do Meio Ambiente (Interação com botos). e Monitoria 5</t>
  </si>
  <si>
    <t>Houve inumeras tentativas de se obter informações na SEMA/AM, porém sem sucesso. Há o SAMGE do ICMBio e Levantamento de dados do CMA sobre relação de UCs com mamíferos aquáticos. Também há trabalho da WWF Brasil sobre sobreposição entre as Ucs e áreas protegidas. Há artigos Vanessa Mintzer 2020 e do Diogo para Peixe-boi no Purus, 2021.</t>
  </si>
  <si>
    <t>Monitoria 1- Criada na monitoria 2, Monitoria 2 Relatório final bolsa PCI-D/CNPq - Instituto Mamirauá Jul 2021. Mintzer et al. 2020. Protected area evaluation for the conservation of endangered Amazon river dolphins (Inia geoffrensis). Biological Conservation. Volume 252, December 2020, 108851, Monitoria 3 , Monitoria 4 e Monitoria 5 Levantamento de dados do CMA sobre relação de UCs com mamíferos aquáticos. Trabalho da WWF Brasil com sobreposição entre Ucs e áreas de ocorrência de botos e tucuxis.</t>
  </si>
  <si>
    <t>Dificuldade de obter informações. Dificuldade em análise dos dados gerados.</t>
  </si>
  <si>
    <t>Ingrid, Sonia, Manuel, Gabriel</t>
  </si>
  <si>
    <t>Ação muito desafiadora para um PAN. Talvez seja interessante uma consultoria ou uma orientação de mestrado/doutorado. Sugestão de mudar, para o proximo ciclo, para capacitação/apoio de Ucs para conservar/monitorar mamiferos aquáticos</t>
  </si>
  <si>
    <t>3.10</t>
  </si>
  <si>
    <t>Oficina para compreensão inicial do ocorrido em 2023 e documento com propostas e subsidios para respostas a incidentes semelhantes.</t>
  </si>
  <si>
    <t xml:space="preserve">Realização de oficinas </t>
  </si>
  <si>
    <t>Manejo de habitat</t>
  </si>
  <si>
    <t xml:space="preserve">Em andamento, considerando que houve avanço de articulação com diferentes atores envolvidos nos diferentes setores: órgãos governamentais, NGOs, organizações da sociedade civil, academia e investigação científica, empresas privadas e forças armadas (Mariana); O trágico evento de caça desenfreada do peixe-boi-da-Amazônia no rio Purus durante a seca extrema em 2023 mostra a enorme fragilidade da espécie frente às mudanças climáticas (Souza, 2025). Na seca extrema de 2010, cerca de mil peixes-bois foram caçados no rio Solimões, com registros similares em diversas localidades em eventos de seca extrema passados, como no Lago Tefé em 1995 (Brum et al., 2021), incluindo o rio Purus. Eventos extremos de cheias e secas se tornaram mais frequentes nas últimas décadas na bacia amazônica (Marengo &amp; Espinoza, 2016), causando uma miríade de efeitos negativos na biodiversidade, e levando a emergências humanitárias e ecológicas sem precedentes (Costa &amp; Marengo, 2023; Costa et al., 2024). Em novembro de 2023, no Lago Coari, Amazônia Central brasileira, foram encontrados cerca de 40 partes de peixe-boi (por exemplo cabeça, nadadeiras peitorais, costelas e outros ossos), e moradores reportaram que apenas um grupo de caçadores abateu cerca de 100 peixes-bois (Souza et al., 2024). Diogo
</t>
  </si>
  <si>
    <t xml:space="preserve">Monitoria 1- Criada na monitora 3, Monitoria 2 Criada na monitora 3, Monitoria 3 Criada na monitora 3, Monitoria 4 Criada na monitora 3 e Monitoria 5 1 workshop em março de 2024 em Manaus - Lições aprendidas da seca severa de 2023 causada pelas mudanças climáticas; relatório do workshop; desenvolvimento de uma ferramenta remota de monitoramento de temperatura nos lagos de RIA amazônicos (Lagos Amazônicos); apresentação em mesa de discussão da CBD COP16 em Cali, Colômbia no pavilhão da OTCA; Protocolo e guia técnico para conduta em eventos de mortalizada incomum (IDSM); Guia para emergências com Mamíferos Aquáticos Amazônicos em situação de seca extrema (CMA/IMBio_); Nota Newsletter Sirenews n.80 - Souza et al., 2024. Extreme droughts drive unprecedented hunting pressure on Amazonian manatees in Brazil.
</t>
  </si>
  <si>
    <t>Mariana Paschoalini Frias, Diogo Souza</t>
  </si>
  <si>
    <t>Aproximo ciclo: Capacitações para monitoramentos e ações precistos nos protocolos. É uma ação que perpassa diversas linhas temáticas (Gestão da Informação, Pesquisa, Comunicação, Manejo in situ e de habitat), indicando áreas prioritárias para esta temática.</t>
  </si>
  <si>
    <t>Mariana Frias (WWF), Sannie Brum (INPA/AMPA), Diogo Souza (INPA), Vera da Silva (INPA), Sônia Canto (SEMA/AM), Miriam Marmontel (IDSM), André Coelho (IDSM), Marcelo Vidal (CNPT/ICMBIO)</t>
  </si>
  <si>
    <t>Investigamos os movimentos, a área de vida e o uso de habitat de 20 peixes-bois-da-Amazônia (10 machos e 10 fêmeas) liberados na várzea do rio Purus, Amazônia Central, usando telemetria VHF entre 2016 e 2022. As áreas de vida e as taxas de deslocamento diário se expandiram durante o período de seca, refletindo a redução dos habitats aquáticos e a busca por áreas adequadas para forrageamento e refúgio. Em contraste, durante a cheia, os deslocamentos foram mais curtos e concentrados nos lagos de várzea. A maioria dos indivíduos permaneceu na planície de inundação durante todo o ano, divergindo de relatos anteriores de migração sazonal para lagos de ria. Deslocamentos de longa distância de até 130 km foram observados, evidenciando a capacidade da espécie para movimentos extensos. De modo geral, nossos resultados revelam alto grau de plasticidade comportamental em T. inunguis, moldada pelos ciclos hidrológicos e pelas condições locais de habitat. A persistência dos peixes-bois nos lagos de várzea ao longo do ano destaca o papel crítico das planícies de inundação como regiões-chave para a conservação da espécie, diante de alterações climáticas nos regimes de enchentes e vazantes da Amazônia (Diogo de Souza, 2025 - tese de doutorado).</t>
  </si>
  <si>
    <t xml:space="preserve">Monitoria 1- Mapas de Distribuição (Plataforma Botos da Amazônia) Papers: Mosquera Guerra et al. Spatial ecology of river dolphins (Cetartiodactyla-Iniiidae) in the Amazon and Orinoco basins. ENSR-2019-10-002 (submetido). 
Melo-Santos, G., Walmsley, S.F., Marmontel, M., Oliveira-da-Costa, M. and Janik, V.M., 2020. Repeated downsweep vocalizations of the Araguaian river dolphin, Inia araguaiaensis. The Journal of the Acoustical Society of America, 147(2), pp.748-756. Melo-Santos, G., Rodrigues, A.L.F., Tardin, R.H., de Sá Maciel, I., Marmontel, M., Da Silva, M.L. and May-Collado, L.J., 2019. The newly described Araguaian river dolphins, Inia araguaiaensis (Cetartiodactyla, Iniidae), produce a diverse repertoire of acoustic signals. Pavanato, H.J., Gomez-Salazar, C., Trujillo, F., Lima, D., Paschoalini, M., Ristau, N., Marmontel, M. 2019. Density, abundance and group size of river dolphins (Inia geoffrensis and Sotalia fluviatilis) in central Amazonia, Brazil. J. Cetacean Research and Management 20: 93-100. https://doi.org/10.1016/j.gecco.2019.e00854 [submetido] Mosquera Guerra et al. Spatial ecology of river dolphins (Cetartiodactyla-Iniiidae) in the Amazon and Orinoco basins. [submetido]
Andrade, A.M., Arcoverde, D.L. and Albernaz, A.L., 2019. Relationship of Neotropical otter vestiges with environmental and anthropogenic factors. Acta Amazonica, 49(3), pp.183-192. Gabriel Melo-Santos et al. "Distribution, habitat use and group size of river dolphins in Eastern Amazon"
GAT: Modelo de adequabilidade ambiental da ariranha e mapas de distribuição atualizados (PAN Ariranha)., Monitoria 2 Marmontel, M., Lima, D.S., Funi, C., dos Santos, V.F., Oliveira-da-Costa, M. 2021. Unveiling the Conservation Status of Inia and Sotalia in the Brazilian Northeastern Amazon. Aquatic Mammals 47(4), 376-393, htpps://doi.org/10.1578/AM.47.4.2021.376
Mosquera-Guerra, F., Trujillo, F., Oliveira-da-Costa, M., Marmontel, M., Van Damme, P.A., Franco, N., Córdova, L., Campbell, E., Alfaro-Shigueto, J., Mena, J.L., Mangel, J.C., Usma Oviedo, J.S., Carvajal-Castro, J.D., Mantilla-Meluk, H., Armenteras-Pascual, D. 2021. Home range and movements of Amazon river dolphins Inia geoffrensis in the Amazon and Orinoco river basins. Endangered Species Research [estágio de proof em 16/7] Relatório final bolsa PCI-D/CNPq - Instituto Mamirauá. Dissertação Thaís Pereira (2019) para o Rio Araguaia. Bonvincino et al 2020.Distribution of South American manatees, Trichechus manatus Linnaeus, 1758 and T. inunguis (Natterer, 1883) (Sirenia: Trichechidae). Bol. Mus. Para. Emílio Goeldi. Cienc. Nat., Belém, v. 15, n. 3, p. 573-599, set.-dez. 2020. Dashboard dos botos amazônicos (https://teams.microsoft.com/_#/conversations/19:meeting_ZTZmMDczYjctNmQ1Yy00YjBhLTk1ZDgtZjQ2MTFhZjgxNDdi@thread.v2?ctx=chat).
, Monitoria 3 , Monitoria 4 https://panda.maps.arcgis.com/apps/instant/sidebar/index.html?appid=5da4f11040fc456abcb4aff927040215; https://doi.org/10.1101/2022.01.30.478386 e Monitoria 5 Dashboard da Sardi. Mapas georreferenciados para ocorrência de golfinhos de rio na América do Sul. Artico do Diogo Souza de 2021. Tese de doutorado do Diogo Souza. SEA: Trabalho em andamento na região estuarina e foz do Rio Amazonas. Para Ariranha e lontras Gabriel vai enviar produto. Relatório na CIB (Mariana)
</t>
  </si>
  <si>
    <t>Diogo Alexandre de Souza e Gabriel Melo</t>
  </si>
  <si>
    <t>Ação pode ser repetida no próximo ciclo para avaliando as mudanças climáticas e as alterações destes parâmetros para as espécies. Os estuários devem ser abordados com destaque no próximo ciclo, devido a área de contato com espécie marinhas.</t>
  </si>
  <si>
    <t>Seis expedições para estimativa de abundancia de botos e tucuxis foram realizadas entre os anos 2021 e 2025. Há abundância para águas negras, brancas e clara em estudos já feitas, mas a repetição são necessário. Os estudos atuais geraram uma boa linha base de abundância.</t>
  </si>
  <si>
    <t>Monitoria 1- Papers: Pavanato, H.J., Gomez-Salazar, C., Trujillo, F., Lima, D., Paschoalini, M., Ristau, N., Marmontel, M. 2019. Density, abundance and group size of river dolphins (Inia geoffrensis and Sotalia fluviatilis) in central Amazonia, Brazil. J. Cetacean Research and Management 20: 93-100; M. Paschoalini, R.M. Almeida, F. Trujillo, G. Melo-Santos, M. Marmontel, H.P. Pavanato, F. Mosquera Guerra, N.G. Ristau, A.N. Zerbini. "On the brink of isolation: Population estimates of the Araguaian river dolphin in a human-impacted region in Brazil" aceito pela PLOS One special issue "Biodiversity Conservation" edição de março; Tese de doutorado de Mariana Paschoalini Frias (2019) Estimating population size and density for South American river dolphins boto and tucuxi: improving methods and ecological approaches, UFJF. Relatórios ao IBAMA (2015 a 2020) por Mariana Frias: Monitoramento de boto, tucuxi, lontra, ariranha, peixe-boi-amazônico na zona de influência da UHE Belo Monte, Pará. , Monitoria 2 Tese finalizada; papers submetidos e em preparação; novos projetos formalizados. Paschoalini M, Almeida RM, Trujillo F, Melo-Santos G, Marmontel M, Pavanato HJ, et al. (2020) On the brink of isolation: Population estimates of the Araguaian river dolphin in a human-impacted region in Brazil. PLoS ONE 15(4): e0231224. https://doi.org/10.1371/journal.pone.0231224
Marmontel, M., Melo, J.F., Paschoalini, M., Coelho, A.G., Chavez-Perez, H., Oliveira-daCosta, Pavanato, H. 2021. Population estimates of Amazonian river dolphins in the Mamirauá Sustainable Development Reserve before and after the "piracatinga" fishery moratorium. SC/68C/SM/16, presented at the Scientific Committee Meeting of the International Whaling Commission. 16 pp.
Paschoalini, M., Trujillo, F., Marmontel, M., Mosquera-Guerra, F. 2021. Population size diversity and distribution of Amazonian river dolphins (Inia and Sotalia fluviatilis): an extensive abundance estimation across the Amazon and Orinoco river basins. SC/68C/SM/11, presented at the Scientific Committee Meeting of the International Whaling Commission. 22 pp. Manuscritos sobre uso de drones na detecção de golfinhos de rio (Oliveira et al., 2019) e melhoramento em estimativas populacionais (Oliveira et al., em revisão). 
, Monitoria 3 DE SOUZA, DIOGO ; D'AFFONSECA NETO, JOSÉ ; AMARAL, RODRIGO ; DA SILVA, VERA M.F. . The first confirmed pregnancy of a released Amazonian manatee. ORYX, v. 55, p. 814-814, 2021. (Rodrigo Amaral/IFAM)
AMARAL, RS; da SILVA, V. M. F. . ANTI-MÜLLERIAN HORMONE (AMH) LEVELS IN AMAZONIAN MANATEES (TRICHECHUS INUNGUIS): SEX AND AGE CLASS VARIATIONS. In: 19th International Congress on Animal Reproduction, 2022, Bologna. Abstract book of the 19th International Congress on Animal Reproduction. Milao: Vet International, 2022. p. 14-14. (Rodrigo Amaral/IFAM)
VIANA, K. A. ; ARAUJO, C. M. G. ; da SILVA, V. M. F. ; AMARAL, R. S. . Avaliação histológica do testículo de peixe-boi da Amazônia (Trichechus inunguis). In: XXIX Encontro e XXIII Congresso ABRAVAS, 2021, virtual. Anais do XXIX Encontro e XXIII Congresso ABRAVAS. São Paulo: ABRAVAS, 2021. p. 1-1. (Rodrigo Amaral/IFAM), Monitoria 4 Artigos publicados: https://www.mdpi.com/2077-1312/9/11/1184; https://journals.plos.org/plosone/article?id=10.1371/journal.pone.0191304; https://www.cambridge.org/core/journals/oryx/article/amazon-river-dolphins-inia-geoffrensis-are-on-the-path-to-extinction-in-the-heart-of-their-range/2CB21F19C8D566AD79B3AE5DF77F26D9 e Monitoria 5 Paschoalin et al 2020 e 2021, Brunn et al 2023, Da Silva et al 2023, Amaral et al 2023, Moraes et al 2025, Relatório Sea Shepherd/INPA 2022 a 2025.</t>
  </si>
  <si>
    <t>Juan Pablo Torres Florez, Mariana WWF, Vera INPA, Gabriel BIOMA</t>
  </si>
  <si>
    <t>Proximo ciclo: Fazer abundancia de peixes-bois e ariranhas. Repetir estudos de abundância RDS Mamirauá, Baixo Rio Tapajós e Rio Tocantins e Araguaia pra gerar tendências populacionais e entender os motivos da tendência para embasar políticas públicas.</t>
  </si>
  <si>
    <t xml:space="preserve">Parametros da história de vida do Boto-vermelho Inia geoffrensis estabelecidos e publicado, inclusive tempo geracional para a especie, Parâmetros de vida da espécie Inia geoffrensis estabelecidos e publicados, incluindo o tempo geracional para a espécie. Para ariranhas já está bem estabelecido, para Peixe-boi. Estudos com ultrasoon e saude em Mocajuba em andamento (BIOMA).
</t>
  </si>
  <si>
    <t xml:space="preserve">Monitoria 1- Melo-Santos, G., Walmsley, S.F., Marmontel, M., Oliveira-da-Costa, M. and Janik, V.M., 2020. Repeated downsweep vocalizations of the Araguaian river dolphin, Inia araguaiaensis. The Journal of the Acoustical Society of America, 147(2), pp.748-756. Melo-Santos, G., Rodrigues, A.L.F., Tardin, R.H., de Sá Maciel, I., Marmontel, M., Da Silva, M.L. and May-Collado, L.J., 2019. The newly described Araguaian river dolphins, Inia araguaiaensis (Cetartiodactyla, Iniidae), produce a diverse repertoire of acoustic signals. Pavanato, H.J., Gomez-Salazar, C., Trujillo, F., Lima, D., Paschoalini, M., Ristau, N., Marmontel, M. 2019. Density, abundance and group size of river dolphins (Inia geoffrensis and Sotalia fluviatilis) in central Amazonia, Brazil. J. Cetacean Research and Management 20: 93-100. https://doi.org/10.1016/j.gecco.2019.e00854 [submetido] Mosquera Guerra et al. Spatial ecology of river dolphins (Cetartiodactyla-Iniiidae) in the Amazon and Orinoco basins. [submetido]
Andrade, A.M., Arcoverde, D.L. and Albernaz, A.L., 2019. Relationship of Neotropical otter vestiges with environmental and anthropogenic factors. Acta Amazonica, 49(3), pp.183-192. Gabriel Melo-Santos et al. "Distribution, habitat use and group size of river dolphins in Eastern Amazon", Monitoria 2 BRUM, S. ; ROSAS-RIBEIRO, P. ; AMARAL, R. S. ; SOUZA, D. A. ; CASTELLO, L. ; DA SILVA, V. M. F. . Conservation of Amazonian aquatic mammals. AQUATIC CONSERVATION (ONLINE), v. 31, p. 1068-1086, 2021.
VALDEVINO, G. C. M. ; DA SILVA, V. M. F. ; AMARAL, R. S. . Using osteological measurements to estimate body length in Amazonian manatees. ACTA AMAZONICA, v. 51, p. 156-161, 2021.
AMARAL, R. S.; ROSAS, F. C. W. . First report on the colpocytology and serum steroid hormone levels of Giant otters. International Zoo Yearbook, v. 54, p. 80-85, 2020., Monitoria 3 DE SOUZA, DIOGO ; D'AFFONSECA NETO, JOSÉ ; AMARAL, RODRIGO ; DA SILVA, VERA M.F. . The first confirmed pregnancy of a released Amazonian manatee. ORYX, v. 55, p. 814-814, 2021. (Rodrigo Amaral/IFAM)
AMARAL, RS; da SILVA, V. M. F. . ANTI-MÜLLERIAN HORMONE (AMH) LEVELS IN AMAZONIAN MANATEES (TRICHECHUS INUNGUIS): SEX AND AGE CLASS VARIATIONS. In: 19th International Congress on Animal Reproduction, 2022, Bologna. Abstract book of the 19th International Congress on Animal Reproduction. Milao: Vet International, 2022. p. 14-14. (Rodrigo Amaral/IFAM)
VIANA, K. A. ; ARAUJO, C. M. G. ; da SILVA, V. M. F. ; AMARAL, R. S. . Avaliação histológica do testículo de peixe-boi da Amazônia (Trichechus inunguis). In: XXIX Encontro e XXIII Congresso ABRAVAS, 2021, virtual. Anais do XXIX Encontro e XXIII Congresso ABRAVAS. São Paulo: ABRAVAS, 2021. p. 1-1. (Rodrigo Amaral/IFAM), Monitoria 4 Mariana irá encaminhar os artigos. e Monitoria 5 Trabalhos publicados sobre os parâmetros de vida de Inia geoffrensis e Trichechus inunguis e tempo geracional para a especie. Já estão no drive, inserir aqui.
</t>
  </si>
  <si>
    <t xml:space="preserve">Vera M F da Silva, Mariana Frias
</t>
  </si>
  <si>
    <t>Para peixes-bois são necessários mais estudos, para Inias está ok, com algum refinamento sendo necessário para o estuário. Ariranhas e Lontras já há dados do grupo específico. Informações sobre Sotalia fluviatilis são necessários, porém as pesquisas são arriscadas pelo risco de morte por stress.</t>
  </si>
  <si>
    <t>Monitoria 1- Dissertação de mestrado: Camila C. Carvalho 2019. Ecologia alimentar de peixes-boi no brasil com base em análises de isótopos estáveis de carbono e nitrogênio. URG (embora não seja artigo ou relatório, previstos como produtos, a dissertação contribui diretamente para o resultado esperado da ação). , Monitoria 2 Sem produtos adicionais., Monitoria 3 , Monitoria 4 e Monitoria 5</t>
  </si>
  <si>
    <t xml:space="preserve">A ação continua em andamento. Parte do objetivo de definir grupos populacionais baseados em estimativas genéticas vem sendo realizado em trabalhos de pós-graduação no entanto ainda não foi realizada uma análise conjunta dos dados, que inclua toda a área de distribuição das espécies.Inias, Sotalia e Trichechus, </t>
  </si>
  <si>
    <t>Monitoria 1- Gravena et al. (2019) analisa a estrutura populacional de botos do baixo rio Negro. Vilaça et al. (2019) analisa marcadores genômicos de peixes-boi da Guiana Francesa. Vilaça e Santos (2020) sequenciaram o genoma mitocondrial de peixe-boi da Flórida e acabaram descobrindo que o genoma depositado anteriormente no GenBank como T. manatus na realidade pertence a T. inunguis. Lima, C.S., Magalhães, R.F., Marmontel, M., Meirelles, A.C., Lavergne, A., Thoisy, B., Santos, F.R. A hybrid swarm of manatees along the Guianas coastline, a peculiar environment under the influence of the Amazon River plume. An Acad Bras Cienc (2019), 91 (Suppl. 3). , Monitoria 2 
de Oliveira, T. M. et al. TLR4 and TLR8 variability in Amazonian and West Indian Manatee species from Brazil. Genetics and Molecular Biology 42:2 (2021). 
 Luna, F. O. et al. Genetic connectivity of the West Indian Manatee in the southern range and limited evidence of hybridization with Amazonian manatees. Frontiers in Marine Science 7:574455 (2021)
 Lima, C.S., Magalhães, R.F., Santos, F.R. 2021. Conservation issues using discordant taxonomic and evolutionary units: a case study of the American manatee (Trichechus manatus, Sirenia) Wildlife Research - https://doi.org/10.1071/WR20197
 Silva, V.S., Skueresky, N., Lopes, F., Koch, T.K., Ott, P.H., Siciliano, S., Barreto, A.S., Secchi, E.R., Meirelles, A.C.O., Carvalho, V.L., Borges, J.C.G., Danilewicz, D., Farro, A.P.C., Barbosa, L.A., Martins Jr, J., Valiati, V.H., Eizirik, E., Oliveira, L.R. 2021. Integrating morphology and DNA barcoding to assess cetacean diversity in Brazil. Mammal Research, https://doi.org/10.1007/s13364-021-00555-w Garcia, E.H.S.P. (2021). Do turismo à genética: uma avaliação populacional dos botos-vermelhos provisionados no Rio Negro, Amazônia Central. Master Dissertation. Instituto Nacional de Pesquisas da Amazônia, Manaus, Brazil.
 Caballero et al. 2018. Population Structure of Riverine and Coastal Dolphins Sotalia fluviatilis and Sotalia guianensis: Patterns of Nuclear and Mitochondrial Diversity and Implications for Conservation. The Journal of heredity, 2018. 757-770 (https://www.researchgate.net/publication/327891511_population_structure_of_riverine_and_coastal_dolphins_Sotalia_fluviatilis_and_Sotalia_guianensis_PATTERNS_of_nuclear_and_mitochondrial_diversity_AND_implications_for_conservation)., Monitoria 3 MOREIRA.S ; MEIRELLES, A. C. ; CARVALHO, V. L. ; REGO, P. S. ; ARARIPE, J. . Molecular confirmation of twinning in the West Indian Manatee (Trichechus manatus). BIOTA NEOTROPICA (ONLINE. EDIÇÃO EM INGLÊS) , v. 22, p. 1, 2022. (Waleska Gravena/UFAM)
Gravena, Waleska ; da Silva Nunes, Mário ; da Silva de Souza, Israela . Aquatic Mammals of the Amazon: A Review of Gene Diversity, Population Structure and Phylogeography Applied to Conservation. In: Maximiliano Nardelli; Juan Ignacio Túnez. (Org.). Molecular Ecology and Conservation Genetics of Neotropical Mammals. 1ed.: Springer International Publishing, 2021, v. , p. 199-224. (Waleska Gravena/UFAM). Silva, V. S., Skueresky, N., Lopes, F., Koch, T. K., Ott, P. H., Siciliano, S., ... &amp; de Oliveira, L. R. (2021). Integrating morphology and DNA barcoding to assess cetacean diversity in Brazil. Mammal Research, 66(2), 349-369., Monitoria 4 Tese: Farias, J. G. Padrões evolutivos em golfinhos fluviais. 2023 Dissertação: Zurra, M.C. Diversidade genética de botos isolados após mais de três décadas da construção da Usina Hidrelétrica de Balbina. 2023 Artigos: de Oliveira, E.H.C. et al. Karyotypical confirmation of natural hybridization between two manatee species, Trichechus manatus and Trichechus inunguis. 2022; e Monitoria 5 Já existem publicações (citadas no arquivo disponibilizado), e projetos aprovados com financiamento, com o objetivo de definir as populações, no entanto, muito ainda deve ser feito, principalmente um trabalho colaborativo entre os pesquisadores e instituições que já trabalham com as espécies, utilizando a mesma metodologia a fim de determinar se existem diferentes populações, subespécies ou espécies diferentes ao longo da distribuição. A maior parte das publicações é referente às populações de peixes-bois da parte baixa do rio Amazonas, zona de hibridização com a espécie marinha. Nos últimos anos poucas foram as publicações referentes a estudos populacionais tanto de botos quanto de tucuxis. Algumas teses foram geradas, no entanto como ainda não foram publicadas, não estão incluídas na pasta. De acordo com os colaboradores da ação, pelo menos 4 artigos sobre genética de populações de botos estão em revisão pelas revistas e devem ser publicados em breve. (Inserir referencias da pasta). Trabalhos com genética em andamento em Mocajuba e Cametá, com Inia, pelo BIOMA. Tese de doutorado de Sávia Moreira com genética de peixe-boi. Joiciane Farias elaborou tese com genética de Inia no AM. Ação do GBB que aborda Peixe-Boi e Inia Araguaienses. Caballero et al e Cunha et al 2018, Heidi Bonifácio 2024, todos para Sotália. Inia boliviensis x geoffrensis pela Hamada. Tavares et al 2023 de peixe-boi.</t>
  </si>
  <si>
    <t>Waleska Gravena, Gabriel e Vera</t>
  </si>
  <si>
    <t>Resultados bem encaminhados para Inia e já existente para Ariranha e Lontras, faltam estudos nesta linha para Sotalia e Peixe-boi.</t>
  </si>
  <si>
    <t>Monitoria 1- Sem produtos apresentados até a primeira monitoria., Monitoria 2 , Monitoria 3 , Monitoria 4 e Monitoria 5</t>
  </si>
  <si>
    <t>Em função da mesma, houve um incremento no número de pesquisas voltadas especificamente para saúde de mamíferos aquático amazônicos, bem como levantamentos sanitários realizados em instituições mantenedoras desses mamíferos aquáticos na área de abrangência do PANMAA.</t>
  </si>
  <si>
    <t>Monitoria 1- Mello DMDd, da Silva VMF (2019). Hematologic profile of Amazon river dolphins Inia geoffrensis and its variation during acute capture stress. PLoS ONE 14(12): e0226955. https://doi. org/10.1371/journal.pone.0226955, Monitoria 2 Em 2019, duas defesas na área: Gláucia Sousa, mestrado pelo VPS/FMVZ/USP (amostras de peixe-boi do CPPMA e ZooUnama) e Thaís Carneiro S. Rodrigues, doutorado pela Universidade Federal de Uberlândia (amostras do IDSM). Correa Neto et al 2021. Salmonellosis in a young Amazonian manatee (Trichechus inunguis). Ciência Rural, Santa Maria, v.51:2, e20190611, 2021., Monitoria 3 ROCHA, M. F. G. ; DIOGENES, E. M. ; CARVALHO, V. L. ; MARMONTEL, M. ; COSTA, M. O. ; DA SILVA, V. M. F. ; AMARAL, R. S. ; GRAVENA, W. ; CARMO, N. A. ; MARIGO, J. ; OCADAQUE, C. J. ; FREITAS, A. S. ; PINHEIRO, R. M. ; LIMA-NETO, R. G. ; CORDEIRO, R. A. ; PEREIRA-NETO, W. A. ; GUEDES, G. M. M. ; SIDRIM, J. J. C. ; CASTELO-BRANCO, D. S. C. M. . One Health Implications of Antimicrobial Resistance in Bacteria from Amazon River Dolphins. EcoHealth, v. 18, p. 383-396, 2021. (Rodrigo Amaral/IFAM). Desenvolvimento da pesquisa e defesa de dissertação “INFECÇÃO POR Giardia sp. E Cryptosporidium spp. EM SIRÊNIOS E MUSTELÍDEOS NO NORTE E NORDESTE DO BRASIL”, sendo esta realizada pela Médica Veterinária VANESSA ARAUJO REBELO e sob a orientação do Prof. Dr. João Carlos Gomes Borges. (João Borges/FMA). , Monitoria 4 e Monitoria 5 Houve um incremento nas publicações e informações geradas acerca do tema incluindo 3 teses de doutorado e uma de mestrado, além da publicação de artigos científicos e emissão dos relatórios com os resultados dos levantamentos sanitários ao Centro de Preservação e Pesquisa de Mamíferos Aquáticos da Eletronorte, Balbina, AM e ao ZooUnama (Zoológico da Universidade da Amazônia), Santarém, PA, para peixe-boi. Solicitar os produtos para inserir no drive. Leite et al 2025 (resistencia antimicrobiana em boto), Rodrigues et al 2025 (leptospirose e brucellas com sirênios e botos), Rodrigues et al 2018 (lpatologia de pulmões em golfinhos vivos). Mello et al 2025 Inia arag; Mello et al 2024, de Souza et al 2024, da Silva et al 2024, Colombo et al 2024, Amaral et al 2023, da Silva et al 2023, Novoselecki et al 2022, Duarte-Benvenuto et al 2022, Rocha et al 2021, Mello e da Silva 2020, Maduro et al 2020, Sacristan et al 2019, Robeck et al 2019, Mello e da Silva 2019. Lima et al 2024. Alves et al 2024, Abrantes et al 2023.</t>
  </si>
  <si>
    <t>Servir como ação balizadora para a realização de pesquisas específicas envolvendo a sanidade de mamíferos aquáticos amazônicos. E, ao meu ver, o principal produto em termos de conservação das espécies, foi a entrega dos resultados individualizados, por espécime, do levantamento sanitário em Trichechus inunguis aos respectivos centros de reabilitação: Centro de Preservação e Pesquisa de Mamíferos Aquáticos da Eletronorte, Balbina, AM e ao ZooUnama (Zoológico da Universidade da Amazônia), Santarém, PA.</t>
  </si>
  <si>
    <t>Daniella Carvalho, Vera, Gabriel, Mariana e Marcelo</t>
  </si>
  <si>
    <r>
      <t xml:space="preserve">Esta é uma ação extremamente relevante, pois serve de balizadora à realização de pesquisas envolvendo a saúde das espécies de mamíferos aquáticos amazônicos. O ideal seria os centros de pesquisa, especialmente na região Norte do país, contarem com grupos de pesquisa voltados especificamente à saúde destas espécies ameaçadas, pois apesar da ação fomentar estudos, por si só, sem que haja grupo formal cujo foco seja a saúde destes mamíferos, os resultados das ações continuarão pontuais, e utilizando, preferencialmente, ferramentas e técnicas aplicadas às espécies domésticas. Faz-se imperativa a condução de pesquisas que venham a desenvolver técnicas diagnósticas voltadas às espécies em questão. Isto demandaria a existência de mais de um grupo de pesquisa, trabalhando, preferencialmente, de forma colaborativa. Há inumeras pesquisas em andamento sobre o assunto, mas poucos resultados para Sotalia e lontras. Fisiologias das espécies de mamíferos aquáticos são bem distintas, sendo os resultados de saúde pouco comparável. </t>
    </r>
    <r>
      <rPr>
        <sz val="11"/>
        <color theme="1"/>
        <rFont val="Calibri"/>
        <family val="2"/>
        <scheme val="minor"/>
      </rPr>
      <t>Manter para próximo para próximo ciclo para consolidar resultados e avançar no conhecimento das demais espécies além do Inia e Trichechus (Sotalia fluviatilis e mustelideos).</t>
    </r>
  </si>
  <si>
    <t>A ação ainda encontra-se em andamento, embora já existam alguns trabalhos sobre o tema. O estudo avaliando o nivel de contaminaçao ambiental aquático, dos itens alimentares utilizados pelo boto-vermelho e suas concentraçoes no animal estao ainda em fase de conclusao. Hátrabalhos que identificam contaminantes, mas ainda não há trabalhos que avaliam os efeitos metabólicos.</t>
  </si>
  <si>
    <t>Monitoria 1- Mosquera-Guerra, F., Trujillo, F., Parks, D., Oliveira-da-Costa, M., Van Damme, P.A., Echeverría, A., Franco, N., Carvajal-Castro, J.D., Mantilla-Meluk, H., Marmontel, M., Armenteras-Pascual, D. (2019) Mercury in populations of river dolphins of the Amazon and Orinoco basins. EcoHealth https://doi.org/10.1007/s10393-019-01451-1 16 pp. (publ online 12Nov2019. , Monitoria 2 Duas dissertações de mestrado orientadas pela Profa. Dra. Eliana Teixeira Mársico da Univesidade Federal Fluminense, bem como artigos no prelo e em fase de elaboração envolvendo a contaminção à montante e à jusante da UHE Balbina na população ribeirinha e em peixes, bem como em peixes-boi mantidos no CPPMA sob influência direta da água do lago de Balbina. Artigo no prelo: "Study of inorganic elements in different organs and tissues of Amazonian manatee (Trichechus inunguis) from Brazil"
 Fábio José Targino Moreira da Silva Júnior; Joanna Damazio Nunes Ribeiro; Hugo Leandro Azevedo Silva; Carla da Silva Carneiro; Edgar Francisco Oliveira de Jesus; Ubiratan Barbosa de Araújo; Stella Maris Lazzarini; Aline Ramos Souza; Julia Siqueira Simões; Ricardo Tadeu Lopes; Marcelino José dos Anjos; Micheli da Silva Ferreira; Eliane Teixeira Mársico
, Monitoria 3 , Monitoria 4 https://doi.org/10.1016/j.envres.2020.110483 e Monitoria 5 Publicaçoes e tese de doutorado em andamento que associam micro e nano plastico com efeitos sobre a fisiologia.</t>
  </si>
  <si>
    <t>Vera M F da Silva</t>
  </si>
  <si>
    <t>Recomenda-se o aumento de estudos sobre efeitos de contaminantes sobre as espécies alvo e se mantenha esta ação para o proximo ciclo. Desafio da ação é o prazo para obtenção de respostas ser maior do que o ciclo do PAN (produto: trabalhos iniciados sobre o assunto). Proposta de ação para "Técnicas inovadoras parra investigar efeitos sobre as spp.".</t>
  </si>
  <si>
    <t>Ação não iniciada e não conclusa</t>
  </si>
  <si>
    <t>Monitoria 1- Não foi apresentado relatório do workshop até a primeira monitoria., Monitoria 2 Sem produtos., Monitoria 3 , Monitoria 4 e Monitoria 5</t>
  </si>
  <si>
    <t>Ação necessita de muito apoio humano, ficanceiro e logistico.</t>
  </si>
  <si>
    <t>Trazer um convidado que trabalhe junto da IUCN/CPSG para proximo ciclo para verificar a pertinencia e possibilidade de executar esta ação.</t>
  </si>
  <si>
    <t>A ação encontra-se em andamento, sobretudo por meio da caracterização dos empreendimentos que oferecem interações turísticas com botos no Baixo Rio Negro (AM) e Baixo Rio Tocantins (PA). Recente atividade de quantificação e caracterização indicou a presença de nove empreendimentos que atuam nessa temática no Baixo rio Negro, mas, oito deles encontram-se em desacordo com a Resolução 28/2018 do CEMAAM. (Marcelo Derzi Vidal); 
Ao longo de 2023, servidores do CEPAM participaram do projeto "Pesquisa e educação ambiental para a conservação dos mamíferos aquáticos amazônicos", sob coordenação do CNPT. Foram realizadas reuniões com Marcelo Garcia (Fauna/IPAAM), Christina Fischer (Diretoria Técnica/IPAAM), Francisco Oliveira (Gestor das UCs Margem Esquerda do RN/Sema) e Géssica Nascimento (Gerente Administrativo/Sema). Também foram realizadas atividades de campo (visita aos flutuantes de interação com botos) entre os dias 16 a 18 de maio/2023. No dia 19 de maio/23 realizamos reunião com a Amazonastur para tratar de parceria/atuação deste órgão junto à temática do projeto. Um artigo sobre a caracterização da atividade está previsto para 2026. (Diogo Souza)</t>
  </si>
  <si>
    <t>Monitoria 1- Relatório de visita técnica (abril/2019) aos empreendimentos de turismo com botos situados em Unidades de Conservação estaduais no Baixo Rio Negro. Monografia e dissertação de mestrado relacionadas ao turismo com botos-vermelhos nas RDS Mamirauá e Amanã (anexo). Melo-Santos, G., Rodrigues, A. L.F., Tardin, R. H., de Sá, M. I., Marmontel, M., Da Silva, M. L., and May-Collado, L. J. (2019). “ The newly described Araguaian river dolphins, Inia araguaiaensis (Cetartiodactyla, Iniidae), produce a diverse repertoire of acoustic signals,” PeerJ, 7, e6670. https://doi.org/10.7717/peerj.6670. Rodrigues, A.L.F., Melo-Santos, G., Ramos-Santos, I., Andrade, A.M., Arcoverde, D.L., Sena, L. and da Silva, M.L., 2019. Interactions between children, teenagers and botos (Inia araguaiaensis and Inia geoffrensis) in markets and fairs of Eastern Amazon. Ocean &amp; coastal management, 172, pp.137-145., Monitoria 2 Tese finalizada (Sannie); paper submetido (impacto do turismo no Rio Negro). 1 capítulo de livro publicado:
VIDAL, M. D.; SANTOS, P. M. C.; CHAVES, M. P. S. R.; SWETT, R. Challenges and advances in the planning of tourism with Amazon River dolphins in the Brazilian Amazon. In: KHAN, S.A.R. (Org.). Tourism. 1 ed., London: IntechOpen, v. 1, pp. 1-16, 2020. https://doi.org/10.5772/intechopen.93894. Artigos e ofícios denúncias ao IBAMA e CMA/ICMBio. Rodrigues et al. 2019. Interactions between children, teenagers and botos (Inia araguaiaensis and Inia geoffrensis) in markets and fairs of Eastern Amazon. Ocean &amp; Coastal Management. Volume 172, 15 April 2019, Pages 137-145 (https://www.sciencedirect.com/science/article/abs/pii/S0964569119301188?casa_token=uCsOF_g6_jsAAAAA:BkkFwsqiwn4u52QFPwGViVV7AonZ2kg0XFwPC3TzR4kNIq2kQWVShcl7hms6_GiyhPWOwPmNiiQ). Melo Santos et al. 2019. The newly described Araguaian river dolphins, Inia araguaiaensis (Cetartiodactyla, Iniidae), produce a diverse repertoire of acoustic signals., Monitoria 3 Relatório de atividades AMPA em parceria com a Fundação Vitória Amazônica. (Sannie/AMPA). . .VIDAL, M. D.; SANTOS, P. M. C.; CHAVES, M. P. S. R.; SWETT, R. Challenges and advances in the planning of tourism with Amazon River dolphins in the Brazilian Amazon. In: KHAN, S.A.R. (Org.). Tourism. 1 ed., London: IntechOpen, v. 1, pp. 1-16, 2021. https://doi.org/10.5772/intechopen.93894 (Marcelo Vidal/ICMBio), Monitoria 4 Relatórios Técnicos, autos de infração e notificações. e Monitoria 5 Foram geradas diversas publicações (artigos e capítulos de livro, vide pasta compartilhada da ação) que tratam sobre a caracterização e impactos (positivos e negativos) das interações turísticas com fauna na Amazônia, em especial com os botos (Vidal). Rodrigues et al 2019, Paschoalini et al 2025, Leite et al 2025. Colocar as citações do drive aqui. Brunn et al XX, Tese de Valle (Vera vai enviar os arquivos). Relatório de Comportamento do posdoc do Gabriel Bioma em fase de publicação. Tese do Diogo Souza e Relatório da sea Shepherd (mudanças climáticas). Moraes et al (interações com Inea arag.), Natali Ristau do Amares tem trabalhos sobre interações do boto com pesca esportiva.</t>
  </si>
  <si>
    <t>Marcelo Derzi Vidal, Diogo Cesar Lagroteria O. Faria, Gabriel Melo</t>
  </si>
  <si>
    <t>Manter no próximo ciclo, buscando avaliar também impactos positivos e verificando pertinencia de estudos com Tucuxi.</t>
  </si>
  <si>
    <t>Uso sustentável</t>
  </si>
  <si>
    <t>A ação encontra-se em andamento, sobretudo por meio da realização de atividades teóricas e práticas (mapeamentos participativos, visitas técnicas a áreas relacionadas, capacitações). Nesse sentido, o curso “Ecoturismo e observação de fauna amazônica” foi realizado na RDS Tupé - Amazonas (11 de setembro de 2024) e Mocajuba - Pará (17-18 de junho de 2025). A capacitação buscou (i) apresentar e discutir com os participantes experiências e impactos do turismo com fauna silvestre, (ii) caracterizar as principais espécies da fauna silvestre amazônica com potencial turístico, (iii) colaborar para que condutores/guias de turismo ofereçam mais e melhores informações sobre a fauna silvestre amazônica, (iv) estimular a realização de um turismo menos impactante, baseado na observação da fauna silvestre, em detrimento à um turismo baseado na oferta alimentar, e (v) contribuir para a realização de uma atividade geradora de renda que valorize o uso sustentável da fauna silvestre amazônica. Linha de Turismo de Coexistência (WWF), para promoção de turismo de base comunitária em Alter do Chão e Quilombo Kalunga atendendo as recomendações do guia de boas práticas e gerando visão positiva para os inias. Cursos de boas práticas com flutuantes no baixo rio negro pelo INPA.</t>
  </si>
  <si>
    <t>Monitoria 1- Embora o artigo no prelo (ver descrição do andamento da ação) contribua diretamente para o resultado esperado da ação, o relatório previsto como produto não foi apresentado até a primeira monitoria, como planejado (a ação foi iniciada antes do previsto)., Monitoria 2 Capítulo de livro no prelo: 
From food supply to contemplation: proposition of areas for dolphin-watching tourism in the Anavilhanas National Park, Brazil. A ser publicado no livro New challenges, strategies and trends in tourism, hospitality and management. Previsão de publicação: setembro de 2021., Monitoria 3 Realizada pesquisa sobre o potencial de realização do turismo de observação de botos e tucuxis, sem oferta alimentar, no Parque Nacional de Anavilhanas. Publicado o artigo: VIDAL, M. D.; SANTOS, P. M. C.; PARISE, M.; CHAVES, M. P. S. R. From Food Supply to Contemplation: Proposition of Areas for Dolphin-Watching Tourism in the Anavilhanas National Park, Brazil. Tourism Planning &amp; Development. 18: 1-19, 2021. https://doi.org/10.1080/21568316.2021.1980093. (Marcelo Vidal/ICMBio), Monitoria 4 Capacitação sobre biologia e conservação de mamíferos aquáticos, Catalogo de foto identificação de botos que interagem com os visitantes, cursos de capacitação com operadores de turismo. e Monitoria 5 Listas de presença das capacitações ofertadas. Apostilas e demais materiais do INPA (Vera)</t>
  </si>
  <si>
    <t>No Parque Nacional de Anavilhanas - AM, foram realizados censos/inventários das áreas mais propensas a avistar botos não condicionados ao turismo baseado na oferta alimentar. Os resultados foram publicados no artigo e disponibilizados em linguagem mais acessível a diferentes hotéis, pousadas e guias/condutores de turismo com atuação na área protegida, como forma de estímulo ao desenvolvimento de um turismo voltado para a observação dos botos em diferentes áreas do Parque. Avaliação dos impactos do turismo que envolve alimentação de botos, lembrando que o turismo de observação embarcada tem impactos negativos já bem identificadoss. IN de 2018/AM que regulamenta o turismo com botos precisa ser atualizada. Importancia do Turismo como ferramenta de sensibilização. Portaria 125/2025 IBAMA recente, de 2025, sobre Turismo Nacional de Observação de Vida Silvestre com Base Comunitária. Turismo científico é um futuro. Oportunidades de acesso a informação e pesquisas através do turismo.</t>
  </si>
  <si>
    <t>Manejo ex situ</t>
  </si>
  <si>
    <t>Levantamentos pontuais de numero de peixes-bois em reabilitação feitos pelo CMA/ICMBio em 2023 e controle de resgates de filhotes de peixes-bois feitos pela REMANOR. Todos os animais de Balbina estão chipados, fotoidentificados e serão geneticamente identificados pelo INPA. O INPA também está no mesmo processo. O CMA fez levantamento de numero de animais em reabilitação na região Norte.</t>
  </si>
  <si>
    <t>Monitoria 1- Criada na monitoria 3, Monitoria 2 Criada na monitoria 3, Monitoria 3 Criada na monitoria 3, Monitoria 4 e Monitoria 5 Levantamentos feitos pelo CMA/ICMBio</t>
  </si>
  <si>
    <t>Importante ser avaliada se mantido para o próximo ciclo,</t>
  </si>
  <si>
    <t>Normativas</t>
  </si>
  <si>
    <t>Resolução 28/2018/Conselho Estadual/AM que regulamenta o turismo com botos (inias), porém o IPAAM entende que o licenciamento de atividades com vida silvestre é do IBAMA e não do Estado. Agora a Sonia Canto está na Coodenação de FAUNA do IPAAM, o que pode facilitar soluções para o Estado do Amazonas. ICMBio, IBAMA e MMA voltaram a discutir portarias para normatizar interação com mamíferos aquáticos.</t>
  </si>
  <si>
    <t>Monitoria 1- Até a primeira monitoria, não foram apresentadas minutas de normas contemplando os Estados da Amazônia., Monitoria 2 Sem produtos até o momento., Monitoria 3 Duas minutas de portarias elaboradas.(Thaís Coutinho/MMA) , Monitoria 4 Minuta de portaria conjunta (MMA, IBAMA e ICMBio) de normativa para observação de sirênios. e Monitoria 5 Gabriel melo já tem sugestões para a revisão para resoluções relacionadas ao turismo com mamíferos aquáticos. Proposta de Interação com Sirênios feita pelo ICMBio/IBAMA/MMA</t>
  </si>
  <si>
    <t>Sonia, Marcelo, Gabriel</t>
  </si>
  <si>
    <t>MANTER A AÇÃO. Revisão da Resolução de 2018 do Conselho Estadual/AM que regulamenta o turismo com botos precisa ser atualizada. Buscar a comissão tripartite (Federal, Estadual e Municipal) para buscar normatização e estabelecimento de responsabilidades sobre o tema. Proposta de Portaria Conjunta MMA/ICMBio/IBAMA para turismo com mamíferos aquáticos há anos em discussão, mas sem conclusão.</t>
  </si>
  <si>
    <t xml:space="preserve">Entre os anos 2021 a 2025 a Sea Shepherd Brasil tem realizado 6 campanhas de estimativas de abundancia durante as quais se realizaram distintos workshops de educação ambiental e da importância dos mamíferos aquáticos. Alem dessas 6 campanhas a Sea Shepherd esteve presente no município de Coari durante os eventos da seca 2023 e 2024. Os municípios visitados e onde se realizaram palestras foram: Coari, Codajas, Badajos, Manacapuru, Anori entre outros. (Juan Pablo); Em agosto de 2023 houve curso de formação "Biologia e conservação de mamíferos aquáticos amazônicos", sob coordenação do CNPT com INPA e CEPAM, na Comunidade Nossa Senhora do Perpétuo Socorro, Lago do Acajatuba – RDS do Rio Negro e em Mocajuba em parceria com o IBD. Curso de Ecoturismo e Observação de Fauna para RDS do Tupé/AM e Mocajuba/PA (CNPT). Exposição sobre Mamiferos Aquáticos no Festival do Peixe Boi em Novo Airão (CNPT e INPA). (Diogo Lagroteria). Em 2023 houve 2 curso de boas práticas de Turismo com Botos no Baixo Rio Negro (INPA), Cartilha, Cartaz e Folder sobre Boas Praticas para Soltura de Filhotes de Peixes-Bois (INPA), Catalogo fotográfico de botos que participam de interações turisticas no Baixo Rio Negro (INPA); Atividades de Educação constantes em Uatumã em parceria com EletroNorte e Comunidades locais (INPA); Curso de Biologia de Mamiferos Aquáticos em Mocajuba em 2019 (BIOMA); Jogo do Boto em app em android (BIOMA); Cartilha da SEA sobre Histórias com Peixes-Bois (BIOMA); Cartilha sobre ambiente costeiro (BIOMA); Ação de Educação ambiental em Mocajuba em dezembro de 2025 (BIOMA); Ações de Educação Ambiental regulares em Mocajuba (BIOMA); Ações de Educação ambiental em Escolas nas Ilhas próximas a Belém (BIOMA); Maré Conciente (BIOMA); Folder de Ameaças aos Botos no Baixo Tapajós (WWF); Cartilha e Banners de Coexistência em Tapajós (WWF), Cartilha e Peça de Teatro do Boto do Araguaia 2021 (WWF-SEMAD/GO e UNIEva), Apresentação para 3000 alunos da peça do boto do araguaia (WWF-SEMAD/GO e UNIEva); Distribuição das cartilhas do boto do araguaia em ações de fiscalização da SEMAD/GO; Musica sobre o boto do araguaia (WWF-SEMAD/GO e UNIEva), Folder de boas prática de observação de botos no Território Kalunga (WWF-AQK-SEMAD/GO e UNIEv), RadioWeb com Episódios sobre Mudanças Climáticas a serem divulgadas em Rádios da Amazônia (WWF-SEMAD/GO e UNIEv); Card com audio informativo para WhatsApp sobre emergência com botos na Amazônia (CMA); Videos e Cartilha para gestores e comunidades ribeirinhas sobre peixe bois e o que fazer em caso de necessidade de resgates (IBAMA, IBD e CMA);  </t>
  </si>
  <si>
    <t>Monitoria 1- Divulgação em diversos canais de mídia. Os materiais (e.g. máscaras) estão disponíveis para download gratuito no site oficial do Instituto Mamirauá
(https://www.mamiraua.org.br/documentos/2cae00771c9e056b834618ba4b877a13.pdf). Material didático e informativo; Curso Teórico e Prático de Mamíferos Aquáticos no Munícipio de Mocajuba voltado para estudantes e profissionais interessados no tema;
- Participação em eventos acadêmicos e científicos com montagem de estandes promovendo informações sobre conservação e educação ambiental (Ecos da Amazônia/UFPA, SET/2019; AmazonVet/AGO/2019; Projeto Circular, AGO/2019; Biologando, ABR/2019). GAT: Jogo sobre mamíferos aquáticos, elaborado app. (Jogo do Boto). Material produzido na ação 1.4 do PAN Ariranha (Produzir material informativo/educativo sobre ariranha (Pteronura brasiliensis) e lontra (Lontra longicaudis) para utilização em campanhas e treinamentos). O Instituto Araguaia produziu folhetos para turistas, cartazes para UCs e um vídeo educativo sobre ariranhas., Monitoria 2 -Difusão cartazes informativos sobre emalhe incidental (versão .pdf) em pontos focais da cidade de Tefé, Amazonas. 
-Difusão cartazes informativos sobre emalhe incidental na mídia social, Instagram e Facebook, do IDSM.
-Difusão peça teatral sobre emalhe incidental de mamíferos aquáticos amazônicos versão radiofônica no programa "Ligado no Mamirauá" que alcança cerca de 19 municípios da região do Médio Solimões, estado do Amazonas.
Cursos, oficinas e palestras para o público acadêmico; dissertação de mestrado sobre ensino de Ciências usando boto como modelo de ensino, peça teatral usando os mamíferos aquáticos como tema e aplicativo de jogo para o público infantil sobre os mamíferos aquáticos ("jogo do boto" disponível p/ androide). Link para cartilha do Bioma: https://www.instagram.com/institutobioma/. Ebook Bioma: Os mamíferos aquáticos nas águas da Amazônia (https://drive.google.com/file/d/1emQ8X0cUf4nat2eCpKU7v0h3jAlz5QQK/view). Desde a ultima monitoria não houve material produzido ou professores formados. Cartilhas e Cartazes do INPA sobre capturas incidentais de peixes-boi. Relatórios internos do IBD ainda, parciais., Monitoria 3 1. peça de teatro para transmissão radiofônica no programa institucional Ligado no Mamirauá. 2. Nota informativas na pagina web e redes socias do Instituto Mamirauá e SECTI-Tefé. (Hilda Pérez/IM). 3. Cartilha de sensibilização para o Médio Araguaia (IDSM, União Evangélica, Aqualie e WWF)., Monitoria 4 e Monitoria 5 Relatório Técnico de Atividades</t>
  </si>
  <si>
    <t xml:space="preserve">Diogo Cesar Lagroteria O. Faria, Juan Pablo Torres Florez
</t>
  </si>
  <si>
    <t>Concluida para este ciclo, mas deve ser repetida no proximo ciclo. Sugestão de espacializar as ações de cursos e campanhas para quantificar e visualizar e sempre quantificar numero de pessoas abrangidas por cada ação, diversidade de publico e de genero.</t>
  </si>
  <si>
    <t>Educação Ambiental</t>
  </si>
  <si>
    <t>Monitoria 1- Relatórios do Instituto Bioma sobre as ações de diálogos com comunidades nas quais se dão resgate de espécies ameaçadas promovendo a sensibilização ambiental para a conservação das espécies. Guia Didático: Animais ameaçados 
 de extinção/Iris Rianne Santana Alves… [et al.].
 Manaus: 2019. (http://ava.icmbio.gov.br/mod/data/view.php?d=17&amp;advanced=1&amp;filter=1&amp;paging&amp;page=1) elaborado em janeiro de 2019, que contempla o peixe- boi-amazônico. Cartilha AMPA e INPA "Sou amigo do peixe-boi. Como liberar filhotes capturados acidentalmente"., Monitoria 2 Sem produtos no período da monitoria 2. Evento suspendido. Ainda sem produtos, Monitoria 3 , Monitoria 4 Capacitação dos ATAs do NGI Breves (JAN/2023) e da Resex de Soure (AGO/2023) sobre biologia, ameaças e primeiros atendimentos à mamíferos aquáticos e Monitoria 5 Idem 5.2</t>
  </si>
  <si>
    <t>Idem 5.2</t>
  </si>
  <si>
    <t>Sugestão de agrupar esta ação com a 5.2 no próximo ciclo e explicitar os diferentes publicos nos produtos pensados</t>
  </si>
  <si>
    <t xml:space="preserve">Infelizmente essa ação não avançou, por dificuldades de articulação com os órgãos de educação. A pandemia acabou desmobilizando essa ação, já que os órgãos de educação ficaram sobrecarregados. </t>
  </si>
  <si>
    <t>Monitoria 1- Material didático: aplicativo jogo do Boto elaborado por alunos de Computação da UFPA, construído e testado aos alunos de escola pública. Guia Didático: Animais ameaçados de extinção/Iris Rianne Santana Alves… [et al.].
 Manaus: 2019. , Monitoria 2 Relatórios de reuniões com técnicos da SEMED/AM., Monitoria 3 , Monitoria 4 Nenhum produto. e Monitoria 5 Rodrigues et al 2022 (Gabriel Melo)</t>
  </si>
  <si>
    <t>Pandemia, Resistência da Secretaria, poucos Colaboradores, dificuldade das escolas em cumprirem o conteudo programatico atual.</t>
  </si>
  <si>
    <t>Diogo Cesar Lagroteria O. Faria</t>
  </si>
  <si>
    <t xml:space="preserve">Avaliar a exequabilidade desta ação, devido a resistencia da secretaria de educação e exemplos de insucesso em outros PANs. Propor eventos no calendário da escola e materiais e roteiros para que escolas apliquem. Propor o dia estadual das espécies alvo: Dia do Tucuxi, Dia do Boto, Dia do Peixe-Boi, Dia da Ariranha etc. Exemplo do Sauim de Coleira deve ser seguido. Produzir </t>
  </si>
  <si>
    <t>Em 2019 o CEPAM elaborou um curso para os professores voltada para a conservao de mamiferos aquaticos, mas após a pandemia não houve boa interlocução com o governo estadual. A WWF com parceiros fez cursos com professores de Goiás. INPA/AMPA fez capacitações de professores e alunos em Balbina,Itapiranga no Rio Uatumã e no Rio Purus, nas comunidades de Cuiuanã e na RDS Piagaçu-Purus. Curso de Biologia de Mamíferos Aquáticos do CNPT/IBD e Prefeitura de Mocajuba foi, em sua maioria, feito para professores.</t>
  </si>
  <si>
    <t>Monitoria 1- Relatórios dos Cursos de capacitação de professores, na rede pública de ensino do município de Manaus/AM e da capacitação de Professores da SEMED. , Monitoria 2 Oficina de trabalho e reuniões com professores da SEMED Manaus no ano de 2019. Também há guias e jogos didáticos elaborados e distribuídos para os professores da rede municipal de ensino de Manaus, com foco na conservação da fauna ameaçada da região, incluindo os mamíferos aquáticos amazônicos. , Monitoria 3 , Monitoria 4 Temos um Relatório desse curso. e Monitoria 5 Guias para Professores do AM</t>
  </si>
  <si>
    <t>Pandemia, Falta de Calendário dos Professores, Mudança de Governo, Equipe Reduzida do CEPAM, poucos Colaboradores</t>
  </si>
  <si>
    <t>É uma ação importante, mas há a necessidade de interlocutores e colaboradores nos estados</t>
  </si>
  <si>
    <t>Manejo Integrado</t>
  </si>
  <si>
    <t>Grupo ativo agindo em casos de emergencias especialmente relacionados a resgate de px-bois e atualmente uma mortandade de juveis em Gurupá/PA. Projeto da SUPES IBAMA do PA em conjunto com o ICMBio e o IBD para resgate, reabilitação e soltura de peixes-bois oriundo de reuniões da REMANOR. Banco de dados de incidentes com mamíferos aquáticos atualizado desde de 2023. Nova portaria da REMAB consolidando esta política pública e regimento interno em revisão com previsão de conclusão ainda em 2025. Grupo Importante para a Resposta a Emergencia Climática de 2023 e 2024.</t>
  </si>
  <si>
    <t>Monitoria 1- Nao foram obtidos produtos ate o momento, mas a açao está dentro do prazo previsto. , Monitoria 2 Ajuda-memória das reuniões., Monitoria 3 Atas de reuniões, Monitoria 4 Processo ICMBio/SEI n 02034.000017/2023-08, com planejamento, diagnósticos e atas de reunião. e Monitoria 5 Processo SEI com todo o Histórico, Planejamentos, Novos membros, Portaria REMAB, Projeto Peixe-Boi, Banco de Dados de Incidentes</t>
  </si>
  <si>
    <t>Thiago, Ingrid</t>
  </si>
  <si>
    <t>Manter no próximo ciclo incluindo a Região Centro-Oeste. Fazer relatório dos resultados de 2019 a 2025. Incluir o PAT REBOTO na REMANOR e/ou inclui lo como participante no proximo ciclo.</t>
  </si>
  <si>
    <t>SITUAÇÃO ATUAL DAS AÇÕES - MONITORIA FINAL (2017)</t>
  </si>
  <si>
    <t>Não iniciada ou não concluída</t>
  </si>
  <si>
    <t>Iniciada e não concluída no período previsto</t>
  </si>
  <si>
    <t>Concluída</t>
  </si>
  <si>
    <t>TOTAL DE AÇÕES DO PAN</t>
  </si>
  <si>
    <t>22/09/2025 - 26/09/2025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</si>
</sst>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16]mmmm\-yy;@"/>
    <numFmt numFmtId="165" formatCode="mm/yy"/>
    <numFmt numFmtId="166" formatCode="_-[$R$-416]\ * #,##0.00_-;\-[$R$-416]\ * #,##0.00_-;_-[$R$-416]\ * &quot;-&quot;??_-;_-@_-"/>
    <numFmt numFmtId="167" formatCode="[$-416]mmm\-yy;@"/>
  </numFmts>
  <fonts count="6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C0000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1"/>
      <name val="Calibri"/>
      <family val="2"/>
    </font>
    <font>
      <sz val="11"/>
      <name val="Calibri"/>
      <family val="2"/>
      <charset val="2"/>
    </font>
    <font>
      <sz val="11"/>
      <name val="Wingdings"/>
      <charset val="2"/>
    </font>
    <font>
      <sz val="11"/>
      <color indexed="10"/>
      <name val="Calibri"/>
      <family val="2"/>
    </font>
    <font>
      <sz val="11"/>
      <name val="Arial"/>
      <family val="2"/>
    </font>
    <font>
      <sz val="11"/>
      <color theme="1"/>
      <name val="Calibri"/>
      <family val="2"/>
    </font>
    <font>
      <sz val="11"/>
      <color indexed="8"/>
      <name val="Calibri"/>
      <family val="2"/>
    </font>
    <font>
      <sz val="12.1"/>
      <name val="Calibri"/>
      <family val="2"/>
    </font>
    <font>
      <sz val="11"/>
      <color rgb="FFFF0000"/>
      <name val="Arial"/>
      <family val="2"/>
    </font>
    <font>
      <i/>
      <sz val="11"/>
      <name val="Calibri"/>
      <family val="2"/>
    </font>
    <font>
      <b/>
      <u/>
      <sz val="11"/>
      <name val="Calibri"/>
      <family val="2"/>
      <scheme val="minor"/>
    </font>
    <font>
      <strike/>
      <sz val="11"/>
      <name val="Calibri"/>
      <family val="2"/>
      <scheme val="minor"/>
    </font>
    <font>
      <b/>
      <sz val="14"/>
      <name val="Calibri"/>
      <family val="2"/>
      <scheme val="minor"/>
    </font>
    <font>
      <sz val="10"/>
      <name val="Calibri"/>
      <family val="2"/>
      <scheme val="minor"/>
    </font>
    <font>
      <sz val="11"/>
      <color theme="3"/>
      <name val="Calibri"/>
      <family val="2"/>
      <scheme val="minor"/>
    </font>
    <font>
      <sz val="11"/>
      <color theme="9"/>
      <name val="Calibri"/>
      <family val="2"/>
      <scheme val="minor"/>
    </font>
    <font>
      <sz val="11"/>
      <color rgb="FF202124"/>
      <name val="Calibri"/>
      <family val="2"/>
      <scheme val="minor"/>
    </font>
    <font>
      <i/>
      <sz val="12"/>
      <name val="Calibri"/>
      <family val="2"/>
      <scheme val="minor"/>
    </font>
    <font>
      <b/>
      <sz val="11"/>
      <color rgb="FFFF0000"/>
      <name val="Calibri"/>
      <family val="2"/>
    </font>
    <font>
      <sz val="11"/>
      <color rgb="FF000000"/>
      <name val="Calibri"/>
      <family val="2"/>
    </font>
    <font>
      <strike/>
      <sz val="11"/>
      <color rgb="FFFF0000"/>
      <name val="Calibri"/>
      <family val="2"/>
    </font>
    <font>
      <sz val="11"/>
      <color rgb="FFFF0000"/>
      <name val="Calibri"/>
      <family val="2"/>
    </font>
    <font>
      <sz val="11"/>
      <color rgb="FF000000"/>
      <name val="Calibri"/>
      <family val="2"/>
      <scheme val="minor"/>
    </font>
    <font>
      <sz val="12"/>
      <color rgb="FF000000"/>
      <name val="Calibri"/>
      <family val="2"/>
      <scheme val="minor"/>
    </font>
    <font>
      <sz val="11"/>
      <color rgb="FF000000"/>
      <name val="Calibri"/>
      <family val="2"/>
      <charset val="2"/>
    </font>
    <font>
      <sz val="11"/>
      <color rgb="FF000000"/>
      <name val="Wingdings"/>
      <charset val="2"/>
    </font>
    <font>
      <i/>
      <sz val="11"/>
      <color rgb="FF000000"/>
      <name val="Calibri"/>
      <family val="2"/>
    </font>
    <font>
      <b/>
      <sz val="11"/>
      <color rgb="FF000000"/>
      <name val="Calibri"/>
      <family val="2"/>
    </font>
    <font>
      <sz val="11"/>
      <color rgb="FF0070C0"/>
      <name val="Calibri"/>
      <family val="2"/>
    </font>
    <font>
      <i/>
      <sz val="11"/>
      <color theme="1"/>
      <name val="Calibri"/>
      <family val="2"/>
      <scheme val="minor"/>
    </font>
    <font>
      <u/>
      <sz val="11"/>
      <color theme="10"/>
      <name val="Calibri"/>
      <family val="2"/>
      <scheme val="minor"/>
    </font>
    <font>
      <sz val="11"/>
      <color rgb="FFFFFFFF"/>
      <name val="Calibri"/>
      <family val="2"/>
    </font>
    <font>
      <u/>
      <sz val="11"/>
      <name val="Calibri"/>
      <family val="2"/>
    </font>
    <font>
      <b/>
      <i/>
      <sz val="11"/>
      <color rgb="FF000000"/>
      <name val="Calibri"/>
      <family val="2"/>
    </font>
    <font>
      <b/>
      <sz val="11"/>
      <color rgb="FF003366"/>
      <name val="Calibri"/>
      <family val="2"/>
    </font>
    <font>
      <b/>
      <sz val="11"/>
      <color rgb="FFFFFFFF"/>
      <name val="Calibri"/>
      <family val="2"/>
    </font>
    <font>
      <b/>
      <sz val="11"/>
      <name val="Calibri"/>
      <family val="2"/>
    </font>
    <font>
      <sz val="11"/>
      <color rgb="FFFFC000"/>
      <name val="Calibri"/>
      <family val="2"/>
      <scheme val="minor"/>
    </font>
  </fonts>
  <fills count="45">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7030A0"/>
        <bgColor indexed="64"/>
      </patternFill>
    </fill>
    <fill>
      <patternFill patternType="solid">
        <fgColor rgb="FF006600"/>
        <bgColor indexed="64"/>
      </patternFill>
    </fill>
    <fill>
      <patternFill patternType="solid">
        <fgColor theme="9" tint="-0.499984740745262"/>
        <bgColor indexed="64"/>
      </patternFill>
    </fill>
    <fill>
      <patternFill patternType="solid">
        <fgColor rgb="FFFFFF00"/>
        <bgColor indexed="64"/>
      </patternFill>
    </fill>
    <fill>
      <patternFill patternType="solid">
        <fgColor rgb="FF66FF33"/>
        <bgColor indexed="64"/>
      </patternFill>
    </fill>
    <fill>
      <patternFill patternType="solid">
        <fgColor theme="0" tint="-0.249977111117893"/>
        <bgColor indexed="64"/>
      </patternFill>
    </fill>
    <fill>
      <patternFill patternType="solid">
        <fgColor rgb="FFFF99CC"/>
        <bgColor rgb="FFFF0066"/>
      </patternFill>
    </fill>
    <fill>
      <patternFill patternType="solid">
        <fgColor rgb="FFFFFFFF"/>
        <bgColor indexed="64"/>
      </patternFill>
    </fill>
    <fill>
      <patternFill patternType="solid">
        <fgColor rgb="FFFFFFFF"/>
        <bgColor rgb="FF000000"/>
      </patternFill>
    </fill>
    <fill>
      <patternFill patternType="solid">
        <fgColor rgb="FF006600"/>
        <bgColor rgb="FF93C47D"/>
      </patternFill>
    </fill>
    <fill>
      <patternFill patternType="solid">
        <fgColor rgb="FFC4D79B"/>
        <bgColor rgb="FF000000"/>
      </patternFill>
    </fill>
    <fill>
      <patternFill patternType="solid">
        <fgColor rgb="FFC4D79B"/>
        <bgColor rgb="FF93C47D"/>
      </patternFill>
    </fill>
    <fill>
      <patternFill patternType="solid">
        <fgColor rgb="FF95B3D7"/>
        <bgColor rgb="FF000000"/>
      </patternFill>
    </fill>
    <fill>
      <patternFill patternType="solid">
        <fgColor rgb="FFA6A6A6"/>
        <bgColor rgb="FF000000"/>
      </patternFill>
    </fill>
    <fill>
      <patternFill patternType="solid">
        <fgColor rgb="FFDCE6F1"/>
        <bgColor rgb="FF000000"/>
      </patternFill>
    </fill>
    <fill>
      <patternFill patternType="solid">
        <fgColor rgb="FFFF0000"/>
        <bgColor rgb="FF000000"/>
      </patternFill>
    </fill>
    <fill>
      <patternFill patternType="solid">
        <fgColor rgb="FFFFC000"/>
        <bgColor rgb="FF000000"/>
      </patternFill>
    </fill>
    <fill>
      <patternFill patternType="solid">
        <fgColor rgb="FF92D050"/>
        <bgColor rgb="FF000000"/>
      </patternFill>
    </fill>
    <fill>
      <patternFill patternType="solid">
        <fgColor rgb="FF0070C0"/>
        <bgColor rgb="FF000000"/>
      </patternFill>
    </fill>
    <fill>
      <patternFill patternType="solid">
        <fgColor rgb="FFB15407"/>
        <bgColor rgb="FF000000"/>
      </patternFill>
    </fill>
    <fill>
      <patternFill patternType="solid">
        <fgColor rgb="FF7030A0"/>
        <bgColor rgb="FF000000"/>
      </patternFill>
    </fill>
    <fill>
      <patternFill patternType="solid">
        <fgColor rgb="FFFF99CC"/>
        <bgColor rgb="FF000000"/>
      </patternFill>
    </fill>
    <fill>
      <patternFill patternType="solid">
        <fgColor rgb="FFFABF8F"/>
        <bgColor rgb="FF000000"/>
      </patternFill>
    </fill>
    <fill>
      <patternFill patternType="solid">
        <fgColor rgb="FFFDE9D9"/>
        <bgColor rgb="FF000000"/>
      </patternFill>
    </fill>
    <fill>
      <patternFill patternType="solid">
        <fgColor rgb="FF548235"/>
        <bgColor rgb="FF000000"/>
      </patternFill>
    </fill>
    <fill>
      <patternFill patternType="solid">
        <fgColor rgb="FFE2EFDA"/>
        <bgColor rgb="FFE2EFDA"/>
      </patternFill>
    </fill>
    <fill>
      <patternFill patternType="solid">
        <fgColor rgb="FFC6E0B4"/>
        <bgColor rgb="FFC6E0B4"/>
      </patternFill>
    </fill>
  </fills>
  <borders count="68">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bottom style="thin">
        <color rgb="FF000000"/>
      </bottom>
      <diagonal/>
    </border>
    <border>
      <left style="medium">
        <color indexed="64"/>
      </left>
      <right style="thin">
        <color indexed="64"/>
      </right>
      <top/>
      <bottom/>
      <diagonal/>
    </border>
    <border>
      <left style="thin">
        <color indexed="64"/>
      </left>
      <right style="medium">
        <color indexed="64"/>
      </right>
      <top/>
      <bottom style="medium">
        <color indexed="64"/>
      </bottom>
      <diagonal/>
    </border>
    <border>
      <left/>
      <right/>
      <top style="thin">
        <color theme="4" tint="0.39997558519241921"/>
      </top>
      <bottom style="thin">
        <color theme="4" tint="0.39997558519241921"/>
      </bottom>
      <diagonal/>
    </border>
    <border>
      <left/>
      <right/>
      <top/>
      <bottom style="thin">
        <color rgb="FFFFFFFF"/>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right style="thin">
        <color rgb="FFFFFFFF"/>
      </right>
      <top style="thin">
        <color rgb="FFFFFFFF"/>
      </top>
      <bottom style="thin">
        <color rgb="FFFFFFFF"/>
      </bottom>
      <diagonal/>
    </border>
    <border>
      <left/>
      <right style="thin">
        <color rgb="FFFFFFFF"/>
      </right>
      <top/>
      <bottom style="thin">
        <color rgb="FFFFFFFF"/>
      </bottom>
      <diagonal/>
    </border>
    <border>
      <left style="thin">
        <color rgb="FFFFFFFF"/>
      </left>
      <right/>
      <top style="thin">
        <color rgb="FFFFFFFF"/>
      </top>
      <bottom style="thick">
        <color rgb="FFFFFFFF"/>
      </bottom>
      <diagonal/>
    </border>
    <border>
      <left/>
      <right/>
      <top style="thin">
        <color rgb="FFFFFFFF"/>
      </top>
      <bottom style="thick">
        <color rgb="FFFFFFFF"/>
      </bottom>
      <diagonal/>
    </border>
    <border>
      <left style="thin">
        <color rgb="FFFFFFFF"/>
      </left>
      <right style="thin">
        <color rgb="FFFFFFFF"/>
      </right>
      <top/>
      <bottom style="thin">
        <color rgb="FFFFFFFF"/>
      </bottom>
      <diagonal/>
    </border>
    <border>
      <left/>
      <right/>
      <top style="double">
        <color indexed="64"/>
      </top>
      <bottom/>
      <diagonal/>
    </border>
    <border>
      <left style="medium">
        <color indexed="64"/>
      </left>
      <right style="thin">
        <color indexed="64"/>
      </right>
      <top style="thin">
        <color indexed="64"/>
      </top>
      <bottom/>
      <diagonal/>
    </border>
  </borders>
  <cellStyleXfs count="4">
    <xf numFmtId="0" fontId="0" fillId="0" borderId="0"/>
    <xf numFmtId="9" fontId="1" fillId="0" borderId="0" applyFont="0" applyFill="0" applyBorder="0" applyAlignment="0" applyProtection="0"/>
    <xf numFmtId="0" fontId="1" fillId="0" borderId="0"/>
    <xf numFmtId="0" fontId="53" fillId="0" borderId="0" applyNumberFormat="0" applyFill="0" applyBorder="0" applyAlignment="0" applyProtection="0"/>
  </cellStyleXfs>
  <cellXfs count="523">
    <xf numFmtId="0" fontId="0" fillId="0" borderId="0" xfId="0"/>
    <xf numFmtId="0" fontId="0" fillId="4" borderId="0" xfId="0" applyFill="1"/>
    <xf numFmtId="0" fontId="0" fillId="0" borderId="0" xfId="0" applyAlignment="1">
      <alignment vertical="center"/>
    </xf>
    <xf numFmtId="0" fontId="13" fillId="0" borderId="0" xfId="0" applyFont="1" applyAlignment="1">
      <alignment horizontal="center" wrapText="1"/>
    </xf>
    <xf numFmtId="9" fontId="6" fillId="0" borderId="0" xfId="1" applyFont="1" applyBorder="1" applyAlignment="1">
      <alignment horizontal="center"/>
    </xf>
    <xf numFmtId="9" fontId="0" fillId="0" borderId="0" xfId="0" applyNumberFormat="1" applyAlignment="1">
      <alignment horizontal="center"/>
    </xf>
    <xf numFmtId="0" fontId="2" fillId="0" borderId="0" xfId="0" applyFont="1" applyAlignment="1">
      <alignment horizontal="center" vertical="center"/>
    </xf>
    <xf numFmtId="0" fontId="2" fillId="17" borderId="19" xfId="0" applyFont="1" applyFill="1" applyBorder="1" applyAlignment="1">
      <alignment horizontal="center" vertical="center" wrapText="1"/>
    </xf>
    <xf numFmtId="0" fontId="2" fillId="17" borderId="19" xfId="0" applyFont="1" applyFill="1" applyBorder="1" applyAlignment="1">
      <alignment horizontal="center" vertical="center"/>
    </xf>
    <xf numFmtId="0" fontId="2" fillId="17" borderId="20" xfId="0" applyFont="1" applyFill="1" applyBorder="1" applyAlignment="1">
      <alignment horizontal="center" vertical="center"/>
    </xf>
    <xf numFmtId="0" fontId="13" fillId="0" borderId="0" xfId="0" applyFont="1"/>
    <xf numFmtId="0" fontId="0" fillId="19" borderId="0" xfId="0" applyFill="1"/>
    <xf numFmtId="0" fontId="0" fillId="0" borderId="0" xfId="0" applyAlignment="1">
      <alignment wrapText="1"/>
    </xf>
    <xf numFmtId="0" fontId="7" fillId="0" borderId="0" xfId="0" applyFont="1" applyAlignment="1">
      <alignment vertical="center" wrapText="1"/>
    </xf>
    <xf numFmtId="0" fontId="0" fillId="0" borderId="0" xfId="0" applyAlignment="1">
      <alignment horizontal="left" vertical="center"/>
    </xf>
    <xf numFmtId="0" fontId="4" fillId="0" borderId="0" xfId="0" applyFont="1"/>
    <xf numFmtId="0" fontId="4" fillId="19" borderId="0" xfId="0" applyFont="1" applyFill="1"/>
    <xf numFmtId="0" fontId="15" fillId="0" borderId="0" xfId="0" applyFont="1" applyAlignment="1">
      <alignment horizontal="left" vertical="center"/>
    </xf>
    <xf numFmtId="0" fontId="0" fillId="19" borderId="0" xfId="0" applyFill="1" applyAlignment="1">
      <alignment vertical="center"/>
    </xf>
    <xf numFmtId="0" fontId="0" fillId="13" borderId="9" xfId="0" applyFill="1" applyBorder="1"/>
    <xf numFmtId="0" fontId="0" fillId="3" borderId="9" xfId="0" applyFill="1" applyBorder="1"/>
    <xf numFmtId="0" fontId="0" fillId="7" borderId="9" xfId="0" applyFill="1" applyBorder="1"/>
    <xf numFmtId="0" fontId="0" fillId="18" borderId="9" xfId="0" applyFill="1" applyBorder="1"/>
    <xf numFmtId="0" fontId="0" fillId="8" borderId="9" xfId="0" applyFill="1" applyBorder="1"/>
    <xf numFmtId="0" fontId="0" fillId="9" borderId="9" xfId="0" applyFill="1" applyBorder="1"/>
    <xf numFmtId="0" fontId="0" fillId="10" borderId="10" xfId="0" applyFill="1" applyBorder="1"/>
    <xf numFmtId="0" fontId="2" fillId="17" borderId="18" xfId="0" applyFont="1" applyFill="1" applyBorder="1" applyAlignment="1">
      <alignment horizontal="center" vertical="center"/>
    </xf>
    <xf numFmtId="9" fontId="16" fillId="0" borderId="17" xfId="1" applyFont="1" applyBorder="1" applyAlignment="1">
      <alignment horizontal="center" vertical="center"/>
    </xf>
    <xf numFmtId="0" fontId="16" fillId="0" borderId="2" xfId="0" applyFont="1" applyBorder="1" applyAlignment="1">
      <alignment horizontal="center" vertical="center"/>
    </xf>
    <xf numFmtId="9" fontId="16" fillId="0" borderId="12" xfId="1" applyFont="1" applyBorder="1" applyAlignment="1">
      <alignment horizontal="center" vertical="center"/>
    </xf>
    <xf numFmtId="9" fontId="16" fillId="0" borderId="21" xfId="1" applyFont="1" applyBorder="1" applyAlignment="1">
      <alignment horizontal="center" vertical="center"/>
    </xf>
    <xf numFmtId="0" fontId="17" fillId="0" borderId="19" xfId="0" applyFont="1" applyBorder="1" applyAlignment="1">
      <alignment horizontal="center" vertical="center"/>
    </xf>
    <xf numFmtId="9" fontId="17" fillId="0" borderId="20" xfId="0" applyNumberFormat="1" applyFont="1" applyBorder="1" applyAlignment="1">
      <alignment horizontal="center" vertical="center"/>
    </xf>
    <xf numFmtId="0" fontId="2" fillId="15" borderId="8" xfId="0" applyFont="1" applyFill="1" applyBorder="1" applyAlignment="1">
      <alignment horizontal="center" vertical="center" wrapText="1"/>
    </xf>
    <xf numFmtId="0" fontId="0" fillId="2" borderId="6" xfId="0" applyFill="1" applyBorder="1" applyAlignment="1">
      <alignment horizontal="center"/>
    </xf>
    <xf numFmtId="0" fontId="0" fillId="2" borderId="24" xfId="0" applyFill="1" applyBorder="1" applyAlignment="1">
      <alignment horizontal="center"/>
    </xf>
    <xf numFmtId="0" fontId="0" fillId="2" borderId="2" xfId="0" applyFill="1" applyBorder="1" applyAlignment="1">
      <alignment horizontal="center"/>
    </xf>
    <xf numFmtId="0" fontId="0" fillId="2" borderId="12" xfId="0" applyFill="1" applyBorder="1" applyAlignment="1">
      <alignment horizontal="center"/>
    </xf>
    <xf numFmtId="0" fontId="0" fillId="2" borderId="25" xfId="0" applyFill="1" applyBorder="1" applyAlignment="1">
      <alignment horizontal="center"/>
    </xf>
    <xf numFmtId="0" fontId="0" fillId="2" borderId="14" xfId="0" applyFill="1" applyBorder="1" applyAlignment="1">
      <alignment horizontal="center"/>
    </xf>
    <xf numFmtId="0" fontId="0" fillId="2" borderId="15" xfId="0" applyFill="1" applyBorder="1" applyAlignment="1">
      <alignment horizontal="center"/>
    </xf>
    <xf numFmtId="0" fontId="0" fillId="7" borderId="11" xfId="0" applyFill="1" applyBorder="1" applyAlignment="1">
      <alignment horizontal="left" vertical="center"/>
    </xf>
    <xf numFmtId="0" fontId="4" fillId="18" borderId="11" xfId="0" applyFont="1" applyFill="1" applyBorder="1" applyAlignment="1">
      <alignment horizontal="left" vertical="center"/>
    </xf>
    <xf numFmtId="0" fontId="0" fillId="10" borderId="11" xfId="0" applyFill="1" applyBorder="1" applyAlignment="1">
      <alignment horizontal="left" vertical="center"/>
    </xf>
    <xf numFmtId="0" fontId="4" fillId="15" borderId="18" xfId="0" applyFont="1" applyFill="1" applyBorder="1" applyAlignment="1">
      <alignment horizontal="left" vertical="center" wrapText="1"/>
    </xf>
    <xf numFmtId="0" fontId="6" fillId="0" borderId="0" xfId="0" applyFont="1" applyAlignment="1">
      <alignment vertical="center"/>
    </xf>
    <xf numFmtId="0" fontId="6" fillId="0" borderId="23" xfId="0" applyFont="1" applyBorder="1" applyAlignment="1">
      <alignment vertical="center"/>
    </xf>
    <xf numFmtId="0" fontId="6" fillId="0" borderId="6" xfId="0" applyFont="1" applyBorder="1" applyAlignment="1">
      <alignment vertical="center"/>
    </xf>
    <xf numFmtId="0" fontId="0" fillId="0" borderId="2" xfId="0" applyBorder="1" applyAlignment="1">
      <alignment horizontal="center" vertical="center"/>
    </xf>
    <xf numFmtId="0" fontId="8" fillId="0" borderId="0" xfId="0" applyFont="1" applyAlignment="1">
      <alignment horizontal="center" vertical="center"/>
    </xf>
    <xf numFmtId="0" fontId="19" fillId="0" borderId="31" xfId="0" applyFont="1" applyBorder="1" applyAlignment="1">
      <alignment horizontal="left" vertical="center"/>
    </xf>
    <xf numFmtId="0" fontId="19" fillId="0" borderId="30" xfId="0" applyFont="1" applyBorder="1" applyAlignment="1">
      <alignment horizontal="left" vertical="center"/>
    </xf>
    <xf numFmtId="0" fontId="19" fillId="0" borderId="0" xfId="0" applyFont="1" applyAlignment="1">
      <alignment horizontal="left" vertical="center"/>
    </xf>
    <xf numFmtId="0" fontId="0" fillId="6" borderId="2" xfId="0" applyFill="1" applyBorder="1" applyAlignment="1">
      <alignment horizontal="center" vertical="center"/>
    </xf>
    <xf numFmtId="0" fontId="0" fillId="6" borderId="14" xfId="0" applyFill="1" applyBorder="1" applyAlignment="1">
      <alignment horizontal="center" vertical="center"/>
    </xf>
    <xf numFmtId="0" fontId="10" fillId="19" borderId="0" xfId="0" applyFont="1" applyFill="1" applyAlignment="1">
      <alignment horizontal="right" vertical="center"/>
    </xf>
    <xf numFmtId="0" fontId="21" fillId="16" borderId="29" xfId="0" applyFont="1" applyFill="1" applyBorder="1" applyAlignment="1">
      <alignment horizontal="center" vertical="center"/>
    </xf>
    <xf numFmtId="0" fontId="21" fillId="0" borderId="30" xfId="0" applyFont="1" applyBorder="1" applyAlignment="1">
      <alignment horizontal="center" vertical="center"/>
    </xf>
    <xf numFmtId="0" fontId="21" fillId="0" borderId="22" xfId="0" applyFont="1" applyBorder="1" applyAlignment="1">
      <alignment horizontal="center" vertical="center"/>
    </xf>
    <xf numFmtId="0" fontId="0" fillId="19" borderId="0" xfId="0" applyFill="1" applyAlignment="1">
      <alignment vertical="center" wrapText="1"/>
    </xf>
    <xf numFmtId="0" fontId="5" fillId="0" borderId="1" xfId="0" applyFont="1" applyBorder="1" applyAlignment="1">
      <alignment horizontal="left" vertical="center"/>
    </xf>
    <xf numFmtId="0" fontId="0" fillId="0" borderId="1" xfId="0" applyBorder="1" applyAlignment="1">
      <alignment vertical="center"/>
    </xf>
    <xf numFmtId="0" fontId="0" fillId="0" borderId="0" xfId="0" applyAlignment="1">
      <alignment vertical="center" wrapText="1"/>
    </xf>
    <xf numFmtId="0" fontId="4" fillId="0" borderId="0" xfId="0" applyFont="1" applyAlignment="1">
      <alignment vertical="center"/>
    </xf>
    <xf numFmtId="0" fontId="0" fillId="0" borderId="4" xfId="0" applyBorder="1" applyAlignment="1">
      <alignment vertical="center"/>
    </xf>
    <xf numFmtId="0" fontId="0" fillId="0" borderId="4" xfId="0" applyBorder="1" applyAlignment="1" applyProtection="1">
      <alignment vertical="center"/>
      <protection locked="0"/>
    </xf>
    <xf numFmtId="0" fontId="6" fillId="0" borderId="4" xfId="0" applyFont="1" applyBorder="1" applyAlignment="1">
      <alignment horizontal="center" vertical="center"/>
    </xf>
    <xf numFmtId="0" fontId="0" fillId="0" borderId="2" xfId="0" applyBorder="1" applyAlignment="1">
      <alignment vertical="center"/>
    </xf>
    <xf numFmtId="0" fontId="0" fillId="0" borderId="0" xfId="0" applyAlignment="1">
      <alignment horizontal="center" vertical="center"/>
    </xf>
    <xf numFmtId="0" fontId="0" fillId="2" borderId="4" xfId="0" applyFill="1" applyBorder="1" applyAlignment="1">
      <alignment horizontal="center"/>
    </xf>
    <xf numFmtId="0" fontId="0" fillId="2" borderId="17" xfId="0" applyFill="1" applyBorder="1" applyAlignment="1">
      <alignment horizontal="center"/>
    </xf>
    <xf numFmtId="0" fontId="3" fillId="0" borderId="7" xfId="0" applyFont="1" applyBorder="1" applyAlignment="1">
      <alignment horizontal="center" vertical="center"/>
    </xf>
    <xf numFmtId="0" fontId="19" fillId="16" borderId="8" xfId="0" applyFont="1" applyFill="1" applyBorder="1" applyAlignment="1">
      <alignment vertical="center"/>
    </xf>
    <xf numFmtId="0" fontId="19" fillId="16" borderId="9" xfId="0" applyFont="1" applyFill="1" applyBorder="1" applyAlignment="1">
      <alignment vertical="center"/>
    </xf>
    <xf numFmtId="0" fontId="19" fillId="16" borderId="10" xfId="0" applyFont="1" applyFill="1" applyBorder="1" applyAlignment="1">
      <alignment vertical="center"/>
    </xf>
    <xf numFmtId="0" fontId="19" fillId="16" borderId="30" xfId="0" applyFont="1" applyFill="1" applyBorder="1" applyAlignment="1">
      <alignment vertical="center"/>
    </xf>
    <xf numFmtId="0" fontId="0" fillId="0" borderId="30" xfId="0" applyBorder="1" applyAlignment="1">
      <alignment vertical="center"/>
    </xf>
    <xf numFmtId="0" fontId="4" fillId="13" borderId="43" xfId="0" applyFont="1" applyFill="1" applyBorder="1" applyAlignment="1">
      <alignment horizontal="left" vertical="center"/>
    </xf>
    <xf numFmtId="0" fontId="4" fillId="13" borderId="44" xfId="0" applyFont="1" applyFill="1" applyBorder="1" applyAlignment="1">
      <alignment horizontal="left" vertical="center"/>
    </xf>
    <xf numFmtId="0" fontId="0" fillId="2" borderId="26" xfId="0" applyFill="1" applyBorder="1" applyAlignment="1">
      <alignment horizontal="center"/>
    </xf>
    <xf numFmtId="0" fontId="0" fillId="2" borderId="27" xfId="0" applyFill="1" applyBorder="1" applyAlignment="1">
      <alignment horizontal="center"/>
    </xf>
    <xf numFmtId="0" fontId="0" fillId="2" borderId="28" xfId="0" applyFill="1" applyBorder="1" applyAlignment="1">
      <alignment horizontal="center"/>
    </xf>
    <xf numFmtId="0" fontId="2" fillId="15" borderId="7" xfId="0" applyFont="1" applyFill="1" applyBorder="1" applyAlignment="1">
      <alignment horizontal="center" vertical="center" wrapText="1"/>
    </xf>
    <xf numFmtId="0" fontId="4" fillId="13" borderId="45" xfId="0" applyFont="1" applyFill="1" applyBorder="1" applyAlignment="1">
      <alignment horizontal="left" vertical="center"/>
    </xf>
    <xf numFmtId="0" fontId="0" fillId="3" borderId="46" xfId="0" applyFill="1" applyBorder="1" applyAlignment="1">
      <alignment horizontal="left" vertical="center"/>
    </xf>
    <xf numFmtId="0" fontId="0" fillId="7" borderId="46" xfId="0" applyFill="1" applyBorder="1" applyAlignment="1">
      <alignment horizontal="left" vertical="center"/>
    </xf>
    <xf numFmtId="0" fontId="0" fillId="8" borderId="46" xfId="0" applyFill="1" applyBorder="1" applyAlignment="1">
      <alignment horizontal="left" vertical="center"/>
    </xf>
    <xf numFmtId="0" fontId="0" fillId="9" borderId="46" xfId="0" applyFill="1" applyBorder="1" applyAlignment="1">
      <alignment horizontal="left" vertical="center"/>
    </xf>
    <xf numFmtId="0" fontId="0" fillId="10" borderId="46" xfId="0" applyFill="1" applyBorder="1" applyAlignment="1">
      <alignment horizontal="left" vertical="center"/>
    </xf>
    <xf numFmtId="0" fontId="0" fillId="16" borderId="47" xfId="0" applyFill="1" applyBorder="1" applyAlignment="1">
      <alignment horizontal="left" vertical="center"/>
    </xf>
    <xf numFmtId="0" fontId="16" fillId="0" borderId="6" xfId="0" applyFont="1" applyBorder="1" applyAlignment="1">
      <alignment horizontal="center" vertical="center"/>
    </xf>
    <xf numFmtId="0" fontId="16" fillId="0" borderId="24" xfId="0" applyFont="1" applyBorder="1" applyAlignment="1">
      <alignment horizontal="center" vertical="center"/>
    </xf>
    <xf numFmtId="0" fontId="16" fillId="0" borderId="48" xfId="0" applyFont="1" applyBorder="1" applyAlignment="1">
      <alignment horizontal="center" vertical="center"/>
    </xf>
    <xf numFmtId="0" fontId="16" fillId="0" borderId="38" xfId="0" applyFont="1" applyBorder="1" applyAlignment="1">
      <alignment horizontal="center" vertical="center"/>
    </xf>
    <xf numFmtId="9" fontId="16" fillId="0" borderId="33" xfId="1" applyFont="1" applyBorder="1" applyAlignment="1">
      <alignment horizontal="center" vertical="center"/>
    </xf>
    <xf numFmtId="0" fontId="16" fillId="0" borderId="11" xfId="0" applyFont="1" applyBorder="1" applyAlignment="1">
      <alignment horizontal="center" vertical="center"/>
    </xf>
    <xf numFmtId="0" fontId="16" fillId="0" borderId="13" xfId="0" applyFont="1" applyBorder="1" applyAlignment="1">
      <alignment horizontal="center" vertical="center"/>
    </xf>
    <xf numFmtId="9" fontId="16" fillId="0" borderId="15" xfId="1" applyFont="1" applyBorder="1" applyAlignment="1">
      <alignment horizontal="center" vertical="center"/>
    </xf>
    <xf numFmtId="0" fontId="4" fillId="15" borderId="8" xfId="0" applyFont="1" applyFill="1" applyBorder="1" applyAlignment="1">
      <alignment horizontal="left" vertical="center" wrapText="1"/>
    </xf>
    <xf numFmtId="0" fontId="17" fillId="0" borderId="34" xfId="0" applyFont="1" applyBorder="1" applyAlignment="1">
      <alignment horizontal="center" vertical="center"/>
    </xf>
    <xf numFmtId="0" fontId="17" fillId="0" borderId="18" xfId="0" applyFont="1" applyBorder="1" applyAlignment="1">
      <alignment horizontal="center" vertical="center"/>
    </xf>
    <xf numFmtId="164" fontId="22" fillId="6" borderId="2" xfId="0" applyNumberFormat="1" applyFont="1" applyFill="1" applyBorder="1" applyAlignment="1">
      <alignment horizontal="center" vertical="center" wrapText="1"/>
    </xf>
    <xf numFmtId="164" fontId="22" fillId="6" borderId="14" xfId="0" applyNumberFormat="1" applyFont="1" applyFill="1" applyBorder="1" applyAlignment="1">
      <alignment horizontal="center" vertical="center" wrapText="1"/>
    </xf>
    <xf numFmtId="0" fontId="0" fillId="2" borderId="50" xfId="0" applyFill="1" applyBorder="1" applyAlignment="1">
      <alignment horizontal="center"/>
    </xf>
    <xf numFmtId="0" fontId="0" fillId="2" borderId="29" xfId="0" applyFill="1" applyBorder="1" applyAlignment="1">
      <alignment horizontal="center"/>
    </xf>
    <xf numFmtId="0" fontId="0" fillId="0" borderId="0" xfId="0" applyProtection="1">
      <protection locked="0"/>
    </xf>
    <xf numFmtId="9" fontId="16" fillId="0" borderId="33" xfId="1" applyFont="1" applyBorder="1" applyAlignment="1" applyProtection="1">
      <alignment horizontal="center" vertical="center"/>
    </xf>
    <xf numFmtId="9" fontId="16" fillId="0" borderId="17" xfId="1" applyFont="1" applyBorder="1" applyAlignment="1" applyProtection="1">
      <alignment horizontal="center" vertical="center"/>
    </xf>
    <xf numFmtId="9" fontId="6" fillId="0" borderId="0" xfId="1" applyFont="1" applyBorder="1" applyAlignment="1" applyProtection="1">
      <alignment horizontal="center"/>
    </xf>
    <xf numFmtId="9" fontId="16" fillId="0" borderId="12" xfId="1" applyFont="1" applyBorder="1" applyAlignment="1" applyProtection="1">
      <alignment horizontal="center" vertical="center"/>
    </xf>
    <xf numFmtId="9" fontId="16" fillId="0" borderId="21" xfId="1" applyFont="1" applyBorder="1" applyAlignment="1" applyProtection="1">
      <alignment horizontal="center" vertical="center"/>
    </xf>
    <xf numFmtId="0" fontId="0" fillId="0" borderId="4" xfId="0" applyBorder="1" applyAlignment="1">
      <alignment horizontal="center" vertical="center"/>
    </xf>
    <xf numFmtId="165" fontId="23" fillId="0" borderId="2" xfId="0" applyNumberFormat="1" applyFont="1" applyBorder="1" applyAlignment="1">
      <alignment vertical="center" wrapText="1"/>
    </xf>
    <xf numFmtId="0" fontId="24" fillId="0" borderId="2" xfId="0" applyFont="1" applyBorder="1" applyAlignment="1">
      <alignment horizontal="left" vertical="center" wrapText="1"/>
    </xf>
    <xf numFmtId="0" fontId="23" fillId="0" borderId="2" xfId="0" applyFont="1" applyBorder="1" applyAlignment="1">
      <alignment horizontal="center" vertical="center" wrapText="1"/>
    </xf>
    <xf numFmtId="49" fontId="23" fillId="0" borderId="2" xfId="0" applyNumberFormat="1" applyFont="1" applyBorder="1" applyAlignment="1">
      <alignment horizontal="center" vertical="center" wrapText="1"/>
    </xf>
    <xf numFmtId="17" fontId="23" fillId="0" borderId="2" xfId="0" applyNumberFormat="1" applyFont="1" applyBorder="1" applyAlignment="1">
      <alignment horizontal="center" vertical="center" wrapText="1"/>
    </xf>
    <xf numFmtId="4" fontId="23" fillId="0" borderId="2" xfId="0" applyNumberFormat="1" applyFont="1" applyBorder="1" applyAlignment="1">
      <alignment horizontal="center" vertical="center" wrapText="1"/>
    </xf>
    <xf numFmtId="0" fontId="17" fillId="0" borderId="4" xfId="0" applyFont="1" applyBorder="1" applyAlignment="1">
      <alignment horizontal="left" vertical="center" wrapText="1"/>
    </xf>
    <xf numFmtId="0" fontId="27" fillId="0" borderId="32" xfId="0" applyFont="1" applyBorder="1" applyAlignment="1">
      <alignment vertical="center" wrapText="1"/>
    </xf>
    <xf numFmtId="0" fontId="27" fillId="0" borderId="0" xfId="0" applyFont="1" applyAlignment="1">
      <alignment vertical="center" wrapText="1"/>
    </xf>
    <xf numFmtId="0" fontId="17" fillId="0" borderId="4" xfId="0" applyFont="1" applyBorder="1" applyAlignment="1">
      <alignment horizontal="center" vertical="center" wrapText="1"/>
    </xf>
    <xf numFmtId="0" fontId="13" fillId="0" borderId="4" xfId="0" applyFont="1" applyBorder="1" applyAlignment="1">
      <alignment horizontal="center" vertical="center" wrapText="1"/>
    </xf>
    <xf numFmtId="0" fontId="28" fillId="0" borderId="0" xfId="0" applyFont="1" applyAlignment="1">
      <alignment vertical="center" wrapText="1"/>
    </xf>
    <xf numFmtId="0" fontId="24" fillId="0" borderId="2" xfId="0" applyFont="1" applyBorder="1" applyAlignment="1">
      <alignment vertical="center" wrapText="1"/>
    </xf>
    <xf numFmtId="0" fontId="17" fillId="0" borderId="2" xfId="0" applyFont="1" applyBorder="1" applyAlignment="1">
      <alignment vertical="center" wrapText="1"/>
    </xf>
    <xf numFmtId="0" fontId="17" fillId="0" borderId="2" xfId="0" applyFont="1" applyBorder="1" applyAlignment="1">
      <alignment horizontal="left" vertical="center" wrapText="1"/>
    </xf>
    <xf numFmtId="0" fontId="17" fillId="0" borderId="2" xfId="0" applyFont="1" applyBorder="1" applyAlignment="1">
      <alignment horizontal="center" vertical="center" wrapText="1"/>
    </xf>
    <xf numFmtId="0" fontId="13" fillId="0" borderId="2" xfId="0" applyFont="1" applyBorder="1" applyAlignment="1">
      <alignment horizontal="center" vertical="center" wrapText="1"/>
    </xf>
    <xf numFmtId="0" fontId="28" fillId="0" borderId="4" xfId="0" applyFont="1" applyBorder="1" applyAlignment="1">
      <alignment horizontal="center" vertical="center" wrapText="1"/>
    </xf>
    <xf numFmtId="165" fontId="24" fillId="0" borderId="2" xfId="0" applyNumberFormat="1" applyFont="1" applyBorder="1" applyAlignment="1">
      <alignment horizontal="center" vertical="center" wrapText="1"/>
    </xf>
    <xf numFmtId="0" fontId="27" fillId="0" borderId="2" xfId="0" applyFont="1" applyBorder="1" applyAlignment="1">
      <alignment vertical="center" wrapText="1"/>
    </xf>
    <xf numFmtId="0" fontId="23" fillId="0" borderId="0" xfId="0" applyFont="1" applyAlignment="1">
      <alignment horizontal="center" vertical="center" wrapText="1"/>
    </xf>
    <xf numFmtId="165" fontId="23" fillId="0" borderId="2" xfId="0" applyNumberFormat="1" applyFont="1" applyBorder="1" applyAlignment="1">
      <alignment horizontal="center" vertical="center" wrapText="1"/>
    </xf>
    <xf numFmtId="0" fontId="24" fillId="0" borderId="2" xfId="0" applyFont="1" applyBorder="1" applyAlignment="1">
      <alignment horizontal="center" vertical="center" wrapText="1"/>
    </xf>
    <xf numFmtId="0" fontId="0" fillId="0" borderId="2" xfId="0" applyBorder="1" applyAlignment="1">
      <alignment horizontal="center" vertical="center" wrapText="1"/>
    </xf>
    <xf numFmtId="0" fontId="17" fillId="0" borderId="4" xfId="0" applyFont="1" applyBorder="1" applyAlignment="1">
      <alignment vertical="center" wrapText="1"/>
    </xf>
    <xf numFmtId="0" fontId="28" fillId="0" borderId="2" xfId="0" applyFont="1" applyBorder="1" applyAlignment="1">
      <alignment horizontal="center" vertical="center" wrapText="1"/>
    </xf>
    <xf numFmtId="0" fontId="27" fillId="0" borderId="2" xfId="0" applyFont="1" applyBorder="1" applyAlignment="1">
      <alignment horizontal="left" vertical="center" wrapText="1"/>
    </xf>
    <xf numFmtId="0" fontId="17" fillId="0" borderId="2" xfId="0" applyFont="1" applyBorder="1" applyAlignment="1">
      <alignment vertical="center"/>
    </xf>
    <xf numFmtId="0" fontId="27" fillId="0" borderId="0" xfId="0" applyFont="1" applyAlignment="1">
      <alignment horizontal="left" vertical="center" wrapText="1"/>
    </xf>
    <xf numFmtId="3" fontId="23" fillId="0" borderId="0" xfId="0" applyNumberFormat="1" applyFont="1" applyAlignment="1">
      <alignment horizontal="center" vertical="center" wrapText="1"/>
    </xf>
    <xf numFmtId="17" fontId="23" fillId="0" borderId="2" xfId="0" applyNumberFormat="1" applyFont="1" applyBorder="1" applyAlignment="1">
      <alignment horizontal="center" vertical="center"/>
    </xf>
    <xf numFmtId="0" fontId="27" fillId="0" borderId="4" xfId="0" applyFont="1" applyBorder="1" applyAlignment="1">
      <alignment vertical="center" wrapText="1"/>
    </xf>
    <xf numFmtId="0" fontId="23" fillId="0" borderId="2" xfId="0" applyFont="1" applyBorder="1" applyAlignment="1">
      <alignment vertical="center" wrapText="1"/>
    </xf>
    <xf numFmtId="0" fontId="23" fillId="0" borderId="0" xfId="0" applyFont="1" applyAlignment="1">
      <alignment vertical="center" wrapText="1"/>
    </xf>
    <xf numFmtId="4" fontId="23" fillId="0" borderId="0" xfId="0" applyNumberFormat="1" applyFont="1" applyAlignment="1">
      <alignment horizontal="center" vertical="center" wrapText="1"/>
    </xf>
    <xf numFmtId="0" fontId="27" fillId="0" borderId="5" xfId="0" applyFont="1" applyBorder="1" applyAlignment="1">
      <alignment vertical="center" wrapText="1"/>
    </xf>
    <xf numFmtId="0" fontId="34" fillId="0" borderId="4" xfId="0" applyFont="1" applyBorder="1" applyAlignment="1">
      <alignment horizontal="center" vertical="center" wrapText="1"/>
    </xf>
    <xf numFmtId="165" fontId="23" fillId="0" borderId="2" xfId="0" applyNumberFormat="1" applyFont="1" applyBorder="1" applyAlignment="1">
      <alignment horizontal="left" vertical="center" wrapText="1"/>
    </xf>
    <xf numFmtId="0" fontId="24" fillId="0" borderId="0" xfId="0" applyFont="1" applyAlignment="1">
      <alignment horizontal="center" vertical="center" wrapText="1"/>
    </xf>
    <xf numFmtId="0" fontId="14" fillId="0" borderId="0" xfId="0" applyFont="1" applyAlignment="1">
      <alignment horizontal="center"/>
    </xf>
    <xf numFmtId="0" fontId="0" fillId="0" borderId="5" xfId="0" applyBorder="1" applyAlignment="1">
      <alignment horizontal="center" vertical="center"/>
    </xf>
    <xf numFmtId="0" fontId="10" fillId="19" borderId="0" xfId="0" applyFont="1" applyFill="1" applyAlignment="1">
      <alignment horizontal="left" vertical="center"/>
    </xf>
    <xf numFmtId="0" fontId="7" fillId="0" borderId="0" xfId="0" applyFont="1" applyAlignment="1">
      <alignment horizontal="left" vertical="center" wrapText="1"/>
    </xf>
    <xf numFmtId="0" fontId="0" fillId="19" borderId="0" xfId="0" applyFill="1" applyAlignment="1">
      <alignment horizontal="left" vertical="center"/>
    </xf>
    <xf numFmtId="0" fontId="0" fillId="0" borderId="0" xfId="0" applyAlignment="1">
      <alignment horizontal="left" vertical="center" wrapText="1"/>
    </xf>
    <xf numFmtId="0" fontId="31" fillId="0" borderId="0" xfId="0" applyFont="1" applyAlignment="1">
      <alignment vertical="center" wrapText="1"/>
    </xf>
    <xf numFmtId="0" fontId="13" fillId="0" borderId="0" xfId="0" applyFont="1" applyAlignment="1">
      <alignment vertical="center"/>
    </xf>
    <xf numFmtId="0" fontId="13" fillId="0" borderId="0" xfId="0" applyFont="1" applyAlignment="1">
      <alignment vertical="center" wrapText="1"/>
    </xf>
    <xf numFmtId="0" fontId="13" fillId="19" borderId="0" xfId="0" applyFont="1" applyFill="1" applyAlignment="1">
      <alignment vertical="center"/>
    </xf>
    <xf numFmtId="0" fontId="17" fillId="0" borderId="51" xfId="0" applyFont="1" applyBorder="1" applyAlignment="1">
      <alignment vertical="center" wrapText="1"/>
    </xf>
    <xf numFmtId="17" fontId="27" fillId="0" borderId="2" xfId="0" applyNumberFormat="1" applyFont="1" applyBorder="1" applyAlignment="1">
      <alignment horizontal="center" vertical="center" wrapText="1"/>
    </xf>
    <xf numFmtId="0" fontId="17" fillId="0" borderId="2" xfId="0" applyFont="1" applyBorder="1" applyAlignment="1">
      <alignment horizontal="center" vertical="center"/>
    </xf>
    <xf numFmtId="0" fontId="23" fillId="21" borderId="2" xfId="0" applyFont="1" applyFill="1" applyBorder="1" applyAlignment="1">
      <alignment horizontal="center" vertical="center" wrapText="1"/>
    </xf>
    <xf numFmtId="0" fontId="23" fillId="0" borderId="2" xfId="0" applyFont="1" applyBorder="1" applyAlignment="1">
      <alignment horizontal="left" vertical="center" wrapText="1"/>
    </xf>
    <xf numFmtId="0" fontId="23" fillId="0" borderId="6" xfId="0" applyFont="1" applyBorder="1" applyAlignment="1">
      <alignment vertical="center" wrapText="1"/>
    </xf>
    <xf numFmtId="0" fontId="23" fillId="7" borderId="2" xfId="0" applyFont="1" applyFill="1" applyBorder="1" applyAlignment="1">
      <alignment horizontal="center" vertical="center" wrapText="1"/>
    </xf>
    <xf numFmtId="0" fontId="23" fillId="22" borderId="2" xfId="0" applyFont="1" applyFill="1" applyBorder="1" applyAlignment="1">
      <alignment horizontal="center" vertical="center" wrapText="1"/>
    </xf>
    <xf numFmtId="0" fontId="36" fillId="0" borderId="2" xfId="0" applyFont="1" applyBorder="1" applyAlignment="1">
      <alignment horizontal="center" vertical="center" wrapText="1"/>
    </xf>
    <xf numFmtId="0" fontId="36" fillId="0" borderId="0" xfId="0" applyFont="1" applyAlignment="1">
      <alignment horizontal="center" vertical="center"/>
    </xf>
    <xf numFmtId="0" fontId="28" fillId="0" borderId="2" xfId="0" applyFont="1" applyBorder="1" applyAlignment="1">
      <alignment vertical="center" wrapText="1"/>
    </xf>
    <xf numFmtId="0" fontId="23" fillId="23" borderId="2" xfId="0" applyFont="1" applyFill="1" applyBorder="1" applyAlignment="1">
      <alignment horizontal="center" vertical="center" wrapText="1"/>
    </xf>
    <xf numFmtId="0" fontId="23" fillId="24" borderId="2" xfId="0" applyFont="1" applyFill="1" applyBorder="1" applyAlignment="1">
      <alignment horizontal="left" vertical="center" wrapText="1"/>
    </xf>
    <xf numFmtId="0" fontId="23" fillId="9" borderId="2" xfId="0" applyFont="1" applyFill="1" applyBorder="1" applyAlignment="1">
      <alignment horizontal="center" vertical="center" wrapText="1"/>
    </xf>
    <xf numFmtId="0" fontId="23" fillId="20" borderId="2" xfId="0" applyFont="1" applyFill="1" applyBorder="1" applyAlignment="1">
      <alignment horizontal="center" vertical="center" wrapText="1"/>
    </xf>
    <xf numFmtId="0" fontId="0" fillId="0" borderId="2" xfId="0" applyBorder="1" applyAlignment="1">
      <alignment vertical="center" wrapText="1"/>
    </xf>
    <xf numFmtId="17" fontId="0" fillId="0" borderId="2" xfId="0" applyNumberFormat="1" applyBorder="1" applyAlignment="1">
      <alignment vertical="center"/>
    </xf>
    <xf numFmtId="4" fontId="0" fillId="0" borderId="2" xfId="0" applyNumberFormat="1" applyBorder="1" applyAlignment="1">
      <alignment vertical="center"/>
    </xf>
    <xf numFmtId="0" fontId="3" fillId="0" borderId="2" xfId="0" applyFont="1" applyBorder="1" applyAlignment="1">
      <alignment horizontal="center" vertical="center" wrapText="1"/>
    </xf>
    <xf numFmtId="0" fontId="0" fillId="0" borderId="24" xfId="0" applyBorder="1" applyAlignment="1">
      <alignment vertical="center"/>
    </xf>
    <xf numFmtId="0" fontId="13" fillId="0" borderId="2" xfId="0" applyFont="1" applyBorder="1" applyAlignment="1">
      <alignment vertical="center" wrapText="1"/>
    </xf>
    <xf numFmtId="0" fontId="13" fillId="0" borderId="2" xfId="0" applyFont="1" applyBorder="1" applyAlignment="1">
      <alignment vertical="center"/>
    </xf>
    <xf numFmtId="0" fontId="17" fillId="4" borderId="4" xfId="0" applyFont="1" applyFill="1" applyBorder="1" applyAlignment="1">
      <alignment vertical="center"/>
    </xf>
    <xf numFmtId="0" fontId="17" fillId="0" borderId="0" xfId="0" applyFont="1" applyAlignment="1">
      <alignment vertical="center" wrapText="1"/>
    </xf>
    <xf numFmtId="0" fontId="17" fillId="0" borderId="4" xfId="0" applyFont="1" applyBorder="1" applyAlignment="1">
      <alignment vertical="center"/>
    </xf>
    <xf numFmtId="0" fontId="39" fillId="0" borderId="0" xfId="0" applyFont="1" applyAlignment="1">
      <alignment vertical="center" wrapText="1"/>
    </xf>
    <xf numFmtId="0" fontId="17" fillId="0" borderId="0" xfId="0" applyFont="1" applyAlignment="1">
      <alignment horizontal="center" vertical="center" wrapText="1"/>
    </xf>
    <xf numFmtId="0" fontId="16" fillId="0" borderId="2" xfId="0" applyFont="1" applyBorder="1" applyAlignment="1">
      <alignment horizontal="justify" vertical="center" wrapText="1"/>
    </xf>
    <xf numFmtId="0" fontId="0" fillId="0" borderId="4" xfId="0" applyBorder="1" applyAlignment="1">
      <alignment vertical="center" wrapText="1"/>
    </xf>
    <xf numFmtId="0" fontId="16" fillId="0" borderId="2" xfId="0" applyFont="1" applyBorder="1" applyAlignment="1">
      <alignment horizontal="justify" vertical="center"/>
    </xf>
    <xf numFmtId="0" fontId="16" fillId="0" borderId="0" xfId="0" applyFont="1" applyAlignment="1">
      <alignment horizontal="justify" vertical="center" wrapText="1"/>
    </xf>
    <xf numFmtId="0" fontId="6" fillId="0" borderId="2" xfId="0" applyFont="1" applyBorder="1" applyAlignment="1">
      <alignment horizontal="justify" vertical="center"/>
    </xf>
    <xf numFmtId="0" fontId="39" fillId="0" borderId="2" xfId="0" applyFont="1" applyBorder="1" applyAlignment="1">
      <alignment vertical="center" wrapText="1"/>
    </xf>
    <xf numFmtId="0" fontId="6" fillId="0" borderId="0" xfId="0" applyFont="1" applyAlignment="1">
      <alignment horizontal="justify"/>
    </xf>
    <xf numFmtId="0" fontId="6" fillId="0" borderId="0" xfId="0" applyFont="1" applyAlignment="1">
      <alignment horizontal="justify" vertical="center"/>
    </xf>
    <xf numFmtId="0" fontId="16" fillId="0" borderId="0" xfId="0" applyFont="1" applyAlignment="1">
      <alignment horizontal="justify" vertical="center"/>
    </xf>
    <xf numFmtId="0" fontId="0" fillId="0" borderId="0" xfId="0" applyAlignment="1">
      <alignment horizontal="justify" vertical="center"/>
    </xf>
    <xf numFmtId="0" fontId="1" fillId="0" borderId="2" xfId="0" applyFont="1" applyBorder="1" applyAlignment="1">
      <alignment horizontal="center" vertical="center" wrapText="1"/>
    </xf>
    <xf numFmtId="17" fontId="17" fillId="0" borderId="2" xfId="0" applyNumberFormat="1" applyFont="1" applyBorder="1" applyAlignment="1">
      <alignment horizontal="center" vertical="center" wrapText="1"/>
    </xf>
    <xf numFmtId="0" fontId="10" fillId="19" borderId="0" xfId="0" applyFont="1" applyFill="1" applyAlignment="1">
      <alignment horizontal="right" vertical="center" wrapText="1"/>
    </xf>
    <xf numFmtId="0" fontId="4" fillId="0" borderId="0" xfId="0" applyFont="1" applyAlignment="1">
      <alignment vertical="center" wrapText="1"/>
    </xf>
    <xf numFmtId="0" fontId="0" fillId="6" borderId="14" xfId="0" applyFill="1" applyBorder="1" applyAlignment="1">
      <alignment horizontal="center" vertical="center" wrapText="1"/>
    </xf>
    <xf numFmtId="0" fontId="6" fillId="0" borderId="4" xfId="0" applyFont="1" applyBorder="1" applyAlignment="1">
      <alignment horizontal="center" vertical="center" wrapText="1"/>
    </xf>
    <xf numFmtId="0" fontId="36" fillId="0" borderId="0" xfId="0" applyFont="1" applyAlignment="1">
      <alignment horizontal="center" vertical="center" wrapText="1"/>
    </xf>
    <xf numFmtId="17" fontId="17" fillId="0" borderId="2" xfId="0" applyNumberFormat="1" applyFont="1" applyBorder="1" applyAlignment="1">
      <alignment vertical="center" wrapText="1"/>
    </xf>
    <xf numFmtId="4" fontId="17" fillId="0" borderId="2" xfId="0" applyNumberFormat="1" applyFont="1" applyBorder="1" applyAlignment="1">
      <alignment vertical="center" wrapText="1"/>
    </xf>
    <xf numFmtId="0" fontId="0" fillId="0" borderId="0" xfId="0" applyAlignment="1">
      <alignment horizontal="center" vertical="center" wrapText="1"/>
    </xf>
    <xf numFmtId="0" fontId="0" fillId="0" borderId="30" xfId="0" applyBorder="1" applyAlignment="1">
      <alignment vertical="center" wrapText="1"/>
    </xf>
    <xf numFmtId="0" fontId="19" fillId="16" borderId="8" xfId="0" applyFont="1" applyFill="1" applyBorder="1" applyAlignment="1">
      <alignment vertical="center" wrapText="1"/>
    </xf>
    <xf numFmtId="0" fontId="19" fillId="16" borderId="9" xfId="0" applyFont="1" applyFill="1" applyBorder="1" applyAlignment="1">
      <alignment vertical="center" wrapText="1"/>
    </xf>
    <xf numFmtId="0" fontId="19" fillId="16" borderId="30" xfId="0" applyFont="1" applyFill="1" applyBorder="1" applyAlignment="1">
      <alignment vertical="center" wrapText="1"/>
    </xf>
    <xf numFmtId="0" fontId="19" fillId="16" borderId="10" xfId="0" applyFont="1" applyFill="1" applyBorder="1" applyAlignment="1">
      <alignment vertical="center" wrapText="1"/>
    </xf>
    <xf numFmtId="0" fontId="19" fillId="0" borderId="31" xfId="0" applyFont="1" applyBorder="1" applyAlignment="1">
      <alignment horizontal="left" vertical="center" wrapText="1"/>
    </xf>
    <xf numFmtId="0" fontId="19" fillId="0" borderId="30" xfId="0" applyFont="1" applyBorder="1" applyAlignment="1">
      <alignment horizontal="left" vertical="center" wrapText="1"/>
    </xf>
    <xf numFmtId="0" fontId="19" fillId="0" borderId="0" xfId="0" applyFont="1" applyAlignment="1">
      <alignment horizontal="left" vertical="center" wrapText="1"/>
    </xf>
    <xf numFmtId="0" fontId="21" fillId="16" borderId="29" xfId="0" applyFont="1" applyFill="1" applyBorder="1" applyAlignment="1">
      <alignment horizontal="center" vertical="center" wrapText="1"/>
    </xf>
    <xf numFmtId="0" fontId="21" fillId="0" borderId="30" xfId="0" applyFont="1" applyBorder="1" applyAlignment="1">
      <alignment horizontal="center" vertical="center" wrapText="1"/>
    </xf>
    <xf numFmtId="0" fontId="21" fillId="0" borderId="22" xfId="0" applyFont="1" applyBorder="1" applyAlignment="1">
      <alignment horizontal="center" vertical="center" wrapText="1"/>
    </xf>
    <xf numFmtId="0" fontId="8" fillId="0" borderId="0" xfId="0" applyFont="1" applyAlignment="1">
      <alignment horizontal="center" vertical="center" wrapText="1"/>
    </xf>
    <xf numFmtId="0" fontId="0" fillId="6" borderId="2" xfId="0" applyFill="1" applyBorder="1" applyAlignment="1">
      <alignment horizontal="center" vertical="center" wrapText="1"/>
    </xf>
    <xf numFmtId="0" fontId="23" fillId="0" borderId="4" xfId="0" applyFont="1" applyBorder="1" applyAlignment="1">
      <alignment horizontal="left" vertical="center" wrapText="1"/>
    </xf>
    <xf numFmtId="0" fontId="23" fillId="0" borderId="0" xfId="0" applyFont="1" applyAlignment="1">
      <alignment horizontal="left" vertical="center" wrapText="1"/>
    </xf>
    <xf numFmtId="0" fontId="41" fillId="4" borderId="2" xfId="0" applyFont="1" applyFill="1" applyBorder="1" applyAlignment="1">
      <alignment horizontal="center" vertical="center" wrapText="1"/>
    </xf>
    <xf numFmtId="0" fontId="13" fillId="0" borderId="4" xfId="0" applyFont="1" applyBorder="1" applyAlignment="1">
      <alignment vertical="center" wrapText="1"/>
    </xf>
    <xf numFmtId="17" fontId="28" fillId="0" borderId="2" xfId="0" applyNumberFormat="1" applyFont="1" applyBorder="1" applyAlignment="1">
      <alignment horizontal="center" vertical="center" wrapText="1"/>
    </xf>
    <xf numFmtId="0" fontId="28" fillId="0" borderId="4" xfId="0" applyFont="1" applyBorder="1" applyAlignment="1">
      <alignment horizontal="left" vertical="center" wrapText="1"/>
    </xf>
    <xf numFmtId="0" fontId="17" fillId="4" borderId="4" xfId="0" applyFont="1" applyFill="1" applyBorder="1" applyAlignment="1">
      <alignment horizontal="center" vertical="center" wrapText="1"/>
    </xf>
    <xf numFmtId="165" fontId="23" fillId="4" borderId="2" xfId="0" applyNumberFormat="1" applyFont="1" applyFill="1" applyBorder="1" applyAlignment="1">
      <alignment horizontal="left" vertical="center" wrapText="1"/>
    </xf>
    <xf numFmtId="0" fontId="23" fillId="4" borderId="2" xfId="0" applyFont="1" applyFill="1" applyBorder="1" applyAlignment="1">
      <alignment horizontal="center" vertical="center" wrapText="1"/>
    </xf>
    <xf numFmtId="49" fontId="23" fillId="4" borderId="2" xfId="0" applyNumberFormat="1" applyFont="1" applyFill="1" applyBorder="1" applyAlignment="1">
      <alignment horizontal="center" vertical="center" wrapText="1"/>
    </xf>
    <xf numFmtId="17" fontId="23" fillId="4" borderId="2" xfId="0" applyNumberFormat="1" applyFont="1" applyFill="1" applyBorder="1" applyAlignment="1">
      <alignment horizontal="center" vertical="center" wrapText="1"/>
    </xf>
    <xf numFmtId="4" fontId="23" fillId="4" borderId="2" xfId="0" applyNumberFormat="1" applyFont="1" applyFill="1" applyBorder="1" applyAlignment="1">
      <alignment horizontal="center" vertical="center" wrapText="1"/>
    </xf>
    <xf numFmtId="0" fontId="0" fillId="4" borderId="4" xfId="0" applyFill="1" applyBorder="1" applyAlignment="1">
      <alignment vertical="center" wrapText="1"/>
    </xf>
    <xf numFmtId="0" fontId="0" fillId="4" borderId="4" xfId="0" applyFill="1" applyBorder="1" applyAlignment="1" applyProtection="1">
      <alignment vertical="center" wrapText="1"/>
      <protection locked="0"/>
    </xf>
    <xf numFmtId="0" fontId="6" fillId="4" borderId="4" xfId="0" applyFont="1" applyFill="1" applyBorder="1" applyAlignment="1">
      <alignment horizontal="center" vertical="center" wrapText="1"/>
    </xf>
    <xf numFmtId="0" fontId="0" fillId="4" borderId="0" xfId="0" applyFill="1" applyAlignment="1">
      <alignment vertical="center" wrapText="1"/>
    </xf>
    <xf numFmtId="0" fontId="17" fillId="4" borderId="2" xfId="0" applyFont="1" applyFill="1" applyBorder="1" applyAlignment="1">
      <alignment horizontal="center" vertical="center" wrapText="1"/>
    </xf>
    <xf numFmtId="0" fontId="23" fillId="4" borderId="0" xfId="0" applyFont="1" applyFill="1" applyAlignment="1">
      <alignment horizontal="left" vertical="center" wrapText="1"/>
    </xf>
    <xf numFmtId="0" fontId="0" fillId="4" borderId="2" xfId="0" applyFill="1" applyBorder="1" applyAlignment="1">
      <alignment vertical="center" wrapText="1"/>
    </xf>
    <xf numFmtId="0" fontId="0" fillId="4" borderId="2" xfId="0" applyFill="1" applyBorder="1" applyAlignment="1">
      <alignment horizontal="center" vertical="center" wrapText="1"/>
    </xf>
    <xf numFmtId="0" fontId="13" fillId="4" borderId="2" xfId="0" applyFont="1" applyFill="1" applyBorder="1" applyAlignment="1">
      <alignment horizontal="center" vertical="center" wrapText="1"/>
    </xf>
    <xf numFmtId="165" fontId="22" fillId="4" borderId="2" xfId="0" applyNumberFormat="1" applyFont="1" applyFill="1" applyBorder="1" applyAlignment="1">
      <alignment horizontal="left" vertical="center" wrapText="1"/>
    </xf>
    <xf numFmtId="0" fontId="22" fillId="4" borderId="2" xfId="0" applyFont="1" applyFill="1" applyBorder="1" applyAlignment="1">
      <alignment horizontal="center" vertical="center" wrapText="1"/>
    </xf>
    <xf numFmtId="49" fontId="22" fillId="4" borderId="2" xfId="0" applyNumberFormat="1" applyFont="1" applyFill="1" applyBorder="1" applyAlignment="1">
      <alignment horizontal="center" vertical="center" wrapText="1"/>
    </xf>
    <xf numFmtId="3" fontId="22" fillId="4" borderId="2" xfId="0" applyNumberFormat="1" applyFont="1" applyFill="1" applyBorder="1" applyAlignment="1">
      <alignment horizontal="center" vertical="center" wrapText="1"/>
    </xf>
    <xf numFmtId="17" fontId="22" fillId="4" borderId="2" xfId="0" applyNumberFormat="1" applyFont="1" applyFill="1" applyBorder="1" applyAlignment="1">
      <alignment horizontal="center" vertical="center" wrapText="1"/>
    </xf>
    <xf numFmtId="3" fontId="23" fillId="4" borderId="0" xfId="0" applyNumberFormat="1" applyFont="1" applyFill="1" applyAlignment="1">
      <alignment horizontal="center" vertical="center" wrapText="1"/>
    </xf>
    <xf numFmtId="0" fontId="0" fillId="4" borderId="4" xfId="0" applyFill="1" applyBorder="1" applyAlignment="1">
      <alignment horizontal="center" vertical="center" wrapText="1"/>
    </xf>
    <xf numFmtId="17" fontId="0" fillId="4" borderId="4" xfId="0" applyNumberFormat="1" applyFill="1" applyBorder="1" applyAlignment="1">
      <alignment vertical="center" wrapText="1"/>
    </xf>
    <xf numFmtId="0" fontId="24" fillId="4" borderId="2" xfId="0" applyFont="1" applyFill="1" applyBorder="1" applyAlignment="1">
      <alignment horizontal="center" vertical="center" wrapText="1"/>
    </xf>
    <xf numFmtId="0" fontId="23" fillId="4" borderId="2" xfId="0" applyFont="1" applyFill="1" applyBorder="1" applyAlignment="1">
      <alignment horizontal="left" vertical="center" wrapText="1"/>
    </xf>
    <xf numFmtId="0" fontId="14" fillId="4" borderId="4" xfId="0" applyFont="1" applyFill="1" applyBorder="1" applyAlignment="1">
      <alignment vertical="center" wrapText="1"/>
    </xf>
    <xf numFmtId="0" fontId="13" fillId="4" borderId="2" xfId="0" applyFont="1" applyFill="1" applyBorder="1" applyAlignment="1">
      <alignment vertical="center" wrapText="1"/>
    </xf>
    <xf numFmtId="0" fontId="24" fillId="4" borderId="0" xfId="0" applyFont="1" applyFill="1" applyAlignment="1">
      <alignment horizontal="center" vertical="center" wrapText="1"/>
    </xf>
    <xf numFmtId="0" fontId="42" fillId="4" borderId="2" xfId="0" applyFont="1" applyFill="1" applyBorder="1" applyAlignment="1">
      <alignment horizontal="center" vertical="center" wrapText="1"/>
    </xf>
    <xf numFmtId="0" fontId="45" fillId="4" borderId="2" xfId="0" applyFont="1" applyFill="1" applyBorder="1" applyAlignment="1">
      <alignment horizontal="center" vertical="center" wrapText="1"/>
    </xf>
    <xf numFmtId="0" fontId="45" fillId="4" borderId="4" xfId="0" applyFont="1" applyFill="1" applyBorder="1" applyAlignment="1">
      <alignment vertical="center" wrapText="1"/>
    </xf>
    <xf numFmtId="0" fontId="46" fillId="4" borderId="4" xfId="0" applyFont="1" applyFill="1" applyBorder="1" applyAlignment="1">
      <alignment horizontal="center" vertical="center" wrapText="1"/>
    </xf>
    <xf numFmtId="0" fontId="45" fillId="19" borderId="0" xfId="0" applyFont="1" applyFill="1" applyAlignment="1">
      <alignment vertical="center" wrapText="1"/>
    </xf>
    <xf numFmtId="0" fontId="45" fillId="0" borderId="0" xfId="0" applyFont="1" applyAlignment="1">
      <alignment vertical="center" wrapText="1"/>
    </xf>
    <xf numFmtId="0" fontId="42" fillId="4" borderId="4" xfId="0" applyFont="1" applyFill="1" applyBorder="1" applyAlignment="1">
      <alignment vertical="center" wrapText="1"/>
    </xf>
    <xf numFmtId="0" fontId="43" fillId="4" borderId="4" xfId="0" applyFont="1" applyFill="1" applyBorder="1" applyAlignment="1">
      <alignment vertical="center" wrapText="1"/>
    </xf>
    <xf numFmtId="0" fontId="43" fillId="4" borderId="2" xfId="0" applyFont="1" applyFill="1" applyBorder="1" applyAlignment="1">
      <alignment vertical="center" wrapText="1"/>
    </xf>
    <xf numFmtId="165" fontId="23" fillId="25" borderId="2" xfId="0" applyNumberFormat="1" applyFont="1" applyFill="1" applyBorder="1" applyAlignment="1">
      <alignment horizontal="left" vertical="center" wrapText="1"/>
    </xf>
    <xf numFmtId="0" fontId="45" fillId="0" borderId="2" xfId="0" applyFont="1" applyBorder="1" applyAlignment="1">
      <alignment horizontal="center" vertical="center" wrapText="1"/>
    </xf>
    <xf numFmtId="0" fontId="47" fillId="0" borderId="2" xfId="0" applyFont="1" applyBorder="1" applyAlignment="1">
      <alignment horizontal="center" vertical="center" wrapText="1"/>
    </xf>
    <xf numFmtId="0" fontId="45" fillId="0" borderId="4" xfId="0" applyFont="1" applyBorder="1" applyAlignment="1">
      <alignment vertical="center" wrapText="1"/>
    </xf>
    <xf numFmtId="0" fontId="46" fillId="0" borderId="4" xfId="0" applyFont="1" applyBorder="1" applyAlignment="1">
      <alignment horizontal="center" vertical="center" wrapText="1"/>
    </xf>
    <xf numFmtId="0" fontId="42" fillId="0" borderId="2" xfId="0" applyFont="1" applyBorder="1" applyAlignment="1">
      <alignment vertical="center" wrapText="1"/>
    </xf>
    <xf numFmtId="0" fontId="45" fillId="0" borderId="2" xfId="0" applyFont="1" applyBorder="1" applyAlignment="1">
      <alignment vertical="center" wrapText="1"/>
    </xf>
    <xf numFmtId="0" fontId="45" fillId="4" borderId="2" xfId="0" applyFont="1" applyFill="1" applyBorder="1" applyAlignment="1">
      <alignment vertical="center" wrapText="1"/>
    </xf>
    <xf numFmtId="0" fontId="42" fillId="0" borderId="2" xfId="0" applyFont="1" applyBorder="1" applyAlignment="1">
      <alignment horizontal="left" vertical="center" wrapText="1"/>
    </xf>
    <xf numFmtId="165" fontId="42" fillId="0" borderId="2" xfId="0" applyNumberFormat="1" applyFont="1" applyBorder="1" applyAlignment="1">
      <alignment horizontal="left" vertical="center" wrapText="1"/>
    </xf>
    <xf numFmtId="165" fontId="42" fillId="4" borderId="2" xfId="0" applyNumberFormat="1" applyFont="1" applyFill="1" applyBorder="1" applyAlignment="1">
      <alignment horizontal="left" vertical="center" wrapText="1"/>
    </xf>
    <xf numFmtId="0" fontId="42" fillId="0" borderId="0" xfId="0" applyFont="1" applyAlignment="1">
      <alignment vertical="center" wrapText="1"/>
    </xf>
    <xf numFmtId="17" fontId="42" fillId="0" borderId="2" xfId="0" applyNumberFormat="1" applyFont="1" applyBorder="1" applyAlignment="1">
      <alignment horizontal="center" vertical="center" wrapText="1"/>
    </xf>
    <xf numFmtId="0" fontId="42" fillId="0" borderId="4" xfId="0" applyFont="1" applyBorder="1" applyAlignment="1">
      <alignment vertical="center" wrapText="1"/>
    </xf>
    <xf numFmtId="0" fontId="42" fillId="0" borderId="2" xfId="0" applyFont="1" applyBorder="1" applyAlignment="1">
      <alignment horizontal="center" vertical="center" wrapText="1"/>
    </xf>
    <xf numFmtId="0" fontId="42" fillId="0" borderId="54" xfId="0" applyFont="1" applyBorder="1" applyAlignment="1">
      <alignment wrapText="1"/>
    </xf>
    <xf numFmtId="0" fontId="42" fillId="0" borderId="54" xfId="0" applyFont="1" applyBorder="1" applyAlignment="1">
      <alignment vertical="center" wrapText="1"/>
    </xf>
    <xf numFmtId="0" fontId="44" fillId="0" borderId="2" xfId="0" applyFont="1" applyBorder="1" applyAlignment="1">
      <alignment vertical="center" wrapText="1"/>
    </xf>
    <xf numFmtId="17" fontId="42" fillId="4" borderId="2" xfId="0" applyNumberFormat="1" applyFont="1" applyFill="1" applyBorder="1" applyAlignment="1">
      <alignment horizontal="center" vertical="center" wrapText="1"/>
    </xf>
    <xf numFmtId="0" fontId="0" fillId="0" borderId="3" xfId="0" applyBorder="1" applyAlignment="1">
      <alignment vertical="center" wrapText="1"/>
    </xf>
    <xf numFmtId="0" fontId="6" fillId="0" borderId="3" xfId="0" applyFont="1" applyBorder="1" applyAlignment="1">
      <alignment horizontal="center" vertical="center" wrapText="1"/>
    </xf>
    <xf numFmtId="0" fontId="0" fillId="0" borderId="32" xfId="0" applyBorder="1" applyAlignment="1">
      <alignment horizontal="center" vertical="center"/>
    </xf>
    <xf numFmtId="0" fontId="0" fillId="0" borderId="32" xfId="0" applyBorder="1" applyAlignment="1">
      <alignment vertical="center" wrapText="1"/>
    </xf>
    <xf numFmtId="0" fontId="6" fillId="0" borderId="32" xfId="0" applyFont="1" applyBorder="1" applyAlignment="1">
      <alignment horizontal="center" vertical="center" wrapText="1"/>
    </xf>
    <xf numFmtId="0" fontId="0" fillId="0" borderId="33" xfId="0" applyBorder="1" applyAlignment="1">
      <alignment vertical="center" wrapText="1"/>
    </xf>
    <xf numFmtId="0" fontId="0" fillId="0" borderId="12" xfId="0" applyBorder="1" applyAlignment="1">
      <alignment vertical="center" wrapText="1"/>
    </xf>
    <xf numFmtId="0" fontId="0" fillId="0" borderId="14" xfId="0" applyBorder="1" applyAlignment="1">
      <alignment horizontal="center" vertical="center"/>
    </xf>
    <xf numFmtId="0" fontId="0" fillId="0" borderId="14" xfId="0" applyBorder="1" applyAlignment="1">
      <alignment vertical="center" wrapText="1"/>
    </xf>
    <xf numFmtId="0" fontId="0" fillId="0" borderId="49" xfId="0" applyBorder="1" applyAlignment="1">
      <alignment vertical="center" wrapText="1"/>
    </xf>
    <xf numFmtId="0" fontId="6" fillId="0" borderId="49" xfId="0" applyFont="1" applyBorder="1" applyAlignment="1">
      <alignment horizontal="center" vertical="center" wrapText="1"/>
    </xf>
    <xf numFmtId="0" fontId="0" fillId="0" borderId="15" xfId="0" applyBorder="1" applyAlignment="1">
      <alignment vertical="center" wrapText="1"/>
    </xf>
    <xf numFmtId="0" fontId="0" fillId="0" borderId="5" xfId="0" applyBorder="1" applyAlignment="1">
      <alignment vertical="center" wrapText="1"/>
    </xf>
    <xf numFmtId="0" fontId="0" fillId="0" borderId="17" xfId="0" applyBorder="1" applyAlignment="1">
      <alignment vertical="center" wrapText="1"/>
    </xf>
    <xf numFmtId="0" fontId="0" fillId="0" borderId="56" xfId="0" applyBorder="1" applyAlignment="1">
      <alignment vertical="center" wrapText="1"/>
    </xf>
    <xf numFmtId="166" fontId="0" fillId="0" borderId="0" xfId="0" applyNumberFormat="1" applyAlignment="1">
      <alignment vertical="center"/>
    </xf>
    <xf numFmtId="166" fontId="0" fillId="0" borderId="4" xfId="0" applyNumberFormat="1" applyBorder="1" applyAlignment="1">
      <alignment vertical="center" wrapText="1"/>
    </xf>
    <xf numFmtId="166" fontId="0" fillId="0" borderId="2" xfId="0" applyNumberFormat="1" applyBorder="1" applyAlignment="1">
      <alignment vertical="center" wrapText="1"/>
    </xf>
    <xf numFmtId="166" fontId="0" fillId="0" borderId="5" xfId="0" applyNumberFormat="1" applyBorder="1" applyAlignment="1">
      <alignment vertical="center" wrapText="1"/>
    </xf>
    <xf numFmtId="166" fontId="0" fillId="0" borderId="32" xfId="0" applyNumberFormat="1" applyBorder="1" applyAlignment="1">
      <alignment vertical="center" wrapText="1"/>
    </xf>
    <xf numFmtId="166" fontId="0" fillId="0" borderId="49" xfId="0" applyNumberFormat="1" applyBorder="1" applyAlignment="1">
      <alignment vertical="center" wrapText="1"/>
    </xf>
    <xf numFmtId="166" fontId="0" fillId="0" borderId="14" xfId="0" applyNumberFormat="1" applyBorder="1" applyAlignment="1">
      <alignment vertical="center" wrapText="1"/>
    </xf>
    <xf numFmtId="166" fontId="19" fillId="16" borderId="9" xfId="0" applyNumberFormat="1" applyFont="1" applyFill="1" applyBorder="1" applyAlignment="1">
      <alignment vertical="center"/>
    </xf>
    <xf numFmtId="166" fontId="19" fillId="0" borderId="0" xfId="0" applyNumberFormat="1" applyFont="1" applyAlignment="1">
      <alignment horizontal="left" vertical="center"/>
    </xf>
    <xf numFmtId="166" fontId="0" fillId="0" borderId="2" xfId="0" applyNumberFormat="1" applyBorder="1" applyAlignment="1">
      <alignment vertical="center"/>
    </xf>
    <xf numFmtId="166" fontId="0" fillId="19" borderId="0" xfId="0" applyNumberFormat="1" applyFill="1" applyAlignment="1">
      <alignment vertical="center"/>
    </xf>
    <xf numFmtId="167" fontId="0" fillId="0" borderId="4" xfId="0" applyNumberFormat="1" applyBorder="1" applyAlignment="1">
      <alignment vertical="center" wrapText="1"/>
    </xf>
    <xf numFmtId="167" fontId="0" fillId="0" borderId="2" xfId="0" applyNumberFormat="1" applyBorder="1" applyAlignment="1">
      <alignment vertical="center" wrapText="1"/>
    </xf>
    <xf numFmtId="167" fontId="0" fillId="0" borderId="5" xfId="0" applyNumberFormat="1" applyBorder="1" applyAlignment="1">
      <alignment vertical="center" wrapText="1"/>
    </xf>
    <xf numFmtId="167" fontId="0" fillId="0" borderId="32" xfId="0" applyNumberFormat="1" applyBorder="1" applyAlignment="1">
      <alignment vertical="center" wrapText="1"/>
    </xf>
    <xf numFmtId="167" fontId="0" fillId="0" borderId="49" xfId="0" applyNumberFormat="1" applyBorder="1" applyAlignment="1">
      <alignment vertical="center" wrapText="1"/>
    </xf>
    <xf numFmtId="167" fontId="0" fillId="0" borderId="14" xfId="0" applyNumberFormat="1" applyBorder="1" applyAlignment="1">
      <alignment vertical="center" wrapText="1"/>
    </xf>
    <xf numFmtId="0" fontId="0" fillId="0" borderId="57" xfId="0" applyBorder="1" applyAlignment="1">
      <alignment vertical="center" wrapText="1"/>
    </xf>
    <xf numFmtId="17" fontId="0" fillId="0" borderId="4" xfId="0" applyNumberFormat="1" applyBorder="1" applyAlignment="1">
      <alignment vertical="center" wrapText="1"/>
    </xf>
    <xf numFmtId="0" fontId="17" fillId="0" borderId="4" xfId="0" applyFont="1" applyBorder="1" applyAlignment="1">
      <alignment horizontal="center" vertical="center"/>
    </xf>
    <xf numFmtId="167" fontId="17" fillId="0" borderId="4" xfId="0" applyNumberFormat="1" applyFont="1" applyBorder="1" applyAlignment="1">
      <alignment vertical="center" wrapText="1"/>
    </xf>
    <xf numFmtId="166" fontId="17" fillId="0" borderId="4" xfId="0" applyNumberFormat="1" applyFont="1" applyBorder="1" applyAlignment="1">
      <alignment vertical="center" wrapText="1"/>
    </xf>
    <xf numFmtId="0" fontId="16" fillId="0" borderId="4" xfId="0" applyFont="1" applyBorder="1" applyAlignment="1">
      <alignment horizontal="center" vertical="center" wrapText="1"/>
    </xf>
    <xf numFmtId="0" fontId="17" fillId="19" borderId="0" xfId="0" applyFont="1" applyFill="1" applyAlignment="1">
      <alignment vertical="center"/>
    </xf>
    <xf numFmtId="0" fontId="17" fillId="0" borderId="0" xfId="0" applyFont="1" applyAlignment="1">
      <alignment vertical="center"/>
    </xf>
    <xf numFmtId="0" fontId="53" fillId="0" borderId="32" xfId="3" applyBorder="1" applyAlignment="1">
      <alignment vertical="center" wrapText="1"/>
    </xf>
    <xf numFmtId="17" fontId="0" fillId="0" borderId="2" xfId="0" applyNumberFormat="1" applyBorder="1" applyAlignment="1">
      <alignment vertical="center" wrapText="1"/>
    </xf>
    <xf numFmtId="0" fontId="53" fillId="0" borderId="2" xfId="3" applyBorder="1" applyAlignment="1">
      <alignment vertical="center" wrapText="1"/>
    </xf>
    <xf numFmtId="17" fontId="0" fillId="0" borderId="49" xfId="0" applyNumberFormat="1" applyBorder="1" applyAlignment="1">
      <alignment vertical="center" wrapText="1"/>
    </xf>
    <xf numFmtId="0" fontId="28" fillId="4" borderId="2" xfId="0" applyFont="1" applyFill="1" applyBorder="1" applyAlignment="1">
      <alignment horizontal="center" vertical="center" wrapText="1"/>
    </xf>
    <xf numFmtId="0" fontId="28" fillId="4" borderId="2" xfId="0" applyFont="1" applyFill="1" applyBorder="1" applyAlignment="1">
      <alignment vertical="center" wrapText="1"/>
    </xf>
    <xf numFmtId="0" fontId="28" fillId="4" borderId="4" xfId="0" applyFont="1" applyFill="1" applyBorder="1" applyAlignment="1">
      <alignment vertical="center" wrapText="1"/>
    </xf>
    <xf numFmtId="49" fontId="42" fillId="4" borderId="2" xfId="0" applyNumberFormat="1" applyFont="1" applyFill="1" applyBorder="1" applyAlignment="1">
      <alignment horizontal="center" vertical="center" wrapText="1"/>
    </xf>
    <xf numFmtId="4" fontId="42" fillId="4" borderId="2" xfId="0" applyNumberFormat="1" applyFont="1" applyFill="1" applyBorder="1" applyAlignment="1">
      <alignment horizontal="center" vertical="center" wrapText="1"/>
    </xf>
    <xf numFmtId="49" fontId="42" fillId="0" borderId="2" xfId="0" applyNumberFormat="1" applyFont="1" applyBorder="1" applyAlignment="1">
      <alignment horizontal="center" vertical="center" wrapText="1"/>
    </xf>
    <xf numFmtId="4" fontId="42" fillId="0" borderId="2" xfId="0" applyNumberFormat="1" applyFont="1" applyBorder="1" applyAlignment="1">
      <alignment horizontal="center" vertical="center" wrapText="1"/>
    </xf>
    <xf numFmtId="0" fontId="0" fillId="0" borderId="4" xfId="0" applyBorder="1" applyAlignment="1" applyProtection="1">
      <alignment vertical="center" wrapText="1"/>
      <protection locked="0"/>
    </xf>
    <xf numFmtId="167" fontId="0" fillId="0" borderId="3" xfId="0" applyNumberFormat="1" applyBorder="1" applyAlignment="1">
      <alignment vertical="center" wrapText="1"/>
    </xf>
    <xf numFmtId="166" fontId="0" fillId="0" borderId="3" xfId="0" applyNumberFormat="1" applyBorder="1" applyAlignment="1">
      <alignment vertical="center" wrapText="1"/>
    </xf>
    <xf numFmtId="0" fontId="28" fillId="0" borderId="32" xfId="0" applyFont="1" applyBorder="1" applyAlignment="1">
      <alignment vertical="center" wrapText="1"/>
    </xf>
    <xf numFmtId="49" fontId="43" fillId="0" borderId="2" xfId="0" applyNumberFormat="1" applyFont="1" applyBorder="1" applyAlignment="1">
      <alignment horizontal="center" vertical="center" wrapText="1"/>
    </xf>
    <xf numFmtId="164" fontId="22" fillId="6" borderId="5" xfId="0" applyNumberFormat="1" applyFont="1" applyFill="1" applyBorder="1" applyAlignment="1">
      <alignment horizontal="center" vertical="center" wrapText="1"/>
    </xf>
    <xf numFmtId="0" fontId="59" fillId="28" borderId="65" xfId="0" applyFont="1" applyFill="1" applyBorder="1"/>
    <xf numFmtId="0" fontId="59" fillId="31" borderId="65" xfId="0" applyFont="1" applyFill="1" applyBorder="1" applyAlignment="1">
      <alignment wrapText="1"/>
    </xf>
    <xf numFmtId="0" fontId="59" fillId="33" borderId="65" xfId="0" applyFont="1" applyFill="1" applyBorder="1" applyAlignment="1">
      <alignment wrapText="1"/>
    </xf>
    <xf numFmtId="0" fontId="59" fillId="34" borderId="65" xfId="0" applyFont="1" applyFill="1" applyBorder="1" applyAlignment="1">
      <alignment wrapText="1"/>
    </xf>
    <xf numFmtId="0" fontId="59" fillId="35" borderId="65" xfId="0" applyFont="1" applyFill="1" applyBorder="1" applyAlignment="1">
      <alignment wrapText="1"/>
    </xf>
    <xf numFmtId="0" fontId="59" fillId="36" borderId="65" xfId="0" applyFont="1" applyFill="1" applyBorder="1" applyAlignment="1">
      <alignment wrapText="1"/>
    </xf>
    <xf numFmtId="0" fontId="59" fillId="37" borderId="65" xfId="0" applyFont="1" applyFill="1" applyBorder="1" applyAlignment="1">
      <alignment wrapText="1"/>
    </xf>
    <xf numFmtId="0" fontId="58" fillId="38" borderId="65" xfId="0" applyFont="1" applyFill="1" applyBorder="1" applyAlignment="1">
      <alignment wrapText="1"/>
    </xf>
    <xf numFmtId="0" fontId="59" fillId="39" borderId="65" xfId="0" applyFont="1" applyFill="1" applyBorder="1" applyAlignment="1">
      <alignment wrapText="1"/>
    </xf>
    <xf numFmtId="0" fontId="50" fillId="43" borderId="62" xfId="0" applyFont="1" applyFill="1" applyBorder="1" applyAlignment="1">
      <alignment wrapText="1"/>
    </xf>
    <xf numFmtId="0" fontId="5" fillId="0" borderId="1" xfId="0" applyFont="1" applyBorder="1" applyAlignment="1">
      <alignment horizontal="left" vertical="center" wrapText="1"/>
    </xf>
    <xf numFmtId="0" fontId="0" fillId="4" borderId="0" xfId="0" applyFill="1" applyAlignment="1">
      <alignment vertical="center"/>
    </xf>
    <xf numFmtId="0" fontId="17" fillId="4" borderId="0" xfId="0" applyFont="1" applyFill="1" applyAlignment="1">
      <alignment vertical="center"/>
    </xf>
    <xf numFmtId="0" fontId="0" fillId="6" borderId="5" xfId="0" applyFill="1" applyBorder="1" applyAlignment="1">
      <alignment horizontal="center" vertical="center"/>
    </xf>
    <xf numFmtId="167" fontId="0" fillId="0" borderId="2" xfId="0" applyNumberFormat="1" applyBorder="1" applyAlignment="1">
      <alignment horizontal="center" vertical="center" wrapText="1"/>
    </xf>
    <xf numFmtId="166" fontId="0" fillId="0" borderId="2" xfId="0" applyNumberFormat="1" applyBorder="1" applyAlignment="1">
      <alignment horizontal="center" vertical="center" wrapText="1"/>
    </xf>
    <xf numFmtId="0" fontId="0" fillId="0" borderId="2" xfId="0" applyBorder="1" applyAlignment="1" applyProtection="1">
      <alignment horizontal="center" vertical="center" wrapText="1"/>
      <protection locked="0"/>
    </xf>
    <xf numFmtId="167" fontId="0" fillId="4" borderId="2" xfId="0" applyNumberFormat="1" applyFill="1" applyBorder="1" applyAlignment="1">
      <alignment horizontal="center" vertical="center" wrapText="1"/>
    </xf>
    <xf numFmtId="166" fontId="0" fillId="4" borderId="2" xfId="0" applyNumberFormat="1" applyFill="1" applyBorder="1" applyAlignment="1">
      <alignment horizontal="center" vertical="center" wrapText="1"/>
    </xf>
    <xf numFmtId="167" fontId="17" fillId="0" borderId="2" xfId="0" applyNumberFormat="1" applyFont="1" applyBorder="1" applyAlignment="1">
      <alignment horizontal="center" vertical="center" wrapText="1"/>
    </xf>
    <xf numFmtId="166" fontId="17" fillId="0" borderId="2" xfId="0" applyNumberFormat="1" applyFont="1" applyBorder="1" applyAlignment="1">
      <alignment horizontal="center" vertical="center" wrapText="1"/>
    </xf>
    <xf numFmtId="167" fontId="17" fillId="4" borderId="2" xfId="0" applyNumberFormat="1" applyFont="1" applyFill="1" applyBorder="1" applyAlignment="1">
      <alignment horizontal="center" vertical="center" wrapText="1"/>
    </xf>
    <xf numFmtId="166" fontId="17" fillId="4" borderId="2" xfId="0" applyNumberFormat="1" applyFont="1" applyFill="1" applyBorder="1" applyAlignment="1">
      <alignment horizontal="center" vertical="center" wrapText="1"/>
    </xf>
    <xf numFmtId="0" fontId="42" fillId="26" borderId="0" xfId="0" applyFont="1" applyFill="1"/>
    <xf numFmtId="0" fontId="50" fillId="28" borderId="65" xfId="0" applyFont="1" applyFill="1" applyBorder="1"/>
    <xf numFmtId="0" fontId="42" fillId="29" borderId="62" xfId="0" applyFont="1" applyFill="1" applyBorder="1" applyAlignment="1">
      <alignment wrapText="1"/>
    </xf>
    <xf numFmtId="0" fontId="50" fillId="28" borderId="65" xfId="0" applyFont="1" applyFill="1" applyBorder="1" applyAlignment="1">
      <alignment wrapText="1"/>
    </xf>
    <xf numFmtId="0" fontId="23" fillId="32" borderId="62" xfId="0" applyFont="1" applyFill="1" applyBorder="1" applyAlignment="1">
      <alignment wrapText="1"/>
    </xf>
    <xf numFmtId="0" fontId="50" fillId="32" borderId="65" xfId="0" applyFont="1" applyFill="1" applyBorder="1" applyAlignment="1">
      <alignment wrapText="1"/>
    </xf>
    <xf numFmtId="0" fontId="42" fillId="32" borderId="62" xfId="0" applyFont="1" applyFill="1" applyBorder="1" applyAlignment="1">
      <alignment wrapText="1"/>
    </xf>
    <xf numFmtId="0" fontId="50" fillId="41" borderId="65" xfId="0" applyFont="1" applyFill="1" applyBorder="1" applyAlignment="1">
      <alignment wrapText="1"/>
    </xf>
    <xf numFmtId="0" fontId="42" fillId="41" borderId="62" xfId="0" applyFont="1" applyFill="1" applyBorder="1" applyAlignment="1">
      <alignment wrapText="1"/>
    </xf>
    <xf numFmtId="0" fontId="50" fillId="41" borderId="0" xfId="0" applyFont="1" applyFill="1" applyAlignment="1">
      <alignment wrapText="1"/>
    </xf>
    <xf numFmtId="0" fontId="42" fillId="41" borderId="0" xfId="0" applyFont="1" applyFill="1" applyAlignment="1">
      <alignment wrapText="1"/>
    </xf>
    <xf numFmtId="0" fontId="42" fillId="0" borderId="0" xfId="0" applyFont="1"/>
    <xf numFmtId="0" fontId="50" fillId="43" borderId="61" xfId="0" applyFont="1" applyFill="1" applyBorder="1" applyAlignment="1">
      <alignment wrapText="1"/>
    </xf>
    <xf numFmtId="0" fontId="55" fillId="43" borderId="60" xfId="0" applyFont="1" applyFill="1" applyBorder="1" applyAlignment="1">
      <alignment wrapText="1"/>
    </xf>
    <xf numFmtId="0" fontId="42" fillId="26" borderId="0" xfId="0" applyFont="1" applyFill="1" applyAlignment="1">
      <alignment wrapText="1"/>
    </xf>
    <xf numFmtId="0" fontId="42" fillId="0" borderId="0" xfId="0" applyFont="1" applyAlignment="1">
      <alignment wrapText="1"/>
    </xf>
    <xf numFmtId="0" fontId="50" fillId="44" borderId="62" xfId="0" applyFont="1" applyFill="1" applyBorder="1" applyAlignment="1">
      <alignment wrapText="1"/>
    </xf>
    <xf numFmtId="0" fontId="42" fillId="44" borderId="58" xfId="0" applyFont="1" applyFill="1" applyBorder="1" applyAlignment="1">
      <alignment wrapText="1"/>
    </xf>
    <xf numFmtId="0" fontId="42" fillId="43" borderId="58" xfId="0" applyFont="1" applyFill="1" applyBorder="1" applyAlignment="1">
      <alignment wrapText="1"/>
    </xf>
    <xf numFmtId="0" fontId="57" fillId="26" borderId="0" xfId="0" applyFont="1" applyFill="1" applyAlignment="1">
      <alignment horizontal="center" vertical="center"/>
    </xf>
    <xf numFmtId="0" fontId="57" fillId="26" borderId="58" xfId="0" applyFont="1" applyFill="1" applyBorder="1" applyAlignment="1">
      <alignment horizontal="center" vertical="center"/>
    </xf>
    <xf numFmtId="0" fontId="58" fillId="27" borderId="59" xfId="0" applyFont="1" applyFill="1" applyBorder="1" applyAlignment="1">
      <alignment wrapText="1"/>
    </xf>
    <xf numFmtId="0" fontId="58" fillId="27" borderId="61" xfId="0" applyFont="1" applyFill="1" applyBorder="1" applyAlignment="1">
      <alignment wrapText="1"/>
    </xf>
    <xf numFmtId="0" fontId="50" fillId="30" borderId="59" xfId="0" applyFont="1" applyFill="1" applyBorder="1" applyAlignment="1">
      <alignment wrapText="1"/>
    </xf>
    <xf numFmtId="0" fontId="50" fillId="30" borderId="61" xfId="0" applyFont="1" applyFill="1" applyBorder="1" applyAlignment="1">
      <alignment wrapText="1"/>
    </xf>
    <xf numFmtId="0" fontId="50" fillId="40" borderId="59" xfId="0" applyFont="1" applyFill="1" applyBorder="1" applyAlignment="1">
      <alignment wrapText="1"/>
    </xf>
    <xf numFmtId="0" fontId="50" fillId="40" borderId="61" xfId="0" applyFont="1" applyFill="1" applyBorder="1" applyAlignment="1">
      <alignment wrapText="1"/>
    </xf>
    <xf numFmtId="0" fontId="58" fillId="42" borderId="63" xfId="0" applyFont="1" applyFill="1" applyBorder="1"/>
    <xf numFmtId="0" fontId="58" fillId="42" borderId="64" xfId="0" applyFont="1" applyFill="1" applyBorder="1"/>
    <xf numFmtId="0" fontId="8" fillId="6" borderId="5" xfId="0" applyFont="1" applyFill="1" applyBorder="1" applyAlignment="1">
      <alignment horizontal="center" vertical="center"/>
    </xf>
    <xf numFmtId="0" fontId="8" fillId="6" borderId="4" xfId="0" applyFont="1" applyFill="1" applyBorder="1" applyAlignment="1">
      <alignment horizontal="center" vertical="center"/>
    </xf>
    <xf numFmtId="0" fontId="6" fillId="6" borderId="2" xfId="0" applyFont="1" applyFill="1" applyBorder="1" applyAlignment="1">
      <alignment horizontal="center" vertical="center"/>
    </xf>
    <xf numFmtId="0" fontId="6" fillId="6" borderId="2" xfId="0" applyFont="1" applyFill="1" applyBorder="1" applyAlignment="1">
      <alignment horizontal="center" vertical="center" wrapText="1"/>
    </xf>
    <xf numFmtId="0" fontId="8" fillId="6" borderId="2" xfId="0" applyFont="1" applyFill="1" applyBorder="1" applyAlignment="1">
      <alignment horizontal="center" vertical="center"/>
    </xf>
    <xf numFmtId="0" fontId="16" fillId="6" borderId="2" xfId="0" applyFont="1" applyFill="1" applyBorder="1" applyAlignment="1">
      <alignment horizontal="center" vertical="center"/>
    </xf>
    <xf numFmtId="0" fontId="18" fillId="19" borderId="0" xfId="0" applyFont="1" applyFill="1" applyAlignment="1">
      <alignment horizontal="left" vertical="center"/>
    </xf>
    <xf numFmtId="0" fontId="12" fillId="0" borderId="1" xfId="0" applyFont="1" applyBorder="1" applyAlignment="1">
      <alignment horizontal="left" vertical="center"/>
    </xf>
    <xf numFmtId="0" fontId="9" fillId="11" borderId="40" xfId="0" applyFont="1" applyFill="1" applyBorder="1" applyAlignment="1">
      <alignment horizontal="center" vertical="center"/>
    </xf>
    <xf numFmtId="0" fontId="9" fillId="11" borderId="42" xfId="0" applyFont="1" applyFill="1" applyBorder="1" applyAlignment="1">
      <alignment horizontal="center" vertical="center"/>
    </xf>
    <xf numFmtId="0" fontId="9" fillId="11" borderId="39"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14" xfId="0" applyFont="1" applyFill="1" applyBorder="1" applyAlignment="1">
      <alignment horizontal="center" vertical="center"/>
    </xf>
    <xf numFmtId="0" fontId="6" fillId="6" borderId="16" xfId="0" applyFont="1" applyFill="1" applyBorder="1" applyAlignment="1">
      <alignment horizontal="center" vertical="center"/>
    </xf>
    <xf numFmtId="0" fontId="6" fillId="6" borderId="13" xfId="0" applyFont="1" applyFill="1" applyBorder="1" applyAlignment="1">
      <alignment horizontal="center" vertical="center"/>
    </xf>
    <xf numFmtId="0" fontId="6" fillId="6" borderId="4"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6" fillId="12" borderId="33" xfId="0" applyFont="1" applyFill="1" applyBorder="1" applyAlignment="1">
      <alignment horizontal="center" vertical="center" wrapText="1"/>
    </xf>
    <xf numFmtId="0" fontId="6" fillId="12" borderId="15" xfId="0" applyFont="1" applyFill="1" applyBorder="1" applyAlignment="1">
      <alignment horizontal="center" vertical="center" wrapText="1"/>
    </xf>
    <xf numFmtId="0" fontId="35" fillId="0" borderId="23" xfId="0" applyFont="1" applyBorder="1" applyAlignment="1">
      <alignment horizontal="left" vertical="center"/>
    </xf>
    <xf numFmtId="0" fontId="35" fillId="0" borderId="6" xfId="0" applyFont="1" applyBorder="1" applyAlignment="1">
      <alignment horizontal="left" vertical="center"/>
    </xf>
    <xf numFmtId="0" fontId="20" fillId="0" borderId="23" xfId="0" applyFont="1" applyBorder="1" applyAlignment="1">
      <alignment horizontal="left" vertical="center"/>
    </xf>
    <xf numFmtId="0" fontId="20" fillId="0" borderId="6" xfId="0" applyFont="1" applyBorder="1" applyAlignment="1">
      <alignment horizontal="left" vertical="center"/>
    </xf>
    <xf numFmtId="0" fontId="6" fillId="12" borderId="35" xfId="0" applyFont="1" applyFill="1" applyBorder="1" applyAlignment="1">
      <alignment horizontal="center" vertical="center" wrapText="1"/>
    </xf>
    <xf numFmtId="0" fontId="6" fillId="12" borderId="41" xfId="0" applyFont="1" applyFill="1" applyBorder="1" applyAlignment="1">
      <alignment horizontal="center" vertical="center" wrapText="1"/>
    </xf>
    <xf numFmtId="0" fontId="11" fillId="19" borderId="8" xfId="0" applyFont="1" applyFill="1" applyBorder="1" applyAlignment="1">
      <alignment horizontal="center" vertical="center"/>
    </xf>
    <xf numFmtId="0" fontId="11" fillId="19" borderId="9" xfId="0" applyFont="1" applyFill="1" applyBorder="1" applyAlignment="1">
      <alignment horizontal="center" vertical="center"/>
    </xf>
    <xf numFmtId="0" fontId="11" fillId="19" borderId="10" xfId="0" applyFont="1" applyFill="1" applyBorder="1" applyAlignment="1">
      <alignment horizontal="center" vertical="center"/>
    </xf>
    <xf numFmtId="0" fontId="3" fillId="0" borderId="37" xfId="0" applyFont="1" applyBorder="1" applyAlignment="1">
      <alignment horizontal="center" vertical="center" wrapText="1"/>
    </xf>
    <xf numFmtId="0" fontId="0" fillId="0" borderId="3" xfId="0" applyBorder="1" applyAlignment="1">
      <alignment horizontal="center" vertical="center" wrapText="1"/>
    </xf>
    <xf numFmtId="0" fontId="3" fillId="0" borderId="5" xfId="0" applyFont="1" applyBorder="1" applyAlignment="1">
      <alignment horizontal="center" vertical="center" wrapText="1"/>
    </xf>
    <xf numFmtId="0" fontId="16" fillId="6" borderId="35" xfId="0" applyFont="1" applyFill="1" applyBorder="1" applyAlignment="1">
      <alignment horizontal="center" vertical="center"/>
    </xf>
    <xf numFmtId="0" fontId="16" fillId="6" borderId="36" xfId="0" applyFont="1" applyFill="1" applyBorder="1" applyAlignment="1">
      <alignment horizontal="center" vertical="center"/>
    </xf>
    <xf numFmtId="0" fontId="6" fillId="12" borderId="32" xfId="0" applyFont="1" applyFill="1" applyBorder="1" applyAlignment="1">
      <alignment horizontal="center" vertical="center" wrapText="1"/>
    </xf>
    <xf numFmtId="0" fontId="6" fillId="12" borderId="14" xfId="0" applyFont="1" applyFill="1" applyBorder="1" applyAlignment="1">
      <alignment horizontal="center" vertical="center" wrapText="1"/>
    </xf>
    <xf numFmtId="0" fontId="9" fillId="10" borderId="32" xfId="0" applyFont="1" applyFill="1" applyBorder="1" applyAlignment="1">
      <alignment horizontal="center" vertical="center" wrapText="1"/>
    </xf>
    <xf numFmtId="0" fontId="9" fillId="10" borderId="14" xfId="0" applyFont="1" applyFill="1" applyBorder="1" applyAlignment="1">
      <alignment horizontal="center" vertical="center" wrapText="1"/>
    </xf>
    <xf numFmtId="0" fontId="9" fillId="13" borderId="32" xfId="0" applyFont="1" applyFill="1" applyBorder="1" applyAlignment="1">
      <alignment horizontal="center" vertical="center" wrapText="1"/>
    </xf>
    <xf numFmtId="0" fontId="9" fillId="13" borderId="14" xfId="0" applyFont="1" applyFill="1" applyBorder="1" applyAlignment="1">
      <alignment horizontal="center" vertical="center" wrapText="1"/>
    </xf>
    <xf numFmtId="0" fontId="6" fillId="14" borderId="32" xfId="0" applyFont="1" applyFill="1" applyBorder="1" applyAlignment="1">
      <alignment horizontal="center" vertical="center" wrapText="1"/>
    </xf>
    <xf numFmtId="0" fontId="6" fillId="14" borderId="14" xfId="0" applyFont="1" applyFill="1" applyBorder="1" applyAlignment="1">
      <alignment horizontal="center" vertical="center" wrapText="1"/>
    </xf>
    <xf numFmtId="0" fontId="6" fillId="12" borderId="37" xfId="0" applyFont="1" applyFill="1" applyBorder="1" applyAlignment="1">
      <alignment horizontal="center" vertical="center" wrapText="1"/>
    </xf>
    <xf numFmtId="0" fontId="6" fillId="12" borderId="49" xfId="0" applyFont="1" applyFill="1" applyBorder="1" applyAlignment="1">
      <alignment horizontal="center" vertical="center" wrapText="1"/>
    </xf>
    <xf numFmtId="0" fontId="9" fillId="5" borderId="8" xfId="0" applyFont="1" applyFill="1" applyBorder="1" applyAlignment="1">
      <alignment horizontal="center" vertical="center"/>
    </xf>
    <xf numFmtId="0" fontId="9" fillId="5" borderId="9" xfId="0" applyFont="1" applyFill="1" applyBorder="1" applyAlignment="1">
      <alignment horizontal="center" vertical="center"/>
    </xf>
    <xf numFmtId="0" fontId="9" fillId="5" borderId="34" xfId="0" applyFont="1" applyFill="1" applyBorder="1" applyAlignment="1">
      <alignment horizontal="center" vertical="center"/>
    </xf>
    <xf numFmtId="0" fontId="6" fillId="14" borderId="35" xfId="0" applyFont="1" applyFill="1" applyBorder="1" applyAlignment="1">
      <alignment horizontal="center" vertical="center" wrapText="1"/>
    </xf>
    <xf numFmtId="0" fontId="6" fillId="14" borderId="41" xfId="0" applyFont="1" applyFill="1" applyBorder="1" applyAlignment="1">
      <alignment horizontal="center" vertical="center" wrapText="1"/>
    </xf>
    <xf numFmtId="0" fontId="6" fillId="12" borderId="38" xfId="0" applyFont="1" applyFill="1" applyBorder="1" applyAlignment="1">
      <alignment horizontal="center" vertical="center" wrapText="1"/>
    </xf>
    <xf numFmtId="0" fontId="6" fillId="12" borderId="13"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9" fillId="7" borderId="32"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9" fillId="8" borderId="32" xfId="0" applyFont="1" applyFill="1" applyBorder="1" applyAlignment="1">
      <alignment horizontal="center" vertical="center" wrapText="1"/>
    </xf>
    <xf numFmtId="0" fontId="9" fillId="8" borderId="14" xfId="0" applyFont="1" applyFill="1" applyBorder="1" applyAlignment="1">
      <alignment horizontal="center" vertical="center" wrapText="1"/>
    </xf>
    <xf numFmtId="1" fontId="9" fillId="9" borderId="32" xfId="0" applyNumberFormat="1" applyFont="1" applyFill="1" applyBorder="1" applyAlignment="1">
      <alignment horizontal="center" vertical="center" wrapText="1"/>
    </xf>
    <xf numFmtId="1" fontId="9" fillId="9" borderId="14" xfId="0" applyNumberFormat="1" applyFont="1" applyFill="1" applyBorder="1" applyAlignment="1">
      <alignment horizontal="center" vertical="center" wrapText="1"/>
    </xf>
    <xf numFmtId="0" fontId="18" fillId="19" borderId="0" xfId="0" applyFont="1" applyFill="1" applyAlignment="1">
      <alignment horizontal="center" vertical="center"/>
    </xf>
    <xf numFmtId="0" fontId="6" fillId="0" borderId="23" xfId="0" applyFont="1" applyBorder="1" applyAlignment="1">
      <alignment horizontal="center" vertical="center"/>
    </xf>
    <xf numFmtId="0" fontId="6" fillId="0" borderId="6"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9" fillId="0" borderId="23" xfId="0" applyFont="1" applyBorder="1" applyAlignment="1">
      <alignment horizontal="center"/>
    </xf>
    <xf numFmtId="0" fontId="14" fillId="0" borderId="0" xfId="0" applyFont="1" applyAlignment="1">
      <alignment horizontal="center"/>
    </xf>
    <xf numFmtId="0" fontId="10" fillId="19" borderId="8" xfId="0" applyFont="1" applyFill="1" applyBorder="1" applyAlignment="1">
      <alignment horizontal="center" vertical="center" wrapText="1"/>
    </xf>
    <xf numFmtId="0" fontId="10" fillId="19" borderId="9" xfId="0" applyFont="1" applyFill="1" applyBorder="1" applyAlignment="1">
      <alignment horizontal="center" vertical="center" wrapText="1"/>
    </xf>
    <xf numFmtId="0" fontId="10" fillId="19" borderId="10" xfId="0" applyFont="1" applyFill="1" applyBorder="1" applyAlignment="1">
      <alignment horizontal="center" vertical="center" wrapText="1"/>
    </xf>
    <xf numFmtId="0" fontId="2" fillId="19" borderId="0" xfId="0" applyFont="1" applyFill="1" applyAlignment="1">
      <alignment horizontal="center" vertical="center"/>
    </xf>
    <xf numFmtId="0" fontId="7" fillId="0" borderId="23" xfId="0" applyFont="1" applyBorder="1" applyAlignment="1">
      <alignment horizontal="left" vertical="center" wrapText="1"/>
    </xf>
    <xf numFmtId="0" fontId="7" fillId="0" borderId="6" xfId="0" applyFont="1" applyBorder="1" applyAlignment="1">
      <alignment horizontal="left" vertical="center" wrapText="1"/>
    </xf>
    <xf numFmtId="0" fontId="6" fillId="12" borderId="52" xfId="0" applyFont="1" applyFill="1" applyBorder="1" applyAlignment="1">
      <alignment horizontal="center" vertical="center"/>
    </xf>
    <xf numFmtId="0" fontId="6" fillId="12" borderId="53" xfId="0" applyFont="1" applyFill="1" applyBorder="1" applyAlignment="1">
      <alignment horizontal="center" vertical="center"/>
    </xf>
    <xf numFmtId="0" fontId="7" fillId="0" borderId="23" xfId="0" applyFont="1" applyBorder="1" applyAlignment="1">
      <alignment horizontal="left" vertical="center"/>
    </xf>
    <xf numFmtId="0" fontId="7" fillId="0" borderId="6" xfId="0" applyFont="1" applyBorder="1" applyAlignment="1">
      <alignment horizontal="left" vertical="center"/>
    </xf>
    <xf numFmtId="0" fontId="16" fillId="6" borderId="2" xfId="0" applyFont="1" applyFill="1" applyBorder="1" applyAlignment="1">
      <alignment horizontal="center" vertical="center" wrapText="1"/>
    </xf>
    <xf numFmtId="0" fontId="8" fillId="6" borderId="2" xfId="0" applyFont="1" applyFill="1" applyBorder="1" applyAlignment="1">
      <alignment horizontal="center" vertical="center" wrapText="1"/>
    </xf>
    <xf numFmtId="0" fontId="8" fillId="6" borderId="5" xfId="0" applyFont="1" applyFill="1" applyBorder="1" applyAlignment="1">
      <alignment horizontal="center" vertical="center" wrapText="1"/>
    </xf>
    <xf numFmtId="0" fontId="8" fillId="6" borderId="4" xfId="0" applyFont="1" applyFill="1" applyBorder="1" applyAlignment="1">
      <alignment horizontal="center" vertical="center" wrapText="1"/>
    </xf>
    <xf numFmtId="0" fontId="3" fillId="0" borderId="3" xfId="0" applyFont="1" applyBorder="1" applyAlignment="1">
      <alignment horizontal="center" vertical="center" wrapText="1"/>
    </xf>
    <xf numFmtId="0" fontId="3" fillId="4" borderId="2"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6" fillId="6" borderId="16" xfId="0" applyFont="1" applyFill="1" applyBorder="1" applyAlignment="1">
      <alignment horizontal="center" vertical="center" wrapText="1"/>
    </xf>
    <xf numFmtId="0" fontId="6" fillId="6" borderId="13" xfId="0" applyFont="1" applyFill="1" applyBorder="1" applyAlignment="1">
      <alignment horizontal="center" vertical="center" wrapText="1"/>
    </xf>
    <xf numFmtId="0" fontId="3" fillId="4" borderId="37" xfId="0" applyFont="1" applyFill="1" applyBorder="1" applyAlignment="1">
      <alignment horizontal="center" vertical="center" wrapText="1"/>
    </xf>
    <xf numFmtId="0" fontId="16" fillId="6" borderId="35" xfId="0" applyFont="1" applyFill="1" applyBorder="1" applyAlignment="1">
      <alignment horizontal="center" vertical="center" wrapText="1"/>
    </xf>
    <xf numFmtId="0" fontId="16" fillId="6" borderId="36" xfId="0" applyFont="1" applyFill="1" applyBorder="1" applyAlignment="1">
      <alignment horizontal="center" vertical="center" wrapText="1"/>
    </xf>
    <xf numFmtId="0" fontId="18" fillId="19" borderId="0" xfId="0" applyFont="1" applyFill="1" applyAlignment="1">
      <alignment horizontal="left" vertical="center" wrapText="1"/>
    </xf>
    <xf numFmtId="0" fontId="12" fillId="0" borderId="1" xfId="0" applyFont="1" applyBorder="1" applyAlignment="1">
      <alignment horizontal="left" vertical="center" wrapText="1"/>
    </xf>
    <xf numFmtId="0" fontId="11" fillId="19" borderId="8" xfId="0" applyFont="1" applyFill="1" applyBorder="1" applyAlignment="1">
      <alignment horizontal="center" vertical="center" wrapText="1"/>
    </xf>
    <xf numFmtId="0" fontId="11" fillId="19" borderId="9" xfId="0" applyFont="1" applyFill="1" applyBorder="1" applyAlignment="1">
      <alignment horizontal="center" vertical="center" wrapText="1"/>
    </xf>
    <xf numFmtId="0" fontId="11" fillId="19" borderId="10" xfId="0" applyFont="1" applyFill="1" applyBorder="1" applyAlignment="1">
      <alignment horizontal="center" vertical="center" wrapText="1"/>
    </xf>
    <xf numFmtId="0" fontId="9" fillId="5" borderId="8" xfId="0" applyFont="1" applyFill="1" applyBorder="1" applyAlignment="1">
      <alignment horizontal="center" vertical="center" wrapText="1"/>
    </xf>
    <xf numFmtId="0" fontId="9" fillId="5" borderId="9" xfId="0" applyFont="1" applyFill="1" applyBorder="1" applyAlignment="1">
      <alignment horizontal="center" vertical="center" wrapText="1"/>
    </xf>
    <xf numFmtId="0" fontId="9" fillId="5" borderId="34" xfId="0" applyFont="1" applyFill="1" applyBorder="1" applyAlignment="1">
      <alignment horizontal="center" vertical="center" wrapText="1"/>
    </xf>
    <xf numFmtId="0" fontId="9" fillId="11" borderId="40" xfId="0" applyFont="1" applyFill="1" applyBorder="1" applyAlignment="1">
      <alignment horizontal="center" vertical="center" wrapText="1"/>
    </xf>
    <xf numFmtId="0" fontId="9" fillId="11" borderId="42" xfId="0" applyFont="1" applyFill="1" applyBorder="1" applyAlignment="1">
      <alignment horizontal="center" vertical="center" wrapText="1"/>
    </xf>
    <xf numFmtId="0" fontId="9" fillId="11" borderId="39" xfId="0" applyFont="1" applyFill="1" applyBorder="1" applyAlignment="1">
      <alignment horizontal="center" vertical="center" wrapText="1"/>
    </xf>
    <xf numFmtId="0" fontId="7" fillId="0" borderId="0" xfId="0" applyFont="1" applyAlignment="1">
      <alignment horizontal="left" vertical="center" wrapText="1"/>
    </xf>
    <xf numFmtId="0" fontId="20" fillId="0" borderId="0" xfId="0" applyFont="1" applyAlignment="1">
      <alignment horizontal="left" vertical="center" wrapText="1"/>
    </xf>
    <xf numFmtId="166" fontId="6" fillId="6" borderId="2" xfId="0" applyNumberFormat="1" applyFont="1" applyFill="1" applyBorder="1" applyAlignment="1">
      <alignment horizontal="center" vertical="center"/>
    </xf>
    <xf numFmtId="0" fontId="0" fillId="0" borderId="52" xfId="0" applyBorder="1" applyAlignment="1">
      <alignment horizontal="center" vertical="center" wrapText="1"/>
    </xf>
    <xf numFmtId="0" fontId="0" fillId="0" borderId="55" xfId="0" applyBorder="1" applyAlignment="1">
      <alignment horizontal="center" vertical="center" wrapText="1"/>
    </xf>
    <xf numFmtId="0" fontId="0" fillId="0" borderId="53" xfId="0" applyBorder="1" applyAlignment="1">
      <alignment horizontal="center" vertical="center" wrapText="1"/>
    </xf>
    <xf numFmtId="0" fontId="17" fillId="0" borderId="3" xfId="0" applyFont="1" applyBorder="1" applyAlignment="1">
      <alignment horizontal="center" vertical="center" wrapText="1"/>
    </xf>
    <xf numFmtId="0" fontId="0" fillId="0" borderId="37" xfId="0" applyBorder="1" applyAlignment="1">
      <alignment horizontal="center" vertical="center" wrapText="1"/>
    </xf>
    <xf numFmtId="0" fontId="17" fillId="0" borderId="55" xfId="0" applyFont="1" applyBorder="1" applyAlignment="1">
      <alignment horizontal="center" vertical="center" wrapText="1"/>
    </xf>
    <xf numFmtId="166" fontId="6" fillId="6" borderId="4" xfId="0" applyNumberFormat="1" applyFont="1" applyFill="1" applyBorder="1" applyAlignment="1">
      <alignment horizontal="center" vertical="center"/>
    </xf>
    <xf numFmtId="166" fontId="6" fillId="6" borderId="14" xfId="0" applyNumberFormat="1" applyFont="1" applyFill="1" applyBorder="1" applyAlignment="1">
      <alignment horizontal="center" vertical="center"/>
    </xf>
    <xf numFmtId="0" fontId="7" fillId="0" borderId="0" xfId="0" applyFont="1" applyAlignment="1">
      <alignment horizontal="left" vertical="center"/>
    </xf>
    <xf numFmtId="0" fontId="6" fillId="14" borderId="5" xfId="0" applyFont="1" applyFill="1" applyBorder="1" applyAlignment="1">
      <alignment horizontal="center" vertical="center" wrapText="1"/>
    </xf>
    <xf numFmtId="0" fontId="11" fillId="18" borderId="32" xfId="0" applyFont="1" applyFill="1" applyBorder="1" applyAlignment="1">
      <alignment horizontal="center" vertical="center" wrapText="1"/>
    </xf>
    <xf numFmtId="0" fontId="9" fillId="18" borderId="5" xfId="0" applyFont="1" applyFill="1" applyBorder="1" applyAlignment="1">
      <alignment horizontal="center" vertical="center" wrapText="1"/>
    </xf>
    <xf numFmtId="0" fontId="6" fillId="6" borderId="5" xfId="0" applyFont="1" applyFill="1" applyBorder="1" applyAlignment="1">
      <alignment horizontal="center" vertical="center"/>
    </xf>
    <xf numFmtId="0" fontId="9" fillId="10" borderId="5" xfId="0" applyFont="1" applyFill="1" applyBorder="1" applyAlignment="1">
      <alignment horizontal="center" vertical="center" wrapText="1"/>
    </xf>
    <xf numFmtId="0" fontId="9" fillId="7" borderId="5"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3" xfId="0" applyFont="1" applyFill="1" applyBorder="1" applyAlignment="1">
      <alignment horizontal="center" vertical="center" wrapText="1"/>
    </xf>
    <xf numFmtId="0" fontId="0" fillId="0" borderId="2" xfId="0" applyBorder="1" applyAlignment="1">
      <alignment horizontal="center" vertical="center" wrapText="1"/>
    </xf>
    <xf numFmtId="0" fontId="6" fillId="6" borderId="67" xfId="0" applyFont="1" applyFill="1" applyBorder="1" applyAlignment="1">
      <alignment horizontal="center" vertical="center"/>
    </xf>
    <xf numFmtId="0" fontId="6" fillId="6" borderId="5" xfId="0" applyFont="1" applyFill="1" applyBorder="1" applyAlignment="1">
      <alignment horizontal="center" vertical="center" wrapText="1"/>
    </xf>
    <xf numFmtId="0" fontId="0" fillId="0" borderId="66" xfId="0" applyBorder="1" applyAlignment="1">
      <alignment horizontal="center" vertical="center" wrapText="1"/>
    </xf>
    <xf numFmtId="0" fontId="0" fillId="0" borderId="0" xfId="0" applyAlignment="1">
      <alignment horizontal="center" vertical="center" wrapText="1"/>
    </xf>
    <xf numFmtId="0" fontId="0" fillId="0" borderId="30" xfId="0" applyBorder="1" applyAlignment="1">
      <alignment horizontal="center" vertical="center" wrapText="1"/>
    </xf>
    <xf numFmtId="0" fontId="17" fillId="0" borderId="2" xfId="0" applyFont="1" applyBorder="1" applyAlignment="1">
      <alignment horizontal="center" vertical="center" wrapText="1"/>
    </xf>
    <xf numFmtId="0" fontId="6" fillId="0" borderId="23" xfId="0" applyFont="1" applyBorder="1" applyAlignment="1">
      <alignment horizontal="left" vertical="center"/>
    </xf>
    <xf numFmtId="0" fontId="6" fillId="0" borderId="6" xfId="0" applyFont="1" applyBorder="1" applyAlignment="1">
      <alignment horizontal="left" vertical="center"/>
    </xf>
    <xf numFmtId="14" fontId="20" fillId="0" borderId="23" xfId="0" applyNumberFormat="1" applyFont="1" applyBorder="1" applyAlignment="1">
      <alignment horizontal="left" vertical="center"/>
    </xf>
    <xf numFmtId="14" fontId="20" fillId="0" borderId="6" xfId="0" applyNumberFormat="1" applyFont="1" applyBorder="1" applyAlignment="1">
      <alignment horizontal="left" vertical="center"/>
    </xf>
  </cellXfs>
  <cellStyles count="4">
    <cellStyle name="Hiperlink" xfId="3" builtinId="8"/>
    <cellStyle name="Normal" xfId="0" builtinId="0"/>
    <cellStyle name="Normal 2" xfId="2" xr:uid="{00000000-0005-0000-0000-000001000000}"/>
    <cellStyle name="Porcentagem" xfId="1" builtinId="5"/>
  </cellStyles>
  <dxfs count="41">
    <dxf>
      <font>
        <color theme="0"/>
      </font>
    </dxf>
    <dxf>
      <font>
        <color theme="0"/>
      </font>
      <fill>
        <patternFill patternType="solid">
          <fgColor rgb="FFB15407"/>
          <bgColor rgb="FFB15407"/>
        </patternFill>
      </fill>
    </dxf>
    <dxf>
      <font>
        <color rgb="FF0070C0"/>
      </font>
      <fill>
        <patternFill>
          <bgColor rgb="FF0070C0"/>
        </patternFill>
      </fill>
    </dxf>
    <dxf>
      <font>
        <color rgb="FF7030A0"/>
      </font>
      <fill>
        <patternFill>
          <bgColor rgb="FF7030A0"/>
        </patternFill>
      </fill>
    </dxf>
    <dxf>
      <font>
        <color rgb="FFFF0000"/>
      </font>
      <fill>
        <patternFill>
          <bgColor rgb="FFFF0000"/>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s>
  <tableStyles count="0" defaultTableStyle="TableStyleMedium2" defaultPivotStyle="PivotStyleLight16"/>
  <colors>
    <mruColors>
      <color rgb="FFFF99CC"/>
      <color rgb="FF006600"/>
      <color rgb="FFB15407"/>
      <color rgb="FF0099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- 1'!$E$32:$E$36</c:f>
              <c:numCache>
                <c:formatCode>General</c:formatCode>
                <c:ptCount val="5"/>
                <c:pt idx="0">
                  <c:v>0</c:v>
                </c:pt>
                <c:pt idx="1">
                  <c:v>0</c:v>
                </c:pt>
                <c:pt idx="2">
                  <c:v>0</c:v>
                </c:pt>
                <c:pt idx="3">
                  <c:v>1</c:v>
                </c:pt>
                <c:pt idx="4">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- 1'!$F$32:$F$36</c:f>
              <c:numCache>
                <c:formatCode>General</c:formatCode>
                <c:ptCount val="5"/>
                <c:pt idx="0">
                  <c:v>0</c:v>
                </c:pt>
                <c:pt idx="1">
                  <c:v>0</c:v>
                </c:pt>
                <c:pt idx="2">
                  <c:v>2</c:v>
                </c:pt>
                <c:pt idx="3">
                  <c:v>2</c:v>
                </c:pt>
                <c:pt idx="4">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- 1'!$G$32:$G$36</c:f>
              <c:numCache>
                <c:formatCode>General</c:formatCode>
                <c:ptCount val="5"/>
                <c:pt idx="0">
                  <c:v>1</c:v>
                </c:pt>
                <c:pt idx="1">
                  <c:v>1</c:v>
                </c:pt>
                <c:pt idx="2">
                  <c:v>4</c:v>
                </c:pt>
                <c:pt idx="3">
                  <c:v>0</c:v>
                </c:pt>
                <c:pt idx="4">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- 1'!$H$32:$H$36</c:f>
              <c:numCache>
                <c:formatCode>General</c:formatCode>
                <c:ptCount val="5"/>
                <c:pt idx="0">
                  <c:v>2</c:v>
                </c:pt>
                <c:pt idx="1">
                  <c:v>2</c:v>
                </c:pt>
                <c:pt idx="2">
                  <c:v>1</c:v>
                </c:pt>
                <c:pt idx="3">
                  <c:v>2</c:v>
                </c:pt>
                <c:pt idx="4">
                  <c:v>3</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- 1'!$I$32:$I$36</c:f>
              <c:numCache>
                <c:formatCode>General</c:formatCode>
                <c:ptCount val="5"/>
                <c:pt idx="0">
                  <c:v>0</c:v>
                </c:pt>
                <c:pt idx="1">
                  <c:v>1</c:v>
                </c:pt>
                <c:pt idx="2">
                  <c:v>1</c:v>
                </c:pt>
                <c:pt idx="3">
                  <c:v>6</c:v>
                </c:pt>
                <c:pt idx="4">
                  <c:v>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- 1'!$J$32:$J$36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73636864"/>
        <c:axId val="73655040"/>
      </c:barChart>
      <c:catAx>
        <c:axId val="73636864"/>
        <c:scaling>
          <c:orientation val="maxMin"/>
        </c:scaling>
        <c:delete val="0"/>
        <c:axPos val="l"/>
        <c:numFmt formatCode="ge\r\a\l" sourceLinked="0"/>
        <c:majorTickMark val="out"/>
        <c:minorTickMark val="none"/>
        <c:tickLblPos val="nextTo"/>
        <c:txPr>
          <a:bodyPr/>
          <a:lstStyle/>
          <a:p>
            <a:pPr>
              <a:defRPr sz="1100"/>
            </a:pPr>
            <a:endParaRPr lang="pt-BR"/>
          </a:p>
        </c:txPr>
        <c:crossAx val="73655040"/>
        <c:crosses val="autoZero"/>
        <c:auto val="1"/>
        <c:lblAlgn val="ctr"/>
        <c:lblOffset val="100"/>
        <c:noMultiLvlLbl val="0"/>
      </c:catAx>
      <c:valAx>
        <c:axId val="73655040"/>
        <c:scaling>
          <c:orientation val="minMax"/>
        </c:scaling>
        <c:delete val="0"/>
        <c:axPos val="t"/>
        <c:majorGridlines/>
        <c:numFmt formatCode="General" sourceLinked="1"/>
        <c:majorTickMark val="out"/>
        <c:minorTickMark val="none"/>
        <c:tickLblPos val="nextTo"/>
        <c:crossAx val="73636864"/>
        <c:crosses val="autoZero"/>
        <c:crossBetween val="between"/>
        <c:majorUnit val="2"/>
      </c:valAx>
    </c:plotArea>
    <c:plotVisOnly val="1"/>
    <c:dispBlanksAs val="gap"/>
    <c:showDLblsOverMax val="0"/>
  </c:chart>
  <c:printSettings>
    <c:headerFooter/>
    <c:pageMargins b="0.78740157499999996" l="0.511811024" r="0.511811024" t="0.78740157499999996" header="0.31496062000000208" footer="0.31496062000000208"/>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0</c:v>
                </c:pt>
                <c:pt idx="1">
                  <c:v>0</c:v>
                </c:pt>
                <c:pt idx="2">
                  <c:v>0</c:v>
                </c:pt>
                <c:pt idx="3">
                  <c:v>0</c:v>
                </c:pt>
                <c:pt idx="4">
                  <c:v>0</c:v>
                </c:pt>
                <c:pt idx="5">
                  <c:v>1</c:v>
                </c:pt>
                <c:pt idx="6">
                  <c:v>1</c:v>
                </c:pt>
                <c:pt idx="7">
                  <c:v>1</c:v>
                </c:pt>
                <c:pt idx="8">
                  <c:v>1</c:v>
                </c:pt>
                <c:pt idx="9">
                  <c:v>1</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0</c:v>
                </c:pt>
                <c:pt idx="1">
                  <c:v>0</c:v>
                </c:pt>
                <c:pt idx="2">
                  <c:v>0</c:v>
                </c:pt>
                <c:pt idx="3">
                  <c:v>0</c:v>
                </c:pt>
                <c:pt idx="4">
                  <c:v>0</c:v>
                </c:pt>
                <c:pt idx="5">
                  <c:v>1</c:v>
                </c:pt>
                <c:pt idx="6">
                  <c:v>1</c:v>
                </c:pt>
                <c:pt idx="7">
                  <c:v>1</c:v>
                </c:pt>
                <c:pt idx="8">
                  <c:v>1</c:v>
                </c:pt>
                <c:pt idx="9">
                  <c:v>1</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0</c:v>
                </c:pt>
                <c:pt idx="1">
                  <c:v>0</c:v>
                </c:pt>
                <c:pt idx="2">
                  <c:v>1</c:v>
                </c:pt>
                <c:pt idx="3">
                  <c:v>1</c:v>
                </c:pt>
                <c:pt idx="4">
                  <c:v>1</c:v>
                </c:pt>
                <c:pt idx="5">
                  <c:v>1</c:v>
                </c:pt>
                <c:pt idx="6">
                  <c:v>1</c:v>
                </c:pt>
                <c:pt idx="7">
                  <c:v>1</c:v>
                </c:pt>
                <c:pt idx="8">
                  <c:v>1</c:v>
                </c:pt>
                <c:pt idx="9">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0</c:v>
                </c:pt>
                <c:pt idx="1">
                  <c:v>3</c:v>
                </c:pt>
                <c:pt idx="2">
                  <c:v>3</c:v>
                </c:pt>
                <c:pt idx="3">
                  <c:v>4</c:v>
                </c:pt>
                <c:pt idx="4">
                  <c:v>3</c:v>
                </c:pt>
                <c:pt idx="5">
                  <c:v>1</c:v>
                </c:pt>
                <c:pt idx="6">
                  <c:v>1</c:v>
                </c:pt>
                <c:pt idx="7">
                  <c:v>1</c:v>
                </c:pt>
                <c:pt idx="8">
                  <c:v>1</c:v>
                </c:pt>
                <c:pt idx="9">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3</c:v>
                </c:pt>
                <c:pt idx="1">
                  <c:v>2</c:v>
                </c:pt>
                <c:pt idx="2">
                  <c:v>2</c:v>
                </c:pt>
                <c:pt idx="3">
                  <c:v>5</c:v>
                </c:pt>
                <c:pt idx="4">
                  <c:v>2</c:v>
                </c:pt>
                <c:pt idx="5">
                  <c:v>1</c:v>
                </c:pt>
                <c:pt idx="6">
                  <c:v>1</c:v>
                </c:pt>
                <c:pt idx="7">
                  <c:v>1</c:v>
                </c:pt>
                <c:pt idx="8">
                  <c:v>1</c:v>
                </c:pt>
                <c:pt idx="9">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0</c:v>
                </c:pt>
                <c:pt idx="1">
                  <c:v>1</c:v>
                </c:pt>
                <c:pt idx="2">
                  <c:v>2</c:v>
                </c:pt>
                <c:pt idx="3">
                  <c:v>0</c:v>
                </c:pt>
                <c:pt idx="4">
                  <c:v>0</c:v>
                </c:pt>
                <c:pt idx="5">
                  <c:v>1</c:v>
                </c:pt>
                <c:pt idx="6">
                  <c:v>1</c:v>
                </c:pt>
                <c:pt idx="7">
                  <c:v>1</c:v>
                </c:pt>
                <c:pt idx="8">
                  <c:v>1</c:v>
                </c:pt>
                <c:pt idx="9">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78438400"/>
        <c:axId val="78439936"/>
      </c:barChart>
      <c:catAx>
        <c:axId val="78438400"/>
        <c:scaling>
          <c:orientation val="maxMin"/>
        </c:scaling>
        <c:delete val="0"/>
        <c:axPos val="l"/>
        <c:numFmt formatCode="ge\r\a\l" sourceLinked="0"/>
        <c:majorTickMark val="out"/>
        <c:minorTickMark val="none"/>
        <c:tickLblPos val="nextTo"/>
        <c:txPr>
          <a:bodyPr/>
          <a:lstStyle/>
          <a:p>
            <a:pPr>
              <a:defRPr sz="1100"/>
            </a:pPr>
            <a:endParaRPr lang="pt-BR"/>
          </a:p>
        </c:txPr>
        <c:crossAx val="78439936"/>
        <c:crosses val="autoZero"/>
        <c:auto val="1"/>
        <c:lblAlgn val="ctr"/>
        <c:lblOffset val="100"/>
        <c:noMultiLvlLbl val="0"/>
      </c:catAx>
      <c:valAx>
        <c:axId val="78439936"/>
        <c:scaling>
          <c:orientation val="minMax"/>
        </c:scaling>
        <c:delete val="0"/>
        <c:axPos val="t"/>
        <c:majorGridlines/>
        <c:numFmt formatCode="General" sourceLinked="1"/>
        <c:majorTickMark val="out"/>
        <c:minorTickMark val="none"/>
        <c:tickLblPos val="nextTo"/>
        <c:crossAx val="78438400"/>
        <c:crosses val="autoZero"/>
        <c:crossBetween val="between"/>
        <c:majorUnit val="2"/>
      </c:valAx>
    </c:plotArea>
    <c:plotVisOnly val="1"/>
    <c:dispBlanksAs val="gap"/>
    <c:showDLblsOverMax val="0"/>
  </c:chart>
  <c:printSettings>
    <c:headerFooter/>
    <c:pageMargins b="0.78740157499999996" l="0.511811024" r="0.511811024" t="0.78740157499999996" header="0.31496062000000208" footer="0.31496062000000208"/>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907E-3"/>
          <c:y val="1.6489186112599717E-2"/>
        </c:manualLayout>
      </c:layout>
      <c:overlay val="0"/>
      <c:spPr>
        <a:noFill/>
      </c:spPr>
    </c:title>
    <c:autoTitleDeleted val="0"/>
    <c:plotArea>
      <c:layout>
        <c:manualLayout>
          <c:layoutTarget val="inner"/>
          <c:xMode val="edge"/>
          <c:yMode val="edge"/>
          <c:x val="8.1141294838144959E-2"/>
          <c:y val="0.21937888351980572"/>
          <c:w val="0.46168875765529332"/>
          <c:h val="0.68515846659658131"/>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9.0909090909090912E-2</c:v>
                </c:pt>
                <c:pt idx="2">
                  <c:v>0.39393939393939392</c:v>
                </c:pt>
                <c:pt idx="3">
                  <c:v>0.42424242424242425</c:v>
                </c:pt>
                <c:pt idx="4">
                  <c:v>9.0909090909090912E-2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6"/>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63" footer="0.3149606200000016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907E-3"/>
          <c:y val="1.6489186112599717E-2"/>
        </c:manualLayout>
      </c:layout>
      <c:overlay val="0"/>
      <c:spPr>
        <a:noFill/>
      </c:spPr>
    </c:title>
    <c:autoTitleDeleted val="0"/>
    <c:plotArea>
      <c:layout>
        <c:manualLayout>
          <c:layoutTarget val="inner"/>
          <c:xMode val="edge"/>
          <c:yMode val="edge"/>
          <c:x val="9.5030183727034145E-2"/>
          <c:y val="0.21937888351980572"/>
          <c:w val="0.46168875765529332"/>
          <c:h val="0.68515846659658131"/>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1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0</c:v>
                </c:pt>
                <c:pt idx="1">
                  <c:v>8.8235294117647065E-2</c:v>
                </c:pt>
                <c:pt idx="2">
                  <c:v>0.38235294117647056</c:v>
                </c:pt>
                <c:pt idx="3">
                  <c:v>0.41176470588235292</c:v>
                </c:pt>
                <c:pt idx="4">
                  <c:v>8.8235294117647065E-2</c:v>
                </c:pt>
                <c:pt idx="5">
                  <c:v>2.9411764705882353E-2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568"/>
          <c:y val="0.11768286970423393"/>
          <c:w val="0.38477668980593865"/>
          <c:h val="0.81849175118189399"/>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63" footer="0.3149606200000016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Final'!$E$25:$E$34</c:f>
              <c:numCache>
                <c:formatCode>General</c:formatCode>
                <c:ptCount val="10"/>
                <c:pt idx="0">
                  <c:v>0</c:v>
                </c:pt>
                <c:pt idx="1">
                  <c:v>1</c:v>
                </c:pt>
                <c:pt idx="2">
                  <c:v>0</c:v>
                </c:pt>
                <c:pt idx="3">
                  <c:v>1</c:v>
                </c:pt>
                <c:pt idx="4">
                  <c:v>1</c:v>
                </c:pt>
                <c:pt idx="5">
                  <c:v>1</c:v>
                </c:pt>
                <c:pt idx="6">
                  <c:v>1</c:v>
                </c:pt>
                <c:pt idx="7">
                  <c:v>1</c:v>
                </c:pt>
                <c:pt idx="8">
                  <c:v>1</c:v>
                </c:pt>
                <c:pt idx="9">
                  <c:v>1</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Final'!$F$25:$F$34</c:f>
              <c:numCache>
                <c:formatCode>General</c:formatCode>
                <c:ptCount val="10"/>
                <c:pt idx="0">
                  <c:v>5</c:v>
                </c:pt>
                <c:pt idx="1">
                  <c:v>8</c:v>
                </c:pt>
                <c:pt idx="2">
                  <c:v>3</c:v>
                </c:pt>
                <c:pt idx="3">
                  <c:v>1</c:v>
                </c:pt>
                <c:pt idx="4">
                  <c:v>1</c:v>
                </c:pt>
                <c:pt idx="5">
                  <c:v>1</c:v>
                </c:pt>
                <c:pt idx="6">
                  <c:v>1</c:v>
                </c:pt>
                <c:pt idx="7">
                  <c:v>1</c:v>
                </c:pt>
                <c:pt idx="8">
                  <c:v>1</c:v>
                </c:pt>
                <c:pt idx="9">
                  <c:v>1</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Final'!$G$25:$G$34</c:f>
              <c:numCache>
                <c:formatCode>General</c:formatCode>
                <c:ptCount val="10"/>
                <c:pt idx="0">
                  <c:v>9</c:v>
                </c:pt>
                <c:pt idx="1">
                  <c:v>5</c:v>
                </c:pt>
                <c:pt idx="2">
                  <c:v>3</c:v>
                </c:pt>
                <c:pt idx="3">
                  <c:v>1</c:v>
                </c:pt>
                <c:pt idx="4">
                  <c:v>1</c:v>
                </c:pt>
                <c:pt idx="5">
                  <c:v>1</c:v>
                </c:pt>
                <c:pt idx="6">
                  <c:v>1</c:v>
                </c:pt>
                <c:pt idx="7">
                  <c:v>1</c:v>
                </c:pt>
                <c:pt idx="8">
                  <c:v>1</c:v>
                </c:pt>
                <c:pt idx="9">
                  <c:v>1</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78955648"/>
        <c:axId val="78957184"/>
      </c:barChart>
      <c:catAx>
        <c:axId val="78955648"/>
        <c:scaling>
          <c:orientation val="maxMin"/>
        </c:scaling>
        <c:delete val="0"/>
        <c:axPos val="l"/>
        <c:numFmt formatCode="ge\r\a\l" sourceLinked="0"/>
        <c:majorTickMark val="out"/>
        <c:minorTickMark val="none"/>
        <c:tickLblPos val="nextTo"/>
        <c:crossAx val="78957184"/>
        <c:crosses val="autoZero"/>
        <c:auto val="1"/>
        <c:lblAlgn val="ctr"/>
        <c:lblOffset val="100"/>
        <c:noMultiLvlLbl val="0"/>
      </c:catAx>
      <c:valAx>
        <c:axId val="78957184"/>
        <c:scaling>
          <c:orientation val="minMax"/>
        </c:scaling>
        <c:delete val="0"/>
        <c:axPos val="t"/>
        <c:majorGridlines/>
        <c:numFmt formatCode="General" sourceLinked="1"/>
        <c:majorTickMark val="out"/>
        <c:minorTickMark val="none"/>
        <c:tickLblPos val="nextTo"/>
        <c:crossAx val="78955648"/>
        <c:crosses val="autoZero"/>
        <c:crossBetween val="between"/>
        <c:majorUnit val="2"/>
      </c:valAx>
    </c:plotArea>
    <c:plotVisOnly val="1"/>
    <c:dispBlanksAs val="gap"/>
    <c:showDLblsOverMax val="0"/>
  </c:chart>
  <c:printSettings>
    <c:headerFooter/>
    <c:pageMargins b="0.78740157499999996" l="0.511811024" r="0.511811024" t="0.78740157499999996" header="0.31496062000000286" footer="0.31496062000000286"/>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808E-3"/>
          <c:y val="1.6489186112599717E-2"/>
        </c:manualLayout>
      </c:layout>
      <c:overlay val="0"/>
      <c:spPr>
        <a:noFill/>
      </c:spPr>
    </c:title>
    <c:autoTitleDeleted val="0"/>
    <c:plotArea>
      <c:layout>
        <c:manualLayout>
          <c:layoutTarget val="inner"/>
          <c:xMode val="edge"/>
          <c:yMode val="edge"/>
          <c:x val="8.1141294838144959E-2"/>
          <c:y val="0.21937888351980595"/>
          <c:w val="0.46168875765529332"/>
          <c:h val="0.68515846659658286"/>
        </c:manualLayout>
      </c:layout>
      <c:doughnutChart>
        <c:varyColors val="1"/>
        <c:ser>
          <c:idx val="0"/>
          <c:order val="0"/>
          <c:spPr>
            <a:solidFill>
              <a:srgbClr val="FF0000"/>
            </a:solidFill>
          </c:spPr>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2.9411764705882353E-2</c:v>
                </c:pt>
                <c:pt idx="1">
                  <c:v>0.47058823529411764</c:v>
                </c:pt>
                <c:pt idx="2">
                  <c:v>0.5</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8019"/>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224" footer="0.31496062000000224"/>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907E-3"/>
          <c:y val="1.6489186112599717E-2"/>
        </c:manualLayout>
      </c:layout>
      <c:overlay val="0"/>
      <c:spPr>
        <a:noFill/>
      </c:spPr>
    </c:title>
    <c:autoTitleDeleted val="0"/>
    <c:plotArea>
      <c:layout>
        <c:manualLayout>
          <c:layoutTarget val="inner"/>
          <c:xMode val="edge"/>
          <c:yMode val="edge"/>
          <c:x val="8.1141294838144959E-2"/>
          <c:y val="0.21937888351980572"/>
          <c:w val="0.46168875765529332"/>
          <c:h val="0.68515846659658131"/>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0.12903225806451613</c:v>
                </c:pt>
                <c:pt idx="1">
                  <c:v>0.22580645161290322</c:v>
                </c:pt>
                <c:pt idx="2">
                  <c:v>0.32258064516129031</c:v>
                </c:pt>
                <c:pt idx="3">
                  <c:v>0.32258064516129031</c:v>
                </c:pt>
                <c:pt idx="4">
                  <c:v>0</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6"/>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63" footer="0.3149606200000016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907E-3"/>
          <c:y val="1.6489186112599717E-2"/>
        </c:manualLayout>
      </c:layout>
      <c:overlay val="0"/>
      <c:spPr>
        <a:noFill/>
      </c:spPr>
    </c:title>
    <c:autoTitleDeleted val="0"/>
    <c:plotArea>
      <c:layout>
        <c:manualLayout>
          <c:layoutTarget val="inner"/>
          <c:xMode val="edge"/>
          <c:yMode val="edge"/>
          <c:x val="9.5030183727034145E-2"/>
          <c:y val="0.21937888351980572"/>
          <c:w val="0.46168875765529332"/>
          <c:h val="0.68515846659658131"/>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1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0.125</c:v>
                </c:pt>
                <c:pt idx="1">
                  <c:v>0.21875</c:v>
                </c:pt>
                <c:pt idx="2">
                  <c:v>0.3125</c:v>
                </c:pt>
                <c:pt idx="3">
                  <c:v>0.3125</c:v>
                </c:pt>
                <c:pt idx="4">
                  <c:v>0</c:v>
                </c:pt>
                <c:pt idx="5">
                  <c:v>3.125E-2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568"/>
          <c:y val="0.11768286970423393"/>
          <c:w val="0.38477668980593865"/>
          <c:h val="0.81849175118189399"/>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63" footer="0.3149606200000016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- 2'!$C$32:$C$36</c:f>
              <c:strCache>
                <c:ptCount val="5"/>
                <c:pt idx="0">
                  <c:v>OBJETIVO 1</c:v>
                </c:pt>
                <c:pt idx="1">
                  <c:v>OBJETIVO 2</c:v>
                </c:pt>
                <c:pt idx="2">
                  <c:v>OBJETIVO 3</c:v>
                </c:pt>
                <c:pt idx="3">
                  <c:v>OBJETIVO 4</c:v>
                </c:pt>
                <c:pt idx="4">
                  <c:v>OBJETIVO 5</c:v>
                </c:pt>
              </c:strCache>
            </c:strRef>
          </c:cat>
          <c:val>
            <c:numRef>
              <c:f>'Painel de Gestão - 2'!$E$32:$E$36</c:f>
              <c:numCache>
                <c:formatCode>General</c:formatCode>
                <c:ptCount val="5"/>
                <c:pt idx="0">
                  <c:v>0</c:v>
                </c:pt>
                <c:pt idx="1">
                  <c:v>0</c:v>
                </c:pt>
                <c:pt idx="2">
                  <c:v>0</c:v>
                </c:pt>
                <c:pt idx="3">
                  <c:v>1</c:v>
                </c:pt>
                <c:pt idx="4">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- 2'!$C$32:$C$36</c:f>
              <c:strCache>
                <c:ptCount val="5"/>
                <c:pt idx="0">
                  <c:v>OBJETIVO 1</c:v>
                </c:pt>
                <c:pt idx="1">
                  <c:v>OBJETIVO 2</c:v>
                </c:pt>
                <c:pt idx="2">
                  <c:v>OBJETIVO 3</c:v>
                </c:pt>
                <c:pt idx="3">
                  <c:v>OBJETIVO 4</c:v>
                </c:pt>
                <c:pt idx="4">
                  <c:v>OBJETIVO 5</c:v>
                </c:pt>
              </c:strCache>
            </c:strRef>
          </c:cat>
          <c:val>
            <c:numRef>
              <c:f>'Painel de Gestão - 2'!$F$32:$F$36</c:f>
              <c:numCache>
                <c:formatCode>General</c:formatCode>
                <c:ptCount val="5"/>
                <c:pt idx="0">
                  <c:v>0</c:v>
                </c:pt>
                <c:pt idx="1">
                  <c:v>0</c:v>
                </c:pt>
                <c:pt idx="2">
                  <c:v>0</c:v>
                </c:pt>
                <c:pt idx="3">
                  <c:v>1</c:v>
                </c:pt>
                <c:pt idx="4">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- 2'!$C$32:$C$36</c:f>
              <c:strCache>
                <c:ptCount val="5"/>
                <c:pt idx="0">
                  <c:v>OBJETIVO 1</c:v>
                </c:pt>
                <c:pt idx="1">
                  <c:v>OBJETIVO 2</c:v>
                </c:pt>
                <c:pt idx="2">
                  <c:v>OBJETIVO 3</c:v>
                </c:pt>
                <c:pt idx="3">
                  <c:v>OBJETIVO 4</c:v>
                </c:pt>
                <c:pt idx="4">
                  <c:v>OBJETIVO 5</c:v>
                </c:pt>
              </c:strCache>
            </c:strRef>
          </c:cat>
          <c:val>
            <c:numRef>
              <c:f>'Painel de Gestão - 2'!$G$32:$G$36</c:f>
              <c:numCache>
                <c:formatCode>General</c:formatCode>
                <c:ptCount val="5"/>
                <c:pt idx="0">
                  <c:v>1</c:v>
                </c:pt>
                <c:pt idx="1">
                  <c:v>0</c:v>
                </c:pt>
                <c:pt idx="2">
                  <c:v>3</c:v>
                </c:pt>
                <c:pt idx="3">
                  <c:v>0</c:v>
                </c:pt>
                <c:pt idx="4">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- 2'!$C$32:$C$36</c:f>
              <c:strCache>
                <c:ptCount val="5"/>
                <c:pt idx="0">
                  <c:v>OBJETIVO 1</c:v>
                </c:pt>
                <c:pt idx="1">
                  <c:v>OBJETIVO 2</c:v>
                </c:pt>
                <c:pt idx="2">
                  <c:v>OBJETIVO 3</c:v>
                </c:pt>
                <c:pt idx="3">
                  <c:v>OBJETIVO 4</c:v>
                </c:pt>
                <c:pt idx="4">
                  <c:v>OBJETIVO 5</c:v>
                </c:pt>
              </c:strCache>
            </c:strRef>
          </c:cat>
          <c:val>
            <c:numRef>
              <c:f>'Painel de Gestão - 2'!$H$32:$H$36</c:f>
              <c:numCache>
                <c:formatCode>General</c:formatCode>
                <c:ptCount val="5"/>
                <c:pt idx="0">
                  <c:v>1</c:v>
                </c:pt>
                <c:pt idx="1">
                  <c:v>2</c:v>
                </c:pt>
                <c:pt idx="2">
                  <c:v>4</c:v>
                </c:pt>
                <c:pt idx="3">
                  <c:v>2</c:v>
                </c:pt>
                <c:pt idx="4">
                  <c:v>3</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- 2'!$C$32:$C$36</c:f>
              <c:strCache>
                <c:ptCount val="5"/>
                <c:pt idx="0">
                  <c:v>OBJETIVO 1</c:v>
                </c:pt>
                <c:pt idx="1">
                  <c:v>OBJETIVO 2</c:v>
                </c:pt>
                <c:pt idx="2">
                  <c:v>OBJETIVO 3</c:v>
                </c:pt>
                <c:pt idx="3">
                  <c:v>OBJETIVO 4</c:v>
                </c:pt>
                <c:pt idx="4">
                  <c:v>OBJETIVO 5</c:v>
                </c:pt>
              </c:strCache>
            </c:strRef>
          </c:cat>
          <c:val>
            <c:numRef>
              <c:f>'Painel de Gestão - 2'!$I$32:$I$36</c:f>
              <c:numCache>
                <c:formatCode>General</c:formatCode>
                <c:ptCount val="5"/>
                <c:pt idx="0">
                  <c:v>1</c:v>
                </c:pt>
                <c:pt idx="1">
                  <c:v>1</c:v>
                </c:pt>
                <c:pt idx="2">
                  <c:v>2</c:v>
                </c:pt>
                <c:pt idx="3">
                  <c:v>7</c:v>
                </c:pt>
                <c:pt idx="4">
                  <c:v>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- 2'!$C$32:$C$36</c:f>
              <c:strCache>
                <c:ptCount val="5"/>
                <c:pt idx="0">
                  <c:v>OBJETIVO 1</c:v>
                </c:pt>
                <c:pt idx="1">
                  <c:v>OBJETIVO 2</c:v>
                </c:pt>
                <c:pt idx="2">
                  <c:v>OBJETIVO 3</c:v>
                </c:pt>
                <c:pt idx="3">
                  <c:v>OBJETIVO 4</c:v>
                </c:pt>
                <c:pt idx="4">
                  <c:v>OBJETIVO 5</c:v>
                </c:pt>
              </c:strCache>
            </c:strRef>
          </c:cat>
          <c:val>
            <c:numRef>
              <c:f>'Painel de Gestão - 2'!$J$32:$J$36</c:f>
              <c:numCache>
                <c:formatCode>General</c:formatCode>
                <c:ptCount val="5"/>
                <c:pt idx="0">
                  <c:v>0</c:v>
                </c:pt>
                <c:pt idx="1">
                  <c:v>1</c:v>
                </c:pt>
                <c:pt idx="2">
                  <c:v>0</c:v>
                </c:pt>
                <c:pt idx="3">
                  <c:v>0</c:v>
                </c:pt>
                <c:pt idx="4">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74732288"/>
        <c:axId val="74733824"/>
      </c:barChart>
      <c:catAx>
        <c:axId val="74732288"/>
        <c:scaling>
          <c:orientation val="maxMin"/>
        </c:scaling>
        <c:delete val="0"/>
        <c:axPos val="l"/>
        <c:numFmt formatCode="ge\r\a\l" sourceLinked="0"/>
        <c:majorTickMark val="out"/>
        <c:minorTickMark val="none"/>
        <c:tickLblPos val="nextTo"/>
        <c:txPr>
          <a:bodyPr/>
          <a:lstStyle/>
          <a:p>
            <a:pPr>
              <a:defRPr sz="1100"/>
            </a:pPr>
            <a:endParaRPr lang="pt-BR"/>
          </a:p>
        </c:txPr>
        <c:crossAx val="74733824"/>
        <c:crosses val="autoZero"/>
        <c:auto val="1"/>
        <c:lblAlgn val="ctr"/>
        <c:lblOffset val="100"/>
        <c:noMultiLvlLbl val="0"/>
      </c:catAx>
      <c:valAx>
        <c:axId val="74733824"/>
        <c:scaling>
          <c:orientation val="minMax"/>
        </c:scaling>
        <c:delete val="0"/>
        <c:axPos val="t"/>
        <c:majorGridlines/>
        <c:numFmt formatCode="General" sourceLinked="1"/>
        <c:majorTickMark val="out"/>
        <c:minorTickMark val="none"/>
        <c:tickLblPos val="nextTo"/>
        <c:crossAx val="74732288"/>
        <c:crosses val="autoZero"/>
        <c:crossBetween val="between"/>
        <c:majorUnit val="2"/>
      </c:valAx>
    </c:plotArea>
    <c:plotVisOnly val="1"/>
    <c:dispBlanksAs val="gap"/>
    <c:showDLblsOverMax val="0"/>
  </c:chart>
  <c:printSettings>
    <c:headerFooter/>
    <c:pageMargins b="0.78740157499999996" l="0.511811024" r="0.511811024" t="0.78740157499999996" header="0.31496062000000208" footer="0.31496062000000208"/>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907E-3"/>
          <c:y val="1.6489186112599717E-2"/>
        </c:manualLayout>
      </c:layout>
      <c:overlay val="0"/>
      <c:spPr>
        <a:noFill/>
      </c:spPr>
    </c:title>
    <c:autoTitleDeleted val="0"/>
    <c:plotArea>
      <c:layout>
        <c:manualLayout>
          <c:layoutTarget val="inner"/>
          <c:xMode val="edge"/>
          <c:yMode val="edge"/>
          <c:x val="8.1141294838144959E-2"/>
          <c:y val="0.21937888351980572"/>
          <c:w val="0.46168875765529332"/>
          <c:h val="0.68515846659658131"/>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3.125E-2</c:v>
                </c:pt>
                <c:pt idx="1">
                  <c:v>0.15625</c:v>
                </c:pt>
                <c:pt idx="2">
                  <c:v>0.375</c:v>
                </c:pt>
                <c:pt idx="3">
                  <c:v>0.40625</c:v>
                </c:pt>
                <c:pt idx="4">
                  <c:v>3.125E-2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6"/>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63" footer="0.3149606200000016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907E-3"/>
          <c:y val="1.6489186112599717E-2"/>
        </c:manualLayout>
      </c:layout>
      <c:overlay val="0"/>
      <c:spPr>
        <a:noFill/>
      </c:spPr>
    </c:title>
    <c:autoTitleDeleted val="0"/>
    <c:plotArea>
      <c:layout>
        <c:manualLayout>
          <c:layoutTarget val="inner"/>
          <c:xMode val="edge"/>
          <c:yMode val="edge"/>
          <c:x val="9.5030183727034145E-2"/>
          <c:y val="0.21937888351980572"/>
          <c:w val="0.46168875765529332"/>
          <c:h val="0.68515846659658131"/>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1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2.9411764705882353E-2</c:v>
                </c:pt>
                <c:pt idx="1">
                  <c:v>0.14705882352941177</c:v>
                </c:pt>
                <c:pt idx="2">
                  <c:v>0.3235294117647059</c:v>
                </c:pt>
                <c:pt idx="3">
                  <c:v>0.38235294117647056</c:v>
                </c:pt>
                <c:pt idx="4">
                  <c:v>2.9411764705882353E-2</c:v>
                </c:pt>
                <c:pt idx="5">
                  <c:v>8.8235294117647065E-2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568"/>
          <c:y val="0.11768286970423393"/>
          <c:w val="0.38477668980593865"/>
          <c:h val="0.81849175118189399"/>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63" footer="0.3149606200000016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- 3'!$C$32:$C$36</c:f>
              <c:strCache>
                <c:ptCount val="5"/>
                <c:pt idx="0">
                  <c:v>OBJETIVO 1</c:v>
                </c:pt>
                <c:pt idx="1">
                  <c:v>OBJETIVO 2</c:v>
                </c:pt>
                <c:pt idx="2">
                  <c:v>OBJETIVO 3</c:v>
                </c:pt>
                <c:pt idx="3">
                  <c:v>OBJETIVO 4</c:v>
                </c:pt>
                <c:pt idx="4">
                  <c:v>OBJETIVO 5</c:v>
                </c:pt>
              </c:strCache>
            </c:strRef>
          </c:cat>
          <c:val>
            <c:numRef>
              <c:f>'Painel de Gestão - 3'!$E$32:$E$36</c:f>
              <c:numCache>
                <c:formatCode>General</c:formatCode>
                <c:ptCount val="5"/>
                <c:pt idx="0">
                  <c:v>0</c:v>
                </c:pt>
                <c:pt idx="1">
                  <c:v>0</c:v>
                </c:pt>
                <c:pt idx="2">
                  <c:v>1</c:v>
                </c:pt>
                <c:pt idx="3">
                  <c:v>0</c:v>
                </c:pt>
                <c:pt idx="4">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- 3'!$C$32:$C$36</c:f>
              <c:strCache>
                <c:ptCount val="5"/>
                <c:pt idx="0">
                  <c:v>OBJETIVO 1</c:v>
                </c:pt>
                <c:pt idx="1">
                  <c:v>OBJETIVO 2</c:v>
                </c:pt>
                <c:pt idx="2">
                  <c:v>OBJETIVO 3</c:v>
                </c:pt>
                <c:pt idx="3">
                  <c:v>OBJETIVO 4</c:v>
                </c:pt>
                <c:pt idx="4">
                  <c:v>OBJETIVO 5</c:v>
                </c:pt>
              </c:strCache>
            </c:strRef>
          </c:cat>
          <c:val>
            <c:numRef>
              <c:f>'Painel de Gestão - 3'!$F$32:$F$36</c:f>
              <c:numCache>
                <c:formatCode>General</c:formatCode>
                <c:ptCount val="5"/>
                <c:pt idx="0">
                  <c:v>0</c:v>
                </c:pt>
                <c:pt idx="1">
                  <c:v>0</c:v>
                </c:pt>
                <c:pt idx="2">
                  <c:v>0</c:v>
                </c:pt>
                <c:pt idx="3">
                  <c:v>1</c:v>
                </c:pt>
                <c:pt idx="4">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- 3'!$C$32:$C$36</c:f>
              <c:strCache>
                <c:ptCount val="5"/>
                <c:pt idx="0">
                  <c:v>OBJETIVO 1</c:v>
                </c:pt>
                <c:pt idx="1">
                  <c:v>OBJETIVO 2</c:v>
                </c:pt>
                <c:pt idx="2">
                  <c:v>OBJETIVO 3</c:v>
                </c:pt>
                <c:pt idx="3">
                  <c:v>OBJETIVO 4</c:v>
                </c:pt>
                <c:pt idx="4">
                  <c:v>OBJETIVO 5</c:v>
                </c:pt>
              </c:strCache>
            </c:strRef>
          </c:cat>
          <c:val>
            <c:numRef>
              <c:f>'Painel de Gestão - 3'!$G$32:$G$36</c:f>
              <c:numCache>
                <c:formatCode>General</c:formatCode>
                <c:ptCount val="5"/>
                <c:pt idx="0">
                  <c:v>0</c:v>
                </c:pt>
                <c:pt idx="1">
                  <c:v>0</c:v>
                </c:pt>
                <c:pt idx="2">
                  <c:v>5</c:v>
                </c:pt>
                <c:pt idx="3">
                  <c:v>0</c:v>
                </c:pt>
                <c:pt idx="4">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- 3'!$C$32:$C$36</c:f>
              <c:strCache>
                <c:ptCount val="5"/>
                <c:pt idx="0">
                  <c:v>OBJETIVO 1</c:v>
                </c:pt>
                <c:pt idx="1">
                  <c:v>OBJETIVO 2</c:v>
                </c:pt>
                <c:pt idx="2">
                  <c:v>OBJETIVO 3</c:v>
                </c:pt>
                <c:pt idx="3">
                  <c:v>OBJETIVO 4</c:v>
                </c:pt>
                <c:pt idx="4">
                  <c:v>OBJETIVO 5</c:v>
                </c:pt>
              </c:strCache>
            </c:strRef>
          </c:cat>
          <c:val>
            <c:numRef>
              <c:f>'Painel de Gestão - 3'!$H$32:$H$36</c:f>
              <c:numCache>
                <c:formatCode>General</c:formatCode>
                <c:ptCount val="5"/>
                <c:pt idx="0">
                  <c:v>2</c:v>
                </c:pt>
                <c:pt idx="1">
                  <c:v>3</c:v>
                </c:pt>
                <c:pt idx="2">
                  <c:v>3</c:v>
                </c:pt>
                <c:pt idx="3">
                  <c:v>3</c:v>
                </c:pt>
                <c:pt idx="4">
                  <c:v>5</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- 3'!$C$32:$C$36</c:f>
              <c:strCache>
                <c:ptCount val="5"/>
                <c:pt idx="0">
                  <c:v>OBJETIVO 1</c:v>
                </c:pt>
                <c:pt idx="1">
                  <c:v>OBJETIVO 2</c:v>
                </c:pt>
                <c:pt idx="2">
                  <c:v>OBJETIVO 3</c:v>
                </c:pt>
                <c:pt idx="3">
                  <c:v>OBJETIVO 4</c:v>
                </c:pt>
                <c:pt idx="4">
                  <c:v>OBJETIVO 5</c:v>
                </c:pt>
              </c:strCache>
            </c:strRef>
          </c:cat>
          <c:val>
            <c:numRef>
              <c:f>'Painel de Gestão - 3'!$I$32:$I$36</c:f>
              <c:numCache>
                <c:formatCode>General</c:formatCode>
                <c:ptCount val="5"/>
                <c:pt idx="0">
                  <c:v>1</c:v>
                </c:pt>
                <c:pt idx="1">
                  <c:v>2</c:v>
                </c:pt>
                <c:pt idx="2">
                  <c:v>1</c:v>
                </c:pt>
                <c:pt idx="3">
                  <c:v>6</c:v>
                </c:pt>
                <c:pt idx="4">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- 3'!$C$32:$C$36</c:f>
              <c:strCache>
                <c:ptCount val="5"/>
                <c:pt idx="0">
                  <c:v>OBJETIVO 1</c:v>
                </c:pt>
                <c:pt idx="1">
                  <c:v>OBJETIVO 2</c:v>
                </c:pt>
                <c:pt idx="2">
                  <c:v>OBJETIVO 3</c:v>
                </c:pt>
                <c:pt idx="3">
                  <c:v>OBJETIVO 4</c:v>
                </c:pt>
                <c:pt idx="4">
                  <c:v>OBJETIVO 5</c:v>
                </c:pt>
              </c:strCache>
            </c:strRef>
          </c:cat>
          <c:val>
            <c:numRef>
              <c:f>'Painel de Gestão - 3'!$J$32:$J$36</c:f>
              <c:numCache>
                <c:formatCode>General</c:formatCode>
                <c:ptCount val="5"/>
                <c:pt idx="0">
                  <c:v>0</c:v>
                </c:pt>
                <c:pt idx="1">
                  <c:v>1</c:v>
                </c:pt>
                <c:pt idx="2">
                  <c:v>0</c:v>
                </c:pt>
                <c:pt idx="3">
                  <c:v>0</c:v>
                </c:pt>
                <c:pt idx="4">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78211328"/>
        <c:axId val="78225408"/>
      </c:barChart>
      <c:catAx>
        <c:axId val="78211328"/>
        <c:scaling>
          <c:orientation val="maxMin"/>
        </c:scaling>
        <c:delete val="0"/>
        <c:axPos val="l"/>
        <c:numFmt formatCode="ge\r\a\l" sourceLinked="0"/>
        <c:majorTickMark val="out"/>
        <c:minorTickMark val="none"/>
        <c:tickLblPos val="nextTo"/>
        <c:txPr>
          <a:bodyPr/>
          <a:lstStyle/>
          <a:p>
            <a:pPr>
              <a:defRPr sz="1100"/>
            </a:pPr>
            <a:endParaRPr lang="pt-BR"/>
          </a:p>
        </c:txPr>
        <c:crossAx val="78225408"/>
        <c:crosses val="autoZero"/>
        <c:auto val="1"/>
        <c:lblAlgn val="ctr"/>
        <c:lblOffset val="100"/>
        <c:noMultiLvlLbl val="0"/>
      </c:catAx>
      <c:valAx>
        <c:axId val="78225408"/>
        <c:scaling>
          <c:orientation val="minMax"/>
        </c:scaling>
        <c:delete val="0"/>
        <c:axPos val="t"/>
        <c:majorGridlines/>
        <c:numFmt formatCode="General" sourceLinked="1"/>
        <c:majorTickMark val="out"/>
        <c:minorTickMark val="none"/>
        <c:tickLblPos val="nextTo"/>
        <c:crossAx val="78211328"/>
        <c:crosses val="autoZero"/>
        <c:crossBetween val="between"/>
        <c:majorUnit val="2"/>
      </c:valAx>
    </c:plotArea>
    <c:plotVisOnly val="1"/>
    <c:dispBlanksAs val="gap"/>
    <c:showDLblsOverMax val="0"/>
  </c:chart>
  <c:printSettings>
    <c:headerFooter/>
    <c:pageMargins b="0.78740157499999996" l="0.511811024" r="0.511811024" t="0.78740157499999996" header="0.31496062000000208" footer="0.31496062000000208"/>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907E-3"/>
          <c:y val="1.6489186112599717E-2"/>
        </c:manualLayout>
      </c:layout>
      <c:overlay val="0"/>
      <c:spPr>
        <a:noFill/>
      </c:spPr>
    </c:title>
    <c:autoTitleDeleted val="0"/>
    <c:plotArea>
      <c:layout>
        <c:manualLayout>
          <c:layoutTarget val="inner"/>
          <c:xMode val="edge"/>
          <c:yMode val="edge"/>
          <c:x val="8.1141294838144959E-2"/>
          <c:y val="0.21937888351980572"/>
          <c:w val="0.46168875765529332"/>
          <c:h val="0.68515846659658131"/>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2.9411764705882353E-2</c:v>
                </c:pt>
                <c:pt idx="1">
                  <c:v>0.14705882352941177</c:v>
                </c:pt>
                <c:pt idx="2">
                  <c:v>0.47058823529411764</c:v>
                </c:pt>
                <c:pt idx="3">
                  <c:v>0.3235294117647059</c:v>
                </c:pt>
                <c:pt idx="4">
                  <c:v>2.9411764705882353E-2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6"/>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63" footer="0.3149606200000016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907E-3"/>
          <c:y val="1.6489186112599717E-2"/>
        </c:manualLayout>
      </c:layout>
      <c:overlay val="0"/>
      <c:spPr>
        <a:noFill/>
      </c:spPr>
    </c:title>
    <c:autoTitleDeleted val="0"/>
    <c:plotArea>
      <c:layout>
        <c:manualLayout>
          <c:layoutTarget val="inner"/>
          <c:xMode val="edge"/>
          <c:yMode val="edge"/>
          <c:x val="9.5030183727034145E-2"/>
          <c:y val="0.21937888351980572"/>
          <c:w val="0.46168875765529332"/>
          <c:h val="0.68515846659658131"/>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1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3.0303030303030304E-2</c:v>
                </c:pt>
                <c:pt idx="1">
                  <c:v>0.12121212121212122</c:v>
                </c:pt>
                <c:pt idx="2">
                  <c:v>0.48484848484848486</c:v>
                </c:pt>
                <c:pt idx="3">
                  <c:v>0.33333333333333331</c:v>
                </c:pt>
                <c:pt idx="4">
                  <c:v>3.0303030303030304E-2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568"/>
          <c:y val="0.11768286970423393"/>
          <c:w val="0.38477668980593865"/>
          <c:h val="0.81849175118189399"/>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63" footer="0.31496062000000163"/>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47198280" y="701040"/>
          <a:ext cx="1481137" cy="6060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36</xdr:row>
      <xdr:rowOff>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36</xdr:row>
      <xdr:rowOff>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36</xdr:row>
      <xdr:rowOff>0</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34</xdr:row>
      <xdr:rowOff>34699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Ana Carolina Moreira Martins" id="{6B92D668-1020-4646-ADAA-ABD90B23B024}" userId="S::ana.martins.bolsista@icmbio.gov.br::f1ac1b35-e048-4d1f-b552-09b5b646099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Q9" dT="2025-09-19T18:39:19.48" personId="{6B92D668-1020-4646-ADAA-ABD90B23B024}" id="{445F72C8-D62B-4338-91A2-A0B73586C9FD}">
    <text>Capacitação e EA 
Comunicação e Divulgação 
Espécies Exóticas Invasoras  
Financiamento
Fiscalização 
Gestão da Informação
Licenciamento
Manejo de Habitat
Manejo ex situ
Manejo in situ 
Manejo integrado
Normativas 
Ordenamento e gestão territorial 
Pesquisa  
Unidade de Conservação 
Uso Sustentável </text>
  </threadedComment>
</ThreadedComment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 Id="rId4" Type="http://schemas.microsoft.com/office/2017/10/relationships/threadedComment" Target="../threadedComments/threadedComment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doi.org/10.1016/j.envres.2020.110483" TargetMode="External"/><Relationship Id="rId1" Type="http://schemas.openxmlformats.org/officeDocument/2006/relationships/hyperlink" Target="https://panda.maps.arcgis.com/apps/instant/sidebar/index.html?appid=5da4f11040fc456abcb4aff927040215" TargetMode="External"/><Relationship Id="rId4"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03F20-31E1-4278-91E4-8B731B996F6E}">
  <dimension ref="A1:CL61"/>
  <sheetViews>
    <sheetView topLeftCell="A47" workbookViewId="0">
      <selection activeCell="A59" sqref="A59"/>
    </sheetView>
  </sheetViews>
  <sheetFormatPr defaultColWidth="9.140625" defaultRowHeight="15"/>
  <cols>
    <col min="1" max="1" width="30.28515625" customWidth="1"/>
    <col min="2" max="2" width="131.42578125" customWidth="1"/>
  </cols>
  <sheetData>
    <row r="1" spans="1:90">
      <c r="A1" s="382" t="s">
        <v>0</v>
      </c>
      <c r="B1" s="382"/>
    </row>
    <row r="2" spans="1:90">
      <c r="A2" s="382"/>
      <c r="B2" s="382"/>
    </row>
    <row r="3" spans="1:90">
      <c r="A3" s="382"/>
      <c r="B3" s="382"/>
    </row>
    <row r="4" spans="1:90">
      <c r="A4" s="382"/>
      <c r="B4" s="382"/>
    </row>
    <row r="5" spans="1:90">
      <c r="A5" s="383"/>
      <c r="B5" s="383"/>
    </row>
    <row r="6" spans="1:90">
      <c r="A6" s="384" t="s">
        <v>1</v>
      </c>
      <c r="B6" s="385"/>
      <c r="C6" s="363" t="s">
        <v>2</v>
      </c>
      <c r="D6" s="363" t="s">
        <v>2</v>
      </c>
      <c r="E6" s="363" t="s">
        <v>2</v>
      </c>
      <c r="F6" s="363" t="s">
        <v>2</v>
      </c>
      <c r="G6" s="363" t="s">
        <v>2</v>
      </c>
      <c r="H6" s="363" t="s">
        <v>2</v>
      </c>
      <c r="I6" s="363" t="s">
        <v>2</v>
      </c>
      <c r="J6" s="363" t="s">
        <v>2</v>
      </c>
      <c r="K6" s="363" t="s">
        <v>2</v>
      </c>
      <c r="L6" s="363" t="s">
        <v>2</v>
      </c>
      <c r="M6" s="363" t="s">
        <v>2</v>
      </c>
      <c r="N6" s="363" t="s">
        <v>2</v>
      </c>
      <c r="O6" s="363" t="s">
        <v>2</v>
      </c>
      <c r="P6" s="363" t="s">
        <v>2</v>
      </c>
      <c r="Q6" s="363" t="s">
        <v>2</v>
      </c>
      <c r="R6" s="363" t="s">
        <v>2</v>
      </c>
      <c r="S6" s="363" t="s">
        <v>2</v>
      </c>
      <c r="T6" s="363" t="s">
        <v>2</v>
      </c>
      <c r="U6" s="363" t="s">
        <v>2</v>
      </c>
      <c r="V6" s="363" t="s">
        <v>2</v>
      </c>
      <c r="W6" s="363" t="s">
        <v>2</v>
      </c>
      <c r="X6" s="363" t="s">
        <v>2</v>
      </c>
      <c r="Y6" s="363" t="s">
        <v>2</v>
      </c>
      <c r="Z6" s="363" t="s">
        <v>2</v>
      </c>
      <c r="AA6" s="363" t="s">
        <v>2</v>
      </c>
      <c r="AB6" s="363" t="s">
        <v>2</v>
      </c>
      <c r="AC6" s="363" t="s">
        <v>2</v>
      </c>
      <c r="AD6" s="363" t="s">
        <v>2</v>
      </c>
      <c r="AE6" s="363" t="s">
        <v>2</v>
      </c>
      <c r="AF6" s="363" t="s">
        <v>2</v>
      </c>
      <c r="AG6" s="363" t="s">
        <v>2</v>
      </c>
      <c r="AH6" s="363" t="s">
        <v>2</v>
      </c>
      <c r="AI6" s="363" t="s">
        <v>2</v>
      </c>
      <c r="AJ6" s="363" t="s">
        <v>2</v>
      </c>
      <c r="AK6" s="363" t="s">
        <v>2</v>
      </c>
      <c r="AL6" s="363" t="s">
        <v>2</v>
      </c>
      <c r="AM6" s="363" t="s">
        <v>2</v>
      </c>
      <c r="AN6" s="363" t="s">
        <v>2</v>
      </c>
      <c r="AO6" s="363" t="s">
        <v>2</v>
      </c>
      <c r="AP6" s="363" t="s">
        <v>2</v>
      </c>
      <c r="AQ6" s="363" t="s">
        <v>2</v>
      </c>
      <c r="AR6" s="363" t="s">
        <v>2</v>
      </c>
      <c r="AS6" s="363" t="s">
        <v>2</v>
      </c>
      <c r="AT6" s="363" t="s">
        <v>2</v>
      </c>
      <c r="AU6" s="363" t="s">
        <v>2</v>
      </c>
      <c r="AV6" s="363" t="s">
        <v>2</v>
      </c>
      <c r="AW6" s="363" t="s">
        <v>2</v>
      </c>
      <c r="AX6" s="363" t="s">
        <v>2</v>
      </c>
      <c r="AY6" s="363" t="s">
        <v>2</v>
      </c>
      <c r="AZ6" s="363" t="s">
        <v>2</v>
      </c>
      <c r="BA6" s="363" t="s">
        <v>2</v>
      </c>
      <c r="BB6" s="363" t="s">
        <v>2</v>
      </c>
      <c r="BC6" s="363" t="s">
        <v>2</v>
      </c>
      <c r="BD6" s="363" t="s">
        <v>2</v>
      </c>
      <c r="BE6" s="363" t="s">
        <v>2</v>
      </c>
      <c r="BF6" s="363" t="s">
        <v>2</v>
      </c>
      <c r="BG6" s="363" t="s">
        <v>2</v>
      </c>
      <c r="BH6" s="363" t="s">
        <v>2</v>
      </c>
      <c r="BI6" s="363" t="s">
        <v>2</v>
      </c>
      <c r="BJ6" s="363" t="s">
        <v>2</v>
      </c>
      <c r="BK6" s="363" t="s">
        <v>2</v>
      </c>
      <c r="BL6" s="363" t="s">
        <v>2</v>
      </c>
      <c r="BM6" s="363" t="s">
        <v>2</v>
      </c>
      <c r="BN6" s="363" t="s">
        <v>2</v>
      </c>
      <c r="BO6" s="363" t="s">
        <v>2</v>
      </c>
      <c r="BP6" s="363" t="s">
        <v>2</v>
      </c>
      <c r="BQ6" s="363" t="s">
        <v>2</v>
      </c>
      <c r="BR6" s="363" t="s">
        <v>2</v>
      </c>
      <c r="BS6" s="363" t="s">
        <v>2</v>
      </c>
      <c r="BT6" s="363" t="s">
        <v>2</v>
      </c>
      <c r="BU6" s="363" t="s">
        <v>2</v>
      </c>
      <c r="BV6" s="363" t="s">
        <v>2</v>
      </c>
      <c r="BW6" s="363" t="s">
        <v>2</v>
      </c>
      <c r="BX6" s="363" t="s">
        <v>2</v>
      </c>
      <c r="BY6" s="363" t="s">
        <v>2</v>
      </c>
      <c r="BZ6" s="363" t="s">
        <v>2</v>
      </c>
      <c r="CA6" s="363" t="s">
        <v>2</v>
      </c>
      <c r="CB6" s="363" t="s">
        <v>2</v>
      </c>
      <c r="CC6" s="363" t="s">
        <v>2</v>
      </c>
      <c r="CD6" s="363" t="s">
        <v>2</v>
      </c>
      <c r="CE6" s="363" t="s">
        <v>2</v>
      </c>
      <c r="CF6" s="363" t="s">
        <v>2</v>
      </c>
      <c r="CG6" s="363" t="s">
        <v>2</v>
      </c>
      <c r="CH6" s="363" t="s">
        <v>2</v>
      </c>
      <c r="CI6" s="363" t="s">
        <v>2</v>
      </c>
      <c r="CJ6" s="363" t="s">
        <v>2</v>
      </c>
      <c r="CK6" s="363" t="s">
        <v>2</v>
      </c>
      <c r="CL6" s="363" t="s">
        <v>2</v>
      </c>
    </row>
    <row r="7" spans="1:90" ht="45">
      <c r="A7" s="364" t="s">
        <v>3</v>
      </c>
      <c r="B7" s="365" t="s">
        <v>4</v>
      </c>
      <c r="C7" s="363" t="s">
        <v>2</v>
      </c>
      <c r="D7" s="363" t="s">
        <v>2</v>
      </c>
      <c r="E7" s="363" t="s">
        <v>2</v>
      </c>
      <c r="F7" s="363" t="s">
        <v>2</v>
      </c>
      <c r="G7" s="363" t="s">
        <v>2</v>
      </c>
      <c r="H7" s="363" t="s">
        <v>2</v>
      </c>
      <c r="I7" s="363" t="s">
        <v>2</v>
      </c>
      <c r="J7" s="363" t="s">
        <v>2</v>
      </c>
      <c r="K7" s="363" t="s">
        <v>2</v>
      </c>
      <c r="L7" s="363" t="s">
        <v>2</v>
      </c>
      <c r="M7" s="363" t="s">
        <v>2</v>
      </c>
      <c r="N7" s="363" t="s">
        <v>2</v>
      </c>
      <c r="O7" s="363" t="s">
        <v>2</v>
      </c>
      <c r="P7" s="363" t="s">
        <v>2</v>
      </c>
      <c r="Q7" s="363" t="s">
        <v>2</v>
      </c>
      <c r="R7" s="363" t="s">
        <v>2</v>
      </c>
      <c r="S7" s="363" t="s">
        <v>2</v>
      </c>
      <c r="T7" s="363" t="s">
        <v>2</v>
      </c>
      <c r="U7" s="363" t="s">
        <v>2</v>
      </c>
      <c r="V7" s="363" t="s">
        <v>2</v>
      </c>
      <c r="W7" s="363" t="s">
        <v>2</v>
      </c>
      <c r="X7" s="363" t="s">
        <v>2</v>
      </c>
      <c r="Y7" s="363" t="s">
        <v>2</v>
      </c>
      <c r="Z7" s="363" t="s">
        <v>2</v>
      </c>
      <c r="AA7" s="363" t="s">
        <v>2</v>
      </c>
      <c r="AB7" s="363" t="s">
        <v>2</v>
      </c>
      <c r="AC7" s="363" t="s">
        <v>2</v>
      </c>
      <c r="AD7" s="363" t="s">
        <v>2</v>
      </c>
      <c r="AE7" s="363" t="s">
        <v>2</v>
      </c>
      <c r="AF7" s="363" t="s">
        <v>2</v>
      </c>
      <c r="AG7" s="363" t="s">
        <v>2</v>
      </c>
      <c r="AH7" s="363" t="s">
        <v>2</v>
      </c>
      <c r="AI7" s="363" t="s">
        <v>2</v>
      </c>
      <c r="AJ7" s="363" t="s">
        <v>2</v>
      </c>
      <c r="AK7" s="363" t="s">
        <v>2</v>
      </c>
      <c r="AL7" s="363" t="s">
        <v>2</v>
      </c>
      <c r="AM7" s="363" t="s">
        <v>2</v>
      </c>
      <c r="AN7" s="363" t="s">
        <v>2</v>
      </c>
      <c r="AO7" s="363" t="s">
        <v>2</v>
      </c>
      <c r="AP7" s="363" t="s">
        <v>2</v>
      </c>
      <c r="AQ7" s="363" t="s">
        <v>2</v>
      </c>
      <c r="AR7" s="363" t="s">
        <v>2</v>
      </c>
      <c r="AS7" s="363" t="s">
        <v>2</v>
      </c>
      <c r="AT7" s="363" t="s">
        <v>2</v>
      </c>
      <c r="AU7" s="363" t="s">
        <v>2</v>
      </c>
      <c r="AV7" s="363" t="s">
        <v>2</v>
      </c>
      <c r="AW7" s="363" t="s">
        <v>2</v>
      </c>
      <c r="AX7" s="363" t="s">
        <v>2</v>
      </c>
      <c r="AY7" s="363" t="s">
        <v>2</v>
      </c>
      <c r="AZ7" s="363" t="s">
        <v>2</v>
      </c>
      <c r="BA7" s="363" t="s">
        <v>2</v>
      </c>
      <c r="BB7" s="363" t="s">
        <v>2</v>
      </c>
      <c r="BC7" s="363" t="s">
        <v>2</v>
      </c>
      <c r="BD7" s="363" t="s">
        <v>2</v>
      </c>
      <c r="BE7" s="363" t="s">
        <v>2</v>
      </c>
      <c r="BF7" s="363" t="s">
        <v>2</v>
      </c>
      <c r="BG7" s="363" t="s">
        <v>2</v>
      </c>
      <c r="BH7" s="363" t="s">
        <v>2</v>
      </c>
      <c r="BI7" s="363" t="s">
        <v>2</v>
      </c>
      <c r="BJ7" s="363" t="s">
        <v>2</v>
      </c>
      <c r="BK7" s="363" t="s">
        <v>2</v>
      </c>
      <c r="BL7" s="363" t="s">
        <v>2</v>
      </c>
      <c r="BM7" s="363" t="s">
        <v>2</v>
      </c>
      <c r="BN7" s="363" t="s">
        <v>2</v>
      </c>
      <c r="BO7" s="363" t="s">
        <v>2</v>
      </c>
      <c r="BP7" s="363" t="s">
        <v>2</v>
      </c>
      <c r="BQ7" s="363" t="s">
        <v>2</v>
      </c>
      <c r="BR7" s="363" t="s">
        <v>2</v>
      </c>
      <c r="BS7" s="363" t="s">
        <v>2</v>
      </c>
      <c r="BT7" s="363" t="s">
        <v>2</v>
      </c>
      <c r="BU7" s="363" t="s">
        <v>2</v>
      </c>
      <c r="BV7" s="363" t="s">
        <v>2</v>
      </c>
      <c r="BW7" s="363" t="s">
        <v>2</v>
      </c>
      <c r="BX7" s="363" t="s">
        <v>2</v>
      </c>
      <c r="BY7" s="363" t="s">
        <v>2</v>
      </c>
      <c r="BZ7" s="363" t="s">
        <v>2</v>
      </c>
      <c r="CA7" s="363" t="s">
        <v>2</v>
      </c>
      <c r="CB7" s="363" t="s">
        <v>2</v>
      </c>
      <c r="CC7" s="363" t="s">
        <v>2</v>
      </c>
      <c r="CD7" s="363" t="s">
        <v>2</v>
      </c>
      <c r="CE7" s="363" t="s">
        <v>2</v>
      </c>
      <c r="CF7" s="363" t="s">
        <v>2</v>
      </c>
      <c r="CG7" s="363" t="s">
        <v>2</v>
      </c>
      <c r="CH7" s="363" t="s">
        <v>2</v>
      </c>
      <c r="CI7" s="363" t="s">
        <v>2</v>
      </c>
      <c r="CJ7" s="363" t="s">
        <v>2</v>
      </c>
      <c r="CK7" s="363" t="s">
        <v>2</v>
      </c>
      <c r="CL7" s="363" t="s">
        <v>2</v>
      </c>
    </row>
    <row r="8" spans="1:90" ht="30">
      <c r="A8" s="364" t="s">
        <v>5</v>
      </c>
      <c r="B8" s="365" t="s">
        <v>6</v>
      </c>
      <c r="C8" s="363" t="s">
        <v>2</v>
      </c>
      <c r="D8" s="363" t="s">
        <v>2</v>
      </c>
      <c r="E8" s="363" t="s">
        <v>2</v>
      </c>
      <c r="F8" s="363" t="s">
        <v>2</v>
      </c>
      <c r="G8" s="363" t="s">
        <v>2</v>
      </c>
      <c r="H8" s="363" t="s">
        <v>2</v>
      </c>
      <c r="I8" s="363" t="s">
        <v>2</v>
      </c>
      <c r="J8" s="363" t="s">
        <v>2</v>
      </c>
      <c r="K8" s="363" t="s">
        <v>2</v>
      </c>
      <c r="L8" s="363" t="s">
        <v>2</v>
      </c>
      <c r="M8" s="363" t="s">
        <v>2</v>
      </c>
      <c r="N8" s="363" t="s">
        <v>2</v>
      </c>
      <c r="O8" s="363" t="s">
        <v>2</v>
      </c>
      <c r="P8" s="363" t="s">
        <v>2</v>
      </c>
      <c r="Q8" s="363" t="s">
        <v>2</v>
      </c>
      <c r="R8" s="363" t="s">
        <v>2</v>
      </c>
      <c r="S8" s="363" t="s">
        <v>2</v>
      </c>
      <c r="T8" s="363" t="s">
        <v>2</v>
      </c>
      <c r="U8" s="363" t="s">
        <v>2</v>
      </c>
      <c r="V8" s="363" t="s">
        <v>2</v>
      </c>
      <c r="W8" s="363" t="s">
        <v>2</v>
      </c>
      <c r="X8" s="363" t="s">
        <v>2</v>
      </c>
      <c r="Y8" s="363" t="s">
        <v>2</v>
      </c>
      <c r="Z8" s="363" t="s">
        <v>2</v>
      </c>
      <c r="AA8" s="363" t="s">
        <v>2</v>
      </c>
      <c r="AB8" s="363" t="s">
        <v>2</v>
      </c>
      <c r="AC8" s="363" t="s">
        <v>2</v>
      </c>
      <c r="AD8" s="363" t="s">
        <v>2</v>
      </c>
      <c r="AE8" s="363" t="s">
        <v>2</v>
      </c>
      <c r="AF8" s="363" t="s">
        <v>2</v>
      </c>
      <c r="AG8" s="363" t="s">
        <v>2</v>
      </c>
      <c r="AH8" s="363" t="s">
        <v>2</v>
      </c>
      <c r="AI8" s="363" t="s">
        <v>2</v>
      </c>
      <c r="AJ8" s="363" t="s">
        <v>2</v>
      </c>
      <c r="AK8" s="363" t="s">
        <v>2</v>
      </c>
      <c r="AL8" s="363" t="s">
        <v>2</v>
      </c>
      <c r="AM8" s="363" t="s">
        <v>2</v>
      </c>
      <c r="AN8" s="363" t="s">
        <v>2</v>
      </c>
      <c r="AO8" s="363" t="s">
        <v>2</v>
      </c>
      <c r="AP8" s="363" t="s">
        <v>2</v>
      </c>
      <c r="AQ8" s="363" t="s">
        <v>2</v>
      </c>
      <c r="AR8" s="363" t="s">
        <v>2</v>
      </c>
      <c r="AS8" s="363" t="s">
        <v>2</v>
      </c>
      <c r="AT8" s="363" t="s">
        <v>2</v>
      </c>
      <c r="AU8" s="363" t="s">
        <v>2</v>
      </c>
      <c r="AV8" s="363" t="s">
        <v>2</v>
      </c>
      <c r="AW8" s="363" t="s">
        <v>2</v>
      </c>
      <c r="AX8" s="363" t="s">
        <v>2</v>
      </c>
      <c r="AY8" s="363" t="s">
        <v>2</v>
      </c>
      <c r="AZ8" s="363" t="s">
        <v>2</v>
      </c>
      <c r="BA8" s="363" t="s">
        <v>2</v>
      </c>
      <c r="BB8" s="363" t="s">
        <v>2</v>
      </c>
      <c r="BC8" s="363" t="s">
        <v>2</v>
      </c>
      <c r="BD8" s="363" t="s">
        <v>2</v>
      </c>
      <c r="BE8" s="363" t="s">
        <v>2</v>
      </c>
      <c r="BF8" s="363" t="s">
        <v>2</v>
      </c>
      <c r="BG8" s="363" t="s">
        <v>2</v>
      </c>
      <c r="BH8" s="363" t="s">
        <v>2</v>
      </c>
      <c r="BI8" s="363" t="s">
        <v>2</v>
      </c>
      <c r="BJ8" s="363" t="s">
        <v>2</v>
      </c>
      <c r="BK8" s="363" t="s">
        <v>2</v>
      </c>
      <c r="BL8" s="363" t="s">
        <v>2</v>
      </c>
      <c r="BM8" s="363" t="s">
        <v>2</v>
      </c>
      <c r="BN8" s="363" t="s">
        <v>2</v>
      </c>
      <c r="BO8" s="363" t="s">
        <v>2</v>
      </c>
      <c r="BP8" s="363" t="s">
        <v>2</v>
      </c>
      <c r="BQ8" s="363" t="s">
        <v>2</v>
      </c>
      <c r="BR8" s="363" t="s">
        <v>2</v>
      </c>
      <c r="BS8" s="363" t="s">
        <v>2</v>
      </c>
      <c r="BT8" s="363" t="s">
        <v>2</v>
      </c>
      <c r="BU8" s="363" t="s">
        <v>2</v>
      </c>
      <c r="BV8" s="363" t="s">
        <v>2</v>
      </c>
      <c r="BW8" s="363" t="s">
        <v>2</v>
      </c>
      <c r="BX8" s="363" t="s">
        <v>2</v>
      </c>
      <c r="BY8" s="363" t="s">
        <v>2</v>
      </c>
      <c r="BZ8" s="363" t="s">
        <v>2</v>
      </c>
      <c r="CA8" s="363" t="s">
        <v>2</v>
      </c>
      <c r="CB8" s="363" t="s">
        <v>2</v>
      </c>
      <c r="CC8" s="363" t="s">
        <v>2</v>
      </c>
      <c r="CD8" s="363" t="s">
        <v>2</v>
      </c>
      <c r="CE8" s="363" t="s">
        <v>2</v>
      </c>
      <c r="CF8" s="363" t="s">
        <v>2</v>
      </c>
      <c r="CG8" s="363" t="s">
        <v>2</v>
      </c>
      <c r="CH8" s="363" t="s">
        <v>2</v>
      </c>
      <c r="CI8" s="363" t="s">
        <v>2</v>
      </c>
      <c r="CJ8" s="363" t="s">
        <v>2</v>
      </c>
      <c r="CK8" s="363" t="s">
        <v>2</v>
      </c>
      <c r="CL8" s="363" t="s">
        <v>2</v>
      </c>
    </row>
    <row r="9" spans="1:90" ht="30">
      <c r="A9" s="366" t="s">
        <v>7</v>
      </c>
      <c r="B9" s="365" t="s">
        <v>8</v>
      </c>
      <c r="C9" s="363" t="s">
        <v>2</v>
      </c>
      <c r="D9" s="363" t="s">
        <v>2</v>
      </c>
      <c r="E9" s="363" t="s">
        <v>2</v>
      </c>
      <c r="F9" s="363" t="s">
        <v>2</v>
      </c>
      <c r="G9" s="363" t="s">
        <v>2</v>
      </c>
      <c r="H9" s="363" t="s">
        <v>2</v>
      </c>
      <c r="I9" s="363" t="s">
        <v>2</v>
      </c>
      <c r="J9" s="363" t="s">
        <v>2</v>
      </c>
      <c r="K9" s="363" t="s">
        <v>2</v>
      </c>
      <c r="L9" s="363" t="s">
        <v>2</v>
      </c>
      <c r="M9" s="363" t="s">
        <v>2</v>
      </c>
      <c r="N9" s="363" t="s">
        <v>2</v>
      </c>
      <c r="O9" s="363" t="s">
        <v>2</v>
      </c>
      <c r="P9" s="363" t="s">
        <v>2</v>
      </c>
      <c r="Q9" s="363" t="s">
        <v>2</v>
      </c>
      <c r="R9" s="363" t="s">
        <v>2</v>
      </c>
      <c r="S9" s="363" t="s">
        <v>2</v>
      </c>
      <c r="T9" s="363" t="s">
        <v>2</v>
      </c>
      <c r="U9" s="363" t="s">
        <v>2</v>
      </c>
      <c r="V9" s="363" t="s">
        <v>2</v>
      </c>
      <c r="W9" s="363" t="s">
        <v>2</v>
      </c>
      <c r="X9" s="363" t="s">
        <v>2</v>
      </c>
      <c r="Y9" s="363" t="s">
        <v>2</v>
      </c>
      <c r="Z9" s="363" t="s">
        <v>2</v>
      </c>
      <c r="AA9" s="363" t="s">
        <v>2</v>
      </c>
      <c r="AB9" s="363" t="s">
        <v>2</v>
      </c>
      <c r="AC9" s="363" t="s">
        <v>2</v>
      </c>
      <c r="AD9" s="363" t="s">
        <v>2</v>
      </c>
      <c r="AE9" s="363" t="s">
        <v>2</v>
      </c>
      <c r="AF9" s="363" t="s">
        <v>2</v>
      </c>
      <c r="AG9" s="363" t="s">
        <v>2</v>
      </c>
      <c r="AH9" s="363" t="s">
        <v>2</v>
      </c>
      <c r="AI9" s="363" t="s">
        <v>2</v>
      </c>
      <c r="AJ9" s="363" t="s">
        <v>2</v>
      </c>
      <c r="AK9" s="363" t="s">
        <v>2</v>
      </c>
      <c r="AL9" s="363" t="s">
        <v>2</v>
      </c>
      <c r="AM9" s="363" t="s">
        <v>2</v>
      </c>
      <c r="AN9" s="363" t="s">
        <v>2</v>
      </c>
      <c r="AO9" s="363" t="s">
        <v>2</v>
      </c>
      <c r="AP9" s="363" t="s">
        <v>2</v>
      </c>
      <c r="AQ9" s="363" t="s">
        <v>2</v>
      </c>
      <c r="AR9" s="363" t="s">
        <v>2</v>
      </c>
      <c r="AS9" s="363" t="s">
        <v>2</v>
      </c>
      <c r="AT9" s="363" t="s">
        <v>2</v>
      </c>
      <c r="AU9" s="363" t="s">
        <v>2</v>
      </c>
      <c r="AV9" s="363" t="s">
        <v>2</v>
      </c>
      <c r="AW9" s="363" t="s">
        <v>2</v>
      </c>
      <c r="AX9" s="363" t="s">
        <v>2</v>
      </c>
      <c r="AY9" s="363" t="s">
        <v>2</v>
      </c>
      <c r="AZ9" s="363" t="s">
        <v>2</v>
      </c>
      <c r="BA9" s="363" t="s">
        <v>2</v>
      </c>
      <c r="BB9" s="363" t="s">
        <v>2</v>
      </c>
      <c r="BC9" s="363" t="s">
        <v>2</v>
      </c>
      <c r="BD9" s="363" t="s">
        <v>2</v>
      </c>
      <c r="BE9" s="363" t="s">
        <v>2</v>
      </c>
      <c r="BF9" s="363" t="s">
        <v>2</v>
      </c>
      <c r="BG9" s="363" t="s">
        <v>2</v>
      </c>
      <c r="BH9" s="363" t="s">
        <v>2</v>
      </c>
      <c r="BI9" s="363" t="s">
        <v>2</v>
      </c>
      <c r="BJ9" s="363" t="s">
        <v>2</v>
      </c>
      <c r="BK9" s="363" t="s">
        <v>2</v>
      </c>
      <c r="BL9" s="363" t="s">
        <v>2</v>
      </c>
      <c r="BM9" s="363" t="s">
        <v>2</v>
      </c>
      <c r="BN9" s="363" t="s">
        <v>2</v>
      </c>
      <c r="BO9" s="363" t="s">
        <v>2</v>
      </c>
      <c r="BP9" s="363" t="s">
        <v>2</v>
      </c>
      <c r="BQ9" s="363" t="s">
        <v>2</v>
      </c>
      <c r="BR9" s="363" t="s">
        <v>2</v>
      </c>
      <c r="BS9" s="363" t="s">
        <v>2</v>
      </c>
      <c r="BT9" s="363" t="s">
        <v>2</v>
      </c>
      <c r="BU9" s="363" t="s">
        <v>2</v>
      </c>
      <c r="BV9" s="363" t="s">
        <v>2</v>
      </c>
      <c r="BW9" s="363" t="s">
        <v>2</v>
      </c>
      <c r="BX9" s="363" t="s">
        <v>2</v>
      </c>
      <c r="BY9" s="363" t="s">
        <v>2</v>
      </c>
      <c r="BZ9" s="363" t="s">
        <v>2</v>
      </c>
      <c r="CA9" s="363" t="s">
        <v>2</v>
      </c>
      <c r="CB9" s="363" t="s">
        <v>2</v>
      </c>
      <c r="CC9" s="363" t="s">
        <v>2</v>
      </c>
      <c r="CD9" s="363" t="s">
        <v>2</v>
      </c>
      <c r="CE9" s="363" t="s">
        <v>2</v>
      </c>
      <c r="CF9" s="363" t="s">
        <v>2</v>
      </c>
      <c r="CG9" s="363" t="s">
        <v>2</v>
      </c>
      <c r="CH9" s="363" t="s">
        <v>2</v>
      </c>
      <c r="CI9" s="363" t="s">
        <v>2</v>
      </c>
      <c r="CJ9" s="363" t="s">
        <v>2</v>
      </c>
      <c r="CK9" s="363" t="s">
        <v>2</v>
      </c>
      <c r="CL9" s="363" t="s">
        <v>2</v>
      </c>
    </row>
    <row r="10" spans="1:90" ht="30">
      <c r="A10" s="364" t="s">
        <v>9</v>
      </c>
      <c r="B10" s="365" t="s">
        <v>10</v>
      </c>
      <c r="C10" s="363" t="s">
        <v>2</v>
      </c>
      <c r="D10" s="363" t="s">
        <v>2</v>
      </c>
      <c r="E10" s="363" t="s">
        <v>2</v>
      </c>
      <c r="F10" s="363" t="s">
        <v>2</v>
      </c>
      <c r="G10" s="363" t="s">
        <v>2</v>
      </c>
      <c r="H10" s="363" t="s">
        <v>2</v>
      </c>
      <c r="I10" s="363" t="s">
        <v>2</v>
      </c>
      <c r="J10" s="363" t="s">
        <v>2</v>
      </c>
      <c r="K10" s="363" t="s">
        <v>2</v>
      </c>
      <c r="L10" s="363" t="s">
        <v>2</v>
      </c>
      <c r="M10" s="363" t="s">
        <v>2</v>
      </c>
      <c r="N10" s="363" t="s">
        <v>2</v>
      </c>
      <c r="O10" s="363" t="s">
        <v>2</v>
      </c>
      <c r="P10" s="363" t="s">
        <v>2</v>
      </c>
      <c r="Q10" s="363" t="s">
        <v>2</v>
      </c>
      <c r="R10" s="363" t="s">
        <v>2</v>
      </c>
      <c r="S10" s="363" t="s">
        <v>2</v>
      </c>
      <c r="T10" s="363" t="s">
        <v>2</v>
      </c>
      <c r="U10" s="363" t="s">
        <v>2</v>
      </c>
      <c r="V10" s="363" t="s">
        <v>2</v>
      </c>
      <c r="W10" s="363" t="s">
        <v>2</v>
      </c>
      <c r="X10" s="363" t="s">
        <v>2</v>
      </c>
      <c r="Y10" s="363" t="s">
        <v>2</v>
      </c>
      <c r="Z10" s="363" t="s">
        <v>2</v>
      </c>
      <c r="AA10" s="363" t="s">
        <v>2</v>
      </c>
      <c r="AB10" s="363" t="s">
        <v>2</v>
      </c>
      <c r="AC10" s="363" t="s">
        <v>2</v>
      </c>
      <c r="AD10" s="363" t="s">
        <v>2</v>
      </c>
      <c r="AE10" s="363" t="s">
        <v>2</v>
      </c>
      <c r="AF10" s="363" t="s">
        <v>2</v>
      </c>
      <c r="AG10" s="363" t="s">
        <v>2</v>
      </c>
      <c r="AH10" s="363" t="s">
        <v>2</v>
      </c>
      <c r="AI10" s="363" t="s">
        <v>2</v>
      </c>
      <c r="AJ10" s="363" t="s">
        <v>2</v>
      </c>
      <c r="AK10" s="363" t="s">
        <v>2</v>
      </c>
      <c r="AL10" s="363" t="s">
        <v>2</v>
      </c>
      <c r="AM10" s="363" t="s">
        <v>2</v>
      </c>
      <c r="AN10" s="363" t="s">
        <v>2</v>
      </c>
      <c r="AO10" s="363" t="s">
        <v>2</v>
      </c>
      <c r="AP10" s="363" t="s">
        <v>2</v>
      </c>
      <c r="AQ10" s="363" t="s">
        <v>2</v>
      </c>
      <c r="AR10" s="363" t="s">
        <v>2</v>
      </c>
      <c r="AS10" s="363" t="s">
        <v>2</v>
      </c>
      <c r="AT10" s="363" t="s">
        <v>2</v>
      </c>
      <c r="AU10" s="363" t="s">
        <v>2</v>
      </c>
      <c r="AV10" s="363" t="s">
        <v>2</v>
      </c>
      <c r="AW10" s="363" t="s">
        <v>2</v>
      </c>
      <c r="AX10" s="363" t="s">
        <v>2</v>
      </c>
      <c r="AY10" s="363" t="s">
        <v>2</v>
      </c>
      <c r="AZ10" s="363" t="s">
        <v>2</v>
      </c>
      <c r="BA10" s="363" t="s">
        <v>2</v>
      </c>
      <c r="BB10" s="363" t="s">
        <v>2</v>
      </c>
      <c r="BC10" s="363" t="s">
        <v>2</v>
      </c>
      <c r="BD10" s="363" t="s">
        <v>2</v>
      </c>
      <c r="BE10" s="363" t="s">
        <v>2</v>
      </c>
      <c r="BF10" s="363" t="s">
        <v>2</v>
      </c>
      <c r="BG10" s="363" t="s">
        <v>2</v>
      </c>
      <c r="BH10" s="363" t="s">
        <v>2</v>
      </c>
      <c r="BI10" s="363" t="s">
        <v>2</v>
      </c>
      <c r="BJ10" s="363" t="s">
        <v>2</v>
      </c>
      <c r="BK10" s="363" t="s">
        <v>2</v>
      </c>
      <c r="BL10" s="363" t="s">
        <v>2</v>
      </c>
      <c r="BM10" s="363" t="s">
        <v>2</v>
      </c>
      <c r="BN10" s="363" t="s">
        <v>2</v>
      </c>
      <c r="BO10" s="363" t="s">
        <v>2</v>
      </c>
      <c r="BP10" s="363" t="s">
        <v>2</v>
      </c>
      <c r="BQ10" s="363" t="s">
        <v>2</v>
      </c>
      <c r="BR10" s="363" t="s">
        <v>2</v>
      </c>
      <c r="BS10" s="363" t="s">
        <v>2</v>
      </c>
      <c r="BT10" s="363" t="s">
        <v>2</v>
      </c>
      <c r="BU10" s="363" t="s">
        <v>2</v>
      </c>
      <c r="BV10" s="363" t="s">
        <v>2</v>
      </c>
      <c r="BW10" s="363" t="s">
        <v>2</v>
      </c>
      <c r="BX10" s="363" t="s">
        <v>2</v>
      </c>
      <c r="BY10" s="363" t="s">
        <v>2</v>
      </c>
      <c r="BZ10" s="363" t="s">
        <v>2</v>
      </c>
      <c r="CA10" s="363" t="s">
        <v>2</v>
      </c>
      <c r="CB10" s="363" t="s">
        <v>2</v>
      </c>
      <c r="CC10" s="363" t="s">
        <v>2</v>
      </c>
      <c r="CD10" s="363" t="s">
        <v>2</v>
      </c>
      <c r="CE10" s="363" t="s">
        <v>2</v>
      </c>
      <c r="CF10" s="363" t="s">
        <v>2</v>
      </c>
      <c r="CG10" s="363" t="s">
        <v>2</v>
      </c>
      <c r="CH10" s="363" t="s">
        <v>2</v>
      </c>
      <c r="CI10" s="363" t="s">
        <v>2</v>
      </c>
      <c r="CJ10" s="363" t="s">
        <v>2</v>
      </c>
      <c r="CK10" s="363" t="s">
        <v>2</v>
      </c>
      <c r="CL10" s="363" t="s">
        <v>2</v>
      </c>
    </row>
    <row r="11" spans="1:90" ht="30">
      <c r="A11" s="364" t="s">
        <v>11</v>
      </c>
      <c r="B11" s="365" t="s">
        <v>12</v>
      </c>
      <c r="C11" s="363" t="s">
        <v>2</v>
      </c>
      <c r="D11" s="363" t="s">
        <v>2</v>
      </c>
      <c r="E11" s="363" t="s">
        <v>2</v>
      </c>
      <c r="F11" s="363" t="s">
        <v>2</v>
      </c>
      <c r="G11" s="363" t="s">
        <v>2</v>
      </c>
      <c r="H11" s="363" t="s">
        <v>2</v>
      </c>
      <c r="I11" s="363" t="s">
        <v>2</v>
      </c>
      <c r="J11" s="363" t="s">
        <v>2</v>
      </c>
      <c r="K11" s="363" t="s">
        <v>2</v>
      </c>
      <c r="L11" s="363" t="s">
        <v>2</v>
      </c>
      <c r="M11" s="363" t="s">
        <v>2</v>
      </c>
      <c r="N11" s="363" t="s">
        <v>2</v>
      </c>
      <c r="O11" s="363" t="s">
        <v>2</v>
      </c>
      <c r="P11" s="363" t="s">
        <v>2</v>
      </c>
      <c r="Q11" s="363" t="s">
        <v>2</v>
      </c>
      <c r="R11" s="363" t="s">
        <v>2</v>
      </c>
      <c r="S11" s="363" t="s">
        <v>2</v>
      </c>
      <c r="T11" s="363" t="s">
        <v>2</v>
      </c>
      <c r="U11" s="363" t="s">
        <v>2</v>
      </c>
      <c r="V11" s="363" t="s">
        <v>2</v>
      </c>
      <c r="W11" s="363" t="s">
        <v>2</v>
      </c>
      <c r="X11" s="363" t="s">
        <v>2</v>
      </c>
      <c r="Y11" s="363" t="s">
        <v>2</v>
      </c>
      <c r="Z11" s="363" t="s">
        <v>2</v>
      </c>
      <c r="AA11" s="363" t="s">
        <v>2</v>
      </c>
      <c r="AB11" s="363" t="s">
        <v>2</v>
      </c>
      <c r="AC11" s="363" t="s">
        <v>2</v>
      </c>
      <c r="AD11" s="363" t="s">
        <v>2</v>
      </c>
      <c r="AE11" s="363" t="s">
        <v>2</v>
      </c>
      <c r="AF11" s="363" t="s">
        <v>2</v>
      </c>
      <c r="AG11" s="363" t="s">
        <v>2</v>
      </c>
      <c r="AH11" s="363" t="s">
        <v>2</v>
      </c>
      <c r="AI11" s="363" t="s">
        <v>2</v>
      </c>
      <c r="AJ11" s="363" t="s">
        <v>2</v>
      </c>
      <c r="AK11" s="363" t="s">
        <v>2</v>
      </c>
      <c r="AL11" s="363" t="s">
        <v>2</v>
      </c>
      <c r="AM11" s="363" t="s">
        <v>2</v>
      </c>
      <c r="AN11" s="363" t="s">
        <v>2</v>
      </c>
      <c r="AO11" s="363" t="s">
        <v>2</v>
      </c>
      <c r="AP11" s="363" t="s">
        <v>2</v>
      </c>
      <c r="AQ11" s="363" t="s">
        <v>2</v>
      </c>
      <c r="AR11" s="363" t="s">
        <v>2</v>
      </c>
      <c r="AS11" s="363" t="s">
        <v>2</v>
      </c>
      <c r="AT11" s="363" t="s">
        <v>2</v>
      </c>
      <c r="AU11" s="363" t="s">
        <v>2</v>
      </c>
      <c r="AV11" s="363" t="s">
        <v>2</v>
      </c>
      <c r="AW11" s="363" t="s">
        <v>2</v>
      </c>
      <c r="AX11" s="363" t="s">
        <v>2</v>
      </c>
      <c r="AY11" s="363" t="s">
        <v>2</v>
      </c>
      <c r="AZ11" s="363" t="s">
        <v>2</v>
      </c>
      <c r="BA11" s="363" t="s">
        <v>2</v>
      </c>
      <c r="BB11" s="363" t="s">
        <v>2</v>
      </c>
      <c r="BC11" s="363" t="s">
        <v>2</v>
      </c>
      <c r="BD11" s="363" t="s">
        <v>2</v>
      </c>
      <c r="BE11" s="363" t="s">
        <v>2</v>
      </c>
      <c r="BF11" s="363" t="s">
        <v>2</v>
      </c>
      <c r="BG11" s="363" t="s">
        <v>2</v>
      </c>
      <c r="BH11" s="363" t="s">
        <v>2</v>
      </c>
      <c r="BI11" s="363" t="s">
        <v>2</v>
      </c>
      <c r="BJ11" s="363" t="s">
        <v>2</v>
      </c>
      <c r="BK11" s="363" t="s">
        <v>2</v>
      </c>
      <c r="BL11" s="363" t="s">
        <v>2</v>
      </c>
      <c r="BM11" s="363" t="s">
        <v>2</v>
      </c>
      <c r="BN11" s="363" t="s">
        <v>2</v>
      </c>
      <c r="BO11" s="363" t="s">
        <v>2</v>
      </c>
      <c r="BP11" s="363" t="s">
        <v>2</v>
      </c>
      <c r="BQ11" s="363" t="s">
        <v>2</v>
      </c>
      <c r="BR11" s="363" t="s">
        <v>2</v>
      </c>
      <c r="BS11" s="363" t="s">
        <v>2</v>
      </c>
      <c r="BT11" s="363" t="s">
        <v>2</v>
      </c>
      <c r="BU11" s="363" t="s">
        <v>2</v>
      </c>
      <c r="BV11" s="363" t="s">
        <v>2</v>
      </c>
      <c r="BW11" s="363" t="s">
        <v>2</v>
      </c>
      <c r="BX11" s="363" t="s">
        <v>2</v>
      </c>
      <c r="BY11" s="363" t="s">
        <v>2</v>
      </c>
      <c r="BZ11" s="363" t="s">
        <v>2</v>
      </c>
      <c r="CA11" s="363" t="s">
        <v>2</v>
      </c>
      <c r="CB11" s="363" t="s">
        <v>2</v>
      </c>
      <c r="CC11" s="363" t="s">
        <v>2</v>
      </c>
      <c r="CD11" s="363" t="s">
        <v>2</v>
      </c>
      <c r="CE11" s="363" t="s">
        <v>2</v>
      </c>
      <c r="CF11" s="363" t="s">
        <v>2</v>
      </c>
      <c r="CG11" s="363" t="s">
        <v>2</v>
      </c>
      <c r="CH11" s="363" t="s">
        <v>2</v>
      </c>
      <c r="CI11" s="363" t="s">
        <v>2</v>
      </c>
      <c r="CJ11" s="363" t="s">
        <v>2</v>
      </c>
      <c r="CK11" s="363" t="s">
        <v>2</v>
      </c>
      <c r="CL11" s="363" t="s">
        <v>2</v>
      </c>
    </row>
    <row r="12" spans="1:90">
      <c r="A12" s="364" t="s">
        <v>13</v>
      </c>
      <c r="B12" s="365" t="s">
        <v>14</v>
      </c>
      <c r="C12" s="363" t="s">
        <v>2</v>
      </c>
      <c r="D12" s="363" t="s">
        <v>2</v>
      </c>
      <c r="E12" s="363" t="s">
        <v>2</v>
      </c>
      <c r="F12" s="363" t="s">
        <v>2</v>
      </c>
      <c r="G12" s="363" t="s">
        <v>2</v>
      </c>
      <c r="H12" s="363" t="s">
        <v>2</v>
      </c>
      <c r="I12" s="363" t="s">
        <v>2</v>
      </c>
      <c r="J12" s="363" t="s">
        <v>2</v>
      </c>
      <c r="K12" s="363" t="s">
        <v>2</v>
      </c>
      <c r="L12" s="363" t="s">
        <v>2</v>
      </c>
      <c r="M12" s="363" t="s">
        <v>2</v>
      </c>
      <c r="N12" s="363" t="s">
        <v>2</v>
      </c>
      <c r="O12" s="363" t="s">
        <v>2</v>
      </c>
      <c r="P12" s="363" t="s">
        <v>2</v>
      </c>
      <c r="Q12" s="363" t="s">
        <v>2</v>
      </c>
      <c r="R12" s="363" t="s">
        <v>2</v>
      </c>
      <c r="S12" s="363" t="s">
        <v>2</v>
      </c>
      <c r="T12" s="363" t="s">
        <v>2</v>
      </c>
      <c r="U12" s="363" t="s">
        <v>2</v>
      </c>
      <c r="V12" s="363" t="s">
        <v>2</v>
      </c>
      <c r="W12" s="363" t="s">
        <v>2</v>
      </c>
      <c r="X12" s="363" t="s">
        <v>2</v>
      </c>
      <c r="Y12" s="363" t="s">
        <v>2</v>
      </c>
      <c r="Z12" s="363" t="s">
        <v>2</v>
      </c>
      <c r="AA12" s="363" t="s">
        <v>2</v>
      </c>
      <c r="AB12" s="363" t="s">
        <v>2</v>
      </c>
      <c r="AC12" s="363" t="s">
        <v>2</v>
      </c>
      <c r="AD12" s="363" t="s">
        <v>2</v>
      </c>
      <c r="AE12" s="363" t="s">
        <v>2</v>
      </c>
      <c r="AF12" s="363" t="s">
        <v>2</v>
      </c>
      <c r="AG12" s="363" t="s">
        <v>2</v>
      </c>
      <c r="AH12" s="363" t="s">
        <v>2</v>
      </c>
      <c r="AI12" s="363" t="s">
        <v>2</v>
      </c>
      <c r="AJ12" s="363" t="s">
        <v>2</v>
      </c>
      <c r="AK12" s="363" t="s">
        <v>2</v>
      </c>
      <c r="AL12" s="363" t="s">
        <v>2</v>
      </c>
      <c r="AM12" s="363" t="s">
        <v>2</v>
      </c>
      <c r="AN12" s="363" t="s">
        <v>2</v>
      </c>
      <c r="AO12" s="363" t="s">
        <v>2</v>
      </c>
      <c r="AP12" s="363" t="s">
        <v>2</v>
      </c>
      <c r="AQ12" s="363" t="s">
        <v>2</v>
      </c>
      <c r="AR12" s="363" t="s">
        <v>2</v>
      </c>
      <c r="AS12" s="363" t="s">
        <v>2</v>
      </c>
      <c r="AT12" s="363" t="s">
        <v>2</v>
      </c>
      <c r="AU12" s="363" t="s">
        <v>2</v>
      </c>
      <c r="AV12" s="363" t="s">
        <v>2</v>
      </c>
      <c r="AW12" s="363" t="s">
        <v>2</v>
      </c>
      <c r="AX12" s="363" t="s">
        <v>2</v>
      </c>
      <c r="AY12" s="363" t="s">
        <v>2</v>
      </c>
      <c r="AZ12" s="363" t="s">
        <v>2</v>
      </c>
      <c r="BA12" s="363" t="s">
        <v>2</v>
      </c>
      <c r="BB12" s="363" t="s">
        <v>2</v>
      </c>
      <c r="BC12" s="363" t="s">
        <v>2</v>
      </c>
      <c r="BD12" s="363" t="s">
        <v>2</v>
      </c>
      <c r="BE12" s="363" t="s">
        <v>2</v>
      </c>
      <c r="BF12" s="363" t="s">
        <v>2</v>
      </c>
      <c r="BG12" s="363" t="s">
        <v>2</v>
      </c>
      <c r="BH12" s="363" t="s">
        <v>2</v>
      </c>
      <c r="BI12" s="363" t="s">
        <v>2</v>
      </c>
      <c r="BJ12" s="363" t="s">
        <v>2</v>
      </c>
      <c r="BK12" s="363" t="s">
        <v>2</v>
      </c>
      <c r="BL12" s="363" t="s">
        <v>2</v>
      </c>
      <c r="BM12" s="363" t="s">
        <v>2</v>
      </c>
      <c r="BN12" s="363" t="s">
        <v>2</v>
      </c>
      <c r="BO12" s="363" t="s">
        <v>2</v>
      </c>
      <c r="BP12" s="363" t="s">
        <v>2</v>
      </c>
      <c r="BQ12" s="363" t="s">
        <v>2</v>
      </c>
      <c r="BR12" s="363" t="s">
        <v>2</v>
      </c>
      <c r="BS12" s="363" t="s">
        <v>2</v>
      </c>
      <c r="BT12" s="363" t="s">
        <v>2</v>
      </c>
      <c r="BU12" s="363" t="s">
        <v>2</v>
      </c>
      <c r="BV12" s="363" t="s">
        <v>2</v>
      </c>
      <c r="BW12" s="363" t="s">
        <v>2</v>
      </c>
      <c r="BX12" s="363" t="s">
        <v>2</v>
      </c>
      <c r="BY12" s="363" t="s">
        <v>2</v>
      </c>
      <c r="BZ12" s="363" t="s">
        <v>2</v>
      </c>
      <c r="CA12" s="363" t="s">
        <v>2</v>
      </c>
      <c r="CB12" s="363" t="s">
        <v>2</v>
      </c>
      <c r="CC12" s="363" t="s">
        <v>2</v>
      </c>
      <c r="CD12" s="363" t="s">
        <v>2</v>
      </c>
      <c r="CE12" s="363" t="s">
        <v>2</v>
      </c>
      <c r="CF12" s="363" t="s">
        <v>2</v>
      </c>
      <c r="CG12" s="363" t="s">
        <v>2</v>
      </c>
      <c r="CH12" s="363" t="s">
        <v>2</v>
      </c>
      <c r="CI12" s="363" t="s">
        <v>2</v>
      </c>
      <c r="CJ12" s="363" t="s">
        <v>2</v>
      </c>
      <c r="CK12" s="363" t="s">
        <v>2</v>
      </c>
      <c r="CL12" s="363" t="s">
        <v>2</v>
      </c>
    </row>
    <row r="13" spans="1:90">
      <c r="A13" s="364" t="s">
        <v>15</v>
      </c>
      <c r="B13" s="365" t="s">
        <v>16</v>
      </c>
      <c r="C13" s="363" t="s">
        <v>2</v>
      </c>
      <c r="D13" s="363" t="s">
        <v>2</v>
      </c>
      <c r="E13" s="363" t="s">
        <v>2</v>
      </c>
      <c r="F13" s="363" t="s">
        <v>2</v>
      </c>
      <c r="G13" s="363" t="s">
        <v>2</v>
      </c>
      <c r="H13" s="363" t="s">
        <v>2</v>
      </c>
      <c r="I13" s="363" t="s">
        <v>2</v>
      </c>
      <c r="J13" s="363" t="s">
        <v>2</v>
      </c>
      <c r="K13" s="363" t="s">
        <v>2</v>
      </c>
      <c r="L13" s="363" t="s">
        <v>2</v>
      </c>
      <c r="M13" s="363" t="s">
        <v>2</v>
      </c>
      <c r="N13" s="363" t="s">
        <v>2</v>
      </c>
      <c r="O13" s="363" t="s">
        <v>2</v>
      </c>
      <c r="P13" s="363" t="s">
        <v>2</v>
      </c>
      <c r="Q13" s="363" t="s">
        <v>2</v>
      </c>
      <c r="R13" s="363" t="s">
        <v>2</v>
      </c>
      <c r="S13" s="363" t="s">
        <v>2</v>
      </c>
      <c r="T13" s="363" t="s">
        <v>2</v>
      </c>
      <c r="U13" s="363" t="s">
        <v>2</v>
      </c>
      <c r="V13" s="363" t="s">
        <v>2</v>
      </c>
      <c r="W13" s="363" t="s">
        <v>2</v>
      </c>
      <c r="X13" s="363" t="s">
        <v>2</v>
      </c>
      <c r="Y13" s="363" t="s">
        <v>2</v>
      </c>
      <c r="Z13" s="363" t="s">
        <v>2</v>
      </c>
      <c r="AA13" s="363" t="s">
        <v>2</v>
      </c>
      <c r="AB13" s="363" t="s">
        <v>2</v>
      </c>
      <c r="AC13" s="363" t="s">
        <v>2</v>
      </c>
      <c r="AD13" s="363" t="s">
        <v>2</v>
      </c>
      <c r="AE13" s="363" t="s">
        <v>2</v>
      </c>
      <c r="AF13" s="363" t="s">
        <v>2</v>
      </c>
      <c r="AG13" s="363" t="s">
        <v>2</v>
      </c>
      <c r="AH13" s="363" t="s">
        <v>2</v>
      </c>
      <c r="AI13" s="363" t="s">
        <v>2</v>
      </c>
      <c r="AJ13" s="363" t="s">
        <v>2</v>
      </c>
      <c r="AK13" s="363" t="s">
        <v>2</v>
      </c>
      <c r="AL13" s="363" t="s">
        <v>2</v>
      </c>
      <c r="AM13" s="363" t="s">
        <v>2</v>
      </c>
      <c r="AN13" s="363" t="s">
        <v>2</v>
      </c>
      <c r="AO13" s="363" t="s">
        <v>2</v>
      </c>
      <c r="AP13" s="363" t="s">
        <v>2</v>
      </c>
      <c r="AQ13" s="363" t="s">
        <v>2</v>
      </c>
      <c r="AR13" s="363" t="s">
        <v>2</v>
      </c>
      <c r="AS13" s="363" t="s">
        <v>2</v>
      </c>
      <c r="AT13" s="363" t="s">
        <v>2</v>
      </c>
      <c r="AU13" s="363" t="s">
        <v>2</v>
      </c>
      <c r="AV13" s="363" t="s">
        <v>2</v>
      </c>
      <c r="AW13" s="363" t="s">
        <v>2</v>
      </c>
      <c r="AX13" s="363" t="s">
        <v>2</v>
      </c>
      <c r="AY13" s="363" t="s">
        <v>2</v>
      </c>
      <c r="AZ13" s="363" t="s">
        <v>2</v>
      </c>
      <c r="BA13" s="363" t="s">
        <v>2</v>
      </c>
      <c r="BB13" s="363" t="s">
        <v>2</v>
      </c>
      <c r="BC13" s="363" t="s">
        <v>2</v>
      </c>
      <c r="BD13" s="363" t="s">
        <v>2</v>
      </c>
      <c r="BE13" s="363" t="s">
        <v>2</v>
      </c>
      <c r="BF13" s="363" t="s">
        <v>2</v>
      </c>
      <c r="BG13" s="363" t="s">
        <v>2</v>
      </c>
      <c r="BH13" s="363" t="s">
        <v>2</v>
      </c>
      <c r="BI13" s="363" t="s">
        <v>2</v>
      </c>
      <c r="BJ13" s="363" t="s">
        <v>2</v>
      </c>
      <c r="BK13" s="363" t="s">
        <v>2</v>
      </c>
      <c r="BL13" s="363" t="s">
        <v>2</v>
      </c>
      <c r="BM13" s="363" t="s">
        <v>2</v>
      </c>
      <c r="BN13" s="363" t="s">
        <v>2</v>
      </c>
      <c r="BO13" s="363" t="s">
        <v>2</v>
      </c>
      <c r="BP13" s="363" t="s">
        <v>2</v>
      </c>
      <c r="BQ13" s="363" t="s">
        <v>2</v>
      </c>
      <c r="BR13" s="363" t="s">
        <v>2</v>
      </c>
      <c r="BS13" s="363" t="s">
        <v>2</v>
      </c>
      <c r="BT13" s="363" t="s">
        <v>2</v>
      </c>
      <c r="BU13" s="363" t="s">
        <v>2</v>
      </c>
      <c r="BV13" s="363" t="s">
        <v>2</v>
      </c>
      <c r="BW13" s="363" t="s">
        <v>2</v>
      </c>
      <c r="BX13" s="363" t="s">
        <v>2</v>
      </c>
      <c r="BY13" s="363" t="s">
        <v>2</v>
      </c>
      <c r="BZ13" s="363" t="s">
        <v>2</v>
      </c>
      <c r="CA13" s="363" t="s">
        <v>2</v>
      </c>
      <c r="CB13" s="363" t="s">
        <v>2</v>
      </c>
      <c r="CC13" s="363" t="s">
        <v>2</v>
      </c>
      <c r="CD13" s="363" t="s">
        <v>2</v>
      </c>
      <c r="CE13" s="363" t="s">
        <v>2</v>
      </c>
      <c r="CF13" s="363" t="s">
        <v>2</v>
      </c>
      <c r="CG13" s="363" t="s">
        <v>2</v>
      </c>
      <c r="CH13" s="363" t="s">
        <v>2</v>
      </c>
      <c r="CI13" s="363" t="s">
        <v>2</v>
      </c>
      <c r="CJ13" s="363" t="s">
        <v>2</v>
      </c>
      <c r="CK13" s="363" t="s">
        <v>2</v>
      </c>
      <c r="CL13" s="363" t="s">
        <v>2</v>
      </c>
    </row>
    <row r="14" spans="1:90" ht="45">
      <c r="A14" s="340" t="s">
        <v>17</v>
      </c>
      <c r="B14" s="365" t="s">
        <v>18</v>
      </c>
      <c r="C14" s="363" t="s">
        <v>2</v>
      </c>
      <c r="D14" s="363" t="s">
        <v>2</v>
      </c>
      <c r="E14" s="363" t="s">
        <v>2</v>
      </c>
      <c r="F14" s="363" t="s">
        <v>2</v>
      </c>
      <c r="G14" s="363" t="s">
        <v>2</v>
      </c>
      <c r="H14" s="363" t="s">
        <v>2</v>
      </c>
      <c r="I14" s="363" t="s">
        <v>2</v>
      </c>
      <c r="J14" s="363" t="s">
        <v>2</v>
      </c>
      <c r="K14" s="363" t="s">
        <v>2</v>
      </c>
      <c r="L14" s="363" t="s">
        <v>2</v>
      </c>
      <c r="M14" s="363" t="s">
        <v>2</v>
      </c>
      <c r="N14" s="363" t="s">
        <v>2</v>
      </c>
      <c r="O14" s="363" t="s">
        <v>2</v>
      </c>
      <c r="P14" s="363" t="s">
        <v>2</v>
      </c>
      <c r="Q14" s="363" t="s">
        <v>2</v>
      </c>
      <c r="R14" s="363" t="s">
        <v>2</v>
      </c>
      <c r="S14" s="363" t="s">
        <v>2</v>
      </c>
      <c r="T14" s="363" t="s">
        <v>2</v>
      </c>
      <c r="U14" s="363" t="s">
        <v>2</v>
      </c>
      <c r="V14" s="363" t="s">
        <v>2</v>
      </c>
      <c r="W14" s="363" t="s">
        <v>2</v>
      </c>
      <c r="X14" s="363" t="s">
        <v>2</v>
      </c>
      <c r="Y14" s="363" t="s">
        <v>2</v>
      </c>
      <c r="Z14" s="363" t="s">
        <v>2</v>
      </c>
      <c r="AA14" s="363" t="s">
        <v>2</v>
      </c>
      <c r="AB14" s="363" t="s">
        <v>2</v>
      </c>
      <c r="AC14" s="363" t="s">
        <v>2</v>
      </c>
      <c r="AD14" s="363" t="s">
        <v>2</v>
      </c>
      <c r="AE14" s="363" t="s">
        <v>2</v>
      </c>
      <c r="AF14" s="363" t="s">
        <v>2</v>
      </c>
      <c r="AG14" s="363" t="s">
        <v>2</v>
      </c>
      <c r="AH14" s="363" t="s">
        <v>2</v>
      </c>
      <c r="AI14" s="363" t="s">
        <v>2</v>
      </c>
      <c r="AJ14" s="363" t="s">
        <v>2</v>
      </c>
      <c r="AK14" s="363" t="s">
        <v>2</v>
      </c>
      <c r="AL14" s="363" t="s">
        <v>2</v>
      </c>
      <c r="AM14" s="363" t="s">
        <v>2</v>
      </c>
      <c r="AN14" s="363" t="s">
        <v>2</v>
      </c>
      <c r="AO14" s="363" t="s">
        <v>2</v>
      </c>
      <c r="AP14" s="363" t="s">
        <v>2</v>
      </c>
      <c r="AQ14" s="363" t="s">
        <v>2</v>
      </c>
      <c r="AR14" s="363" t="s">
        <v>2</v>
      </c>
      <c r="AS14" s="363" t="s">
        <v>2</v>
      </c>
      <c r="AT14" s="363" t="s">
        <v>2</v>
      </c>
      <c r="AU14" s="363" t="s">
        <v>2</v>
      </c>
      <c r="AV14" s="363" t="s">
        <v>2</v>
      </c>
      <c r="AW14" s="363" t="s">
        <v>2</v>
      </c>
      <c r="AX14" s="363" t="s">
        <v>2</v>
      </c>
      <c r="AY14" s="363" t="s">
        <v>2</v>
      </c>
      <c r="AZ14" s="363" t="s">
        <v>2</v>
      </c>
      <c r="BA14" s="363" t="s">
        <v>2</v>
      </c>
      <c r="BB14" s="363" t="s">
        <v>2</v>
      </c>
      <c r="BC14" s="363" t="s">
        <v>2</v>
      </c>
      <c r="BD14" s="363" t="s">
        <v>2</v>
      </c>
      <c r="BE14" s="363" t="s">
        <v>2</v>
      </c>
      <c r="BF14" s="363" t="s">
        <v>2</v>
      </c>
      <c r="BG14" s="363" t="s">
        <v>2</v>
      </c>
      <c r="BH14" s="363" t="s">
        <v>2</v>
      </c>
      <c r="BI14" s="363" t="s">
        <v>2</v>
      </c>
      <c r="BJ14" s="363" t="s">
        <v>2</v>
      </c>
      <c r="BK14" s="363" t="s">
        <v>2</v>
      </c>
      <c r="BL14" s="363" t="s">
        <v>2</v>
      </c>
      <c r="BM14" s="363" t="s">
        <v>2</v>
      </c>
      <c r="BN14" s="363" t="s">
        <v>2</v>
      </c>
      <c r="BO14" s="363" t="s">
        <v>2</v>
      </c>
      <c r="BP14" s="363" t="s">
        <v>2</v>
      </c>
      <c r="BQ14" s="363" t="s">
        <v>2</v>
      </c>
      <c r="BR14" s="363" t="s">
        <v>2</v>
      </c>
      <c r="BS14" s="363" t="s">
        <v>2</v>
      </c>
      <c r="BT14" s="363" t="s">
        <v>2</v>
      </c>
      <c r="BU14" s="363" t="s">
        <v>2</v>
      </c>
      <c r="BV14" s="363" t="s">
        <v>2</v>
      </c>
      <c r="BW14" s="363" t="s">
        <v>2</v>
      </c>
      <c r="BX14" s="363" t="s">
        <v>2</v>
      </c>
      <c r="BY14" s="363" t="s">
        <v>2</v>
      </c>
      <c r="BZ14" s="363" t="s">
        <v>2</v>
      </c>
      <c r="CA14" s="363" t="s">
        <v>2</v>
      </c>
      <c r="CB14" s="363" t="s">
        <v>2</v>
      </c>
      <c r="CC14" s="363" t="s">
        <v>2</v>
      </c>
      <c r="CD14" s="363" t="s">
        <v>2</v>
      </c>
      <c r="CE14" s="363" t="s">
        <v>2</v>
      </c>
      <c r="CF14" s="363" t="s">
        <v>2</v>
      </c>
      <c r="CG14" s="363" t="s">
        <v>2</v>
      </c>
      <c r="CH14" s="363" t="s">
        <v>2</v>
      </c>
      <c r="CI14" s="363" t="s">
        <v>2</v>
      </c>
      <c r="CJ14" s="363" t="s">
        <v>2</v>
      </c>
      <c r="CK14" s="363" t="s">
        <v>2</v>
      </c>
      <c r="CL14" s="363" t="s">
        <v>2</v>
      </c>
    </row>
    <row r="15" spans="1:90" ht="30">
      <c r="A15" s="340" t="s">
        <v>19</v>
      </c>
      <c r="B15" s="365" t="s">
        <v>20</v>
      </c>
      <c r="C15" s="363" t="s">
        <v>2</v>
      </c>
      <c r="D15" s="363" t="s">
        <v>2</v>
      </c>
      <c r="E15" s="363" t="s">
        <v>2</v>
      </c>
      <c r="F15" s="363" t="s">
        <v>2</v>
      </c>
      <c r="G15" s="363" t="s">
        <v>2</v>
      </c>
      <c r="H15" s="363" t="s">
        <v>2</v>
      </c>
      <c r="I15" s="363" t="s">
        <v>2</v>
      </c>
      <c r="J15" s="363" t="s">
        <v>2</v>
      </c>
      <c r="K15" s="363" t="s">
        <v>2</v>
      </c>
      <c r="L15" s="363" t="s">
        <v>2</v>
      </c>
      <c r="M15" s="363" t="s">
        <v>2</v>
      </c>
      <c r="N15" s="363" t="s">
        <v>2</v>
      </c>
      <c r="O15" s="363" t="s">
        <v>2</v>
      </c>
      <c r="P15" s="363" t="s">
        <v>2</v>
      </c>
      <c r="Q15" s="363" t="s">
        <v>2</v>
      </c>
      <c r="R15" s="363" t="s">
        <v>2</v>
      </c>
      <c r="S15" s="363" t="s">
        <v>2</v>
      </c>
      <c r="T15" s="363" t="s">
        <v>2</v>
      </c>
      <c r="U15" s="363" t="s">
        <v>2</v>
      </c>
      <c r="V15" s="363" t="s">
        <v>2</v>
      </c>
      <c r="W15" s="363" t="s">
        <v>2</v>
      </c>
      <c r="X15" s="363" t="s">
        <v>2</v>
      </c>
      <c r="Y15" s="363" t="s">
        <v>2</v>
      </c>
      <c r="Z15" s="363" t="s">
        <v>2</v>
      </c>
      <c r="AA15" s="363" t="s">
        <v>2</v>
      </c>
      <c r="AB15" s="363" t="s">
        <v>2</v>
      </c>
      <c r="AC15" s="363" t="s">
        <v>2</v>
      </c>
      <c r="AD15" s="363" t="s">
        <v>2</v>
      </c>
      <c r="AE15" s="363" t="s">
        <v>2</v>
      </c>
      <c r="AF15" s="363" t="s">
        <v>2</v>
      </c>
      <c r="AG15" s="363" t="s">
        <v>2</v>
      </c>
      <c r="AH15" s="363" t="s">
        <v>2</v>
      </c>
      <c r="AI15" s="363" t="s">
        <v>2</v>
      </c>
      <c r="AJ15" s="363" t="s">
        <v>2</v>
      </c>
      <c r="AK15" s="363" t="s">
        <v>2</v>
      </c>
      <c r="AL15" s="363" t="s">
        <v>2</v>
      </c>
      <c r="AM15" s="363" t="s">
        <v>2</v>
      </c>
      <c r="AN15" s="363" t="s">
        <v>2</v>
      </c>
      <c r="AO15" s="363" t="s">
        <v>2</v>
      </c>
      <c r="AP15" s="363" t="s">
        <v>2</v>
      </c>
      <c r="AQ15" s="363" t="s">
        <v>2</v>
      </c>
      <c r="AR15" s="363" t="s">
        <v>2</v>
      </c>
      <c r="AS15" s="363" t="s">
        <v>2</v>
      </c>
      <c r="AT15" s="363" t="s">
        <v>2</v>
      </c>
      <c r="AU15" s="363" t="s">
        <v>2</v>
      </c>
      <c r="AV15" s="363" t="s">
        <v>2</v>
      </c>
      <c r="AW15" s="363" t="s">
        <v>2</v>
      </c>
      <c r="AX15" s="363" t="s">
        <v>2</v>
      </c>
      <c r="AY15" s="363" t="s">
        <v>2</v>
      </c>
      <c r="AZ15" s="363" t="s">
        <v>2</v>
      </c>
      <c r="BA15" s="363" t="s">
        <v>2</v>
      </c>
      <c r="BB15" s="363" t="s">
        <v>2</v>
      </c>
      <c r="BC15" s="363" t="s">
        <v>2</v>
      </c>
      <c r="BD15" s="363" t="s">
        <v>2</v>
      </c>
      <c r="BE15" s="363" t="s">
        <v>2</v>
      </c>
      <c r="BF15" s="363" t="s">
        <v>2</v>
      </c>
      <c r="BG15" s="363" t="s">
        <v>2</v>
      </c>
      <c r="BH15" s="363" t="s">
        <v>2</v>
      </c>
      <c r="BI15" s="363" t="s">
        <v>2</v>
      </c>
      <c r="BJ15" s="363" t="s">
        <v>2</v>
      </c>
      <c r="BK15" s="363" t="s">
        <v>2</v>
      </c>
      <c r="BL15" s="363" t="s">
        <v>2</v>
      </c>
      <c r="BM15" s="363" t="s">
        <v>2</v>
      </c>
      <c r="BN15" s="363" t="s">
        <v>2</v>
      </c>
      <c r="BO15" s="363" t="s">
        <v>2</v>
      </c>
      <c r="BP15" s="363" t="s">
        <v>2</v>
      </c>
      <c r="BQ15" s="363" t="s">
        <v>2</v>
      </c>
      <c r="BR15" s="363" t="s">
        <v>2</v>
      </c>
      <c r="BS15" s="363" t="s">
        <v>2</v>
      </c>
      <c r="BT15" s="363" t="s">
        <v>2</v>
      </c>
      <c r="BU15" s="363" t="s">
        <v>2</v>
      </c>
      <c r="BV15" s="363" t="s">
        <v>2</v>
      </c>
      <c r="BW15" s="363" t="s">
        <v>2</v>
      </c>
      <c r="BX15" s="363" t="s">
        <v>2</v>
      </c>
      <c r="BY15" s="363" t="s">
        <v>2</v>
      </c>
      <c r="BZ15" s="363" t="s">
        <v>2</v>
      </c>
      <c r="CA15" s="363" t="s">
        <v>2</v>
      </c>
      <c r="CB15" s="363" t="s">
        <v>2</v>
      </c>
      <c r="CC15" s="363" t="s">
        <v>2</v>
      </c>
      <c r="CD15" s="363" t="s">
        <v>2</v>
      </c>
      <c r="CE15" s="363" t="s">
        <v>2</v>
      </c>
      <c r="CF15" s="363" t="s">
        <v>2</v>
      </c>
      <c r="CG15" s="363" t="s">
        <v>2</v>
      </c>
      <c r="CH15" s="363" t="s">
        <v>2</v>
      </c>
      <c r="CI15" s="363" t="s">
        <v>2</v>
      </c>
      <c r="CJ15" s="363" t="s">
        <v>2</v>
      </c>
      <c r="CK15" s="363" t="s">
        <v>2</v>
      </c>
      <c r="CL15" s="363" t="s">
        <v>2</v>
      </c>
    </row>
    <row r="16" spans="1:90">
      <c r="A16" s="364" t="s">
        <v>21</v>
      </c>
      <c r="B16" s="365" t="s">
        <v>22</v>
      </c>
      <c r="C16" s="363" t="s">
        <v>2</v>
      </c>
      <c r="D16" s="363" t="s">
        <v>2</v>
      </c>
      <c r="E16" s="363" t="s">
        <v>2</v>
      </c>
      <c r="F16" s="363" t="s">
        <v>2</v>
      </c>
      <c r="G16" s="363" t="s">
        <v>2</v>
      </c>
      <c r="H16" s="363" t="s">
        <v>2</v>
      </c>
      <c r="I16" s="363" t="s">
        <v>2</v>
      </c>
      <c r="J16" s="363" t="s">
        <v>2</v>
      </c>
      <c r="K16" s="363" t="s">
        <v>2</v>
      </c>
      <c r="L16" s="363" t="s">
        <v>2</v>
      </c>
      <c r="M16" s="363" t="s">
        <v>2</v>
      </c>
      <c r="N16" s="363" t="s">
        <v>2</v>
      </c>
      <c r="O16" s="363" t="s">
        <v>2</v>
      </c>
      <c r="P16" s="363" t="s">
        <v>2</v>
      </c>
      <c r="Q16" s="363" t="s">
        <v>2</v>
      </c>
      <c r="R16" s="363" t="s">
        <v>2</v>
      </c>
      <c r="S16" s="363" t="s">
        <v>2</v>
      </c>
      <c r="T16" s="363" t="s">
        <v>2</v>
      </c>
      <c r="U16" s="363" t="s">
        <v>2</v>
      </c>
      <c r="V16" s="363" t="s">
        <v>2</v>
      </c>
      <c r="W16" s="363" t="s">
        <v>2</v>
      </c>
      <c r="X16" s="363" t="s">
        <v>2</v>
      </c>
      <c r="Y16" s="363" t="s">
        <v>2</v>
      </c>
      <c r="Z16" s="363" t="s">
        <v>2</v>
      </c>
      <c r="AA16" s="363" t="s">
        <v>2</v>
      </c>
      <c r="AB16" s="363" t="s">
        <v>2</v>
      </c>
      <c r="AC16" s="363" t="s">
        <v>2</v>
      </c>
      <c r="AD16" s="363" t="s">
        <v>2</v>
      </c>
      <c r="AE16" s="363" t="s">
        <v>2</v>
      </c>
      <c r="AF16" s="363" t="s">
        <v>2</v>
      </c>
      <c r="AG16" s="363" t="s">
        <v>2</v>
      </c>
      <c r="AH16" s="363" t="s">
        <v>2</v>
      </c>
      <c r="AI16" s="363" t="s">
        <v>2</v>
      </c>
      <c r="AJ16" s="363" t="s">
        <v>2</v>
      </c>
      <c r="AK16" s="363" t="s">
        <v>2</v>
      </c>
      <c r="AL16" s="363" t="s">
        <v>2</v>
      </c>
      <c r="AM16" s="363" t="s">
        <v>2</v>
      </c>
      <c r="AN16" s="363" t="s">
        <v>2</v>
      </c>
      <c r="AO16" s="363" t="s">
        <v>2</v>
      </c>
      <c r="AP16" s="363" t="s">
        <v>2</v>
      </c>
      <c r="AQ16" s="363" t="s">
        <v>2</v>
      </c>
      <c r="AR16" s="363" t="s">
        <v>2</v>
      </c>
      <c r="AS16" s="363" t="s">
        <v>2</v>
      </c>
      <c r="AT16" s="363" t="s">
        <v>2</v>
      </c>
      <c r="AU16" s="363" t="s">
        <v>2</v>
      </c>
      <c r="AV16" s="363" t="s">
        <v>2</v>
      </c>
      <c r="AW16" s="363" t="s">
        <v>2</v>
      </c>
      <c r="AX16" s="363" t="s">
        <v>2</v>
      </c>
      <c r="AY16" s="363" t="s">
        <v>2</v>
      </c>
      <c r="AZ16" s="363" t="s">
        <v>2</v>
      </c>
      <c r="BA16" s="363" t="s">
        <v>2</v>
      </c>
      <c r="BB16" s="363" t="s">
        <v>2</v>
      </c>
      <c r="BC16" s="363" t="s">
        <v>2</v>
      </c>
      <c r="BD16" s="363" t="s">
        <v>2</v>
      </c>
      <c r="BE16" s="363" t="s">
        <v>2</v>
      </c>
      <c r="BF16" s="363" t="s">
        <v>2</v>
      </c>
      <c r="BG16" s="363" t="s">
        <v>2</v>
      </c>
      <c r="BH16" s="363" t="s">
        <v>2</v>
      </c>
      <c r="BI16" s="363" t="s">
        <v>2</v>
      </c>
      <c r="BJ16" s="363" t="s">
        <v>2</v>
      </c>
      <c r="BK16" s="363" t="s">
        <v>2</v>
      </c>
      <c r="BL16" s="363" t="s">
        <v>2</v>
      </c>
      <c r="BM16" s="363" t="s">
        <v>2</v>
      </c>
      <c r="BN16" s="363" t="s">
        <v>2</v>
      </c>
      <c r="BO16" s="363" t="s">
        <v>2</v>
      </c>
      <c r="BP16" s="363" t="s">
        <v>2</v>
      </c>
      <c r="BQ16" s="363" t="s">
        <v>2</v>
      </c>
      <c r="BR16" s="363" t="s">
        <v>2</v>
      </c>
      <c r="BS16" s="363" t="s">
        <v>2</v>
      </c>
      <c r="BT16" s="363" t="s">
        <v>2</v>
      </c>
      <c r="BU16" s="363" t="s">
        <v>2</v>
      </c>
      <c r="BV16" s="363" t="s">
        <v>2</v>
      </c>
      <c r="BW16" s="363" t="s">
        <v>2</v>
      </c>
      <c r="BX16" s="363" t="s">
        <v>2</v>
      </c>
      <c r="BY16" s="363" t="s">
        <v>2</v>
      </c>
      <c r="BZ16" s="363" t="s">
        <v>2</v>
      </c>
      <c r="CA16" s="363" t="s">
        <v>2</v>
      </c>
      <c r="CB16" s="363" t="s">
        <v>2</v>
      </c>
      <c r="CC16" s="363" t="s">
        <v>2</v>
      </c>
      <c r="CD16" s="363" t="s">
        <v>2</v>
      </c>
      <c r="CE16" s="363" t="s">
        <v>2</v>
      </c>
      <c r="CF16" s="363" t="s">
        <v>2</v>
      </c>
      <c r="CG16" s="363" t="s">
        <v>2</v>
      </c>
      <c r="CH16" s="363" t="s">
        <v>2</v>
      </c>
      <c r="CI16" s="363" t="s">
        <v>2</v>
      </c>
      <c r="CJ16" s="363" t="s">
        <v>2</v>
      </c>
      <c r="CK16" s="363" t="s">
        <v>2</v>
      </c>
      <c r="CL16" s="363" t="s">
        <v>2</v>
      </c>
    </row>
    <row r="17" spans="1:90">
      <c r="A17" s="364" t="s">
        <v>23</v>
      </c>
      <c r="B17" s="365" t="s">
        <v>24</v>
      </c>
      <c r="C17" s="363" t="s">
        <v>2</v>
      </c>
      <c r="D17" s="363" t="s">
        <v>2</v>
      </c>
      <c r="E17" s="363" t="s">
        <v>2</v>
      </c>
      <c r="F17" s="363" t="s">
        <v>2</v>
      </c>
      <c r="G17" s="363" t="s">
        <v>2</v>
      </c>
      <c r="H17" s="363" t="s">
        <v>2</v>
      </c>
      <c r="I17" s="363" t="s">
        <v>2</v>
      </c>
      <c r="J17" s="363" t="s">
        <v>2</v>
      </c>
      <c r="K17" s="363" t="s">
        <v>2</v>
      </c>
      <c r="L17" s="363" t="s">
        <v>2</v>
      </c>
      <c r="M17" s="363" t="s">
        <v>2</v>
      </c>
      <c r="N17" s="363" t="s">
        <v>2</v>
      </c>
      <c r="O17" s="363" t="s">
        <v>2</v>
      </c>
      <c r="P17" s="363" t="s">
        <v>2</v>
      </c>
      <c r="Q17" s="363" t="s">
        <v>2</v>
      </c>
      <c r="R17" s="363" t="s">
        <v>2</v>
      </c>
      <c r="S17" s="363" t="s">
        <v>2</v>
      </c>
      <c r="T17" s="363" t="s">
        <v>2</v>
      </c>
      <c r="U17" s="363" t="s">
        <v>2</v>
      </c>
      <c r="V17" s="363" t="s">
        <v>2</v>
      </c>
      <c r="W17" s="363" t="s">
        <v>2</v>
      </c>
      <c r="X17" s="363" t="s">
        <v>2</v>
      </c>
      <c r="Y17" s="363" t="s">
        <v>2</v>
      </c>
      <c r="Z17" s="363" t="s">
        <v>2</v>
      </c>
      <c r="AA17" s="363" t="s">
        <v>2</v>
      </c>
      <c r="AB17" s="363" t="s">
        <v>2</v>
      </c>
      <c r="AC17" s="363" t="s">
        <v>2</v>
      </c>
      <c r="AD17" s="363" t="s">
        <v>2</v>
      </c>
      <c r="AE17" s="363" t="s">
        <v>2</v>
      </c>
      <c r="AF17" s="363" t="s">
        <v>2</v>
      </c>
      <c r="AG17" s="363" t="s">
        <v>2</v>
      </c>
      <c r="AH17" s="363" t="s">
        <v>2</v>
      </c>
      <c r="AI17" s="363" t="s">
        <v>2</v>
      </c>
      <c r="AJ17" s="363" t="s">
        <v>2</v>
      </c>
      <c r="AK17" s="363" t="s">
        <v>2</v>
      </c>
      <c r="AL17" s="363" t="s">
        <v>2</v>
      </c>
      <c r="AM17" s="363" t="s">
        <v>2</v>
      </c>
      <c r="AN17" s="363" t="s">
        <v>2</v>
      </c>
      <c r="AO17" s="363" t="s">
        <v>2</v>
      </c>
      <c r="AP17" s="363" t="s">
        <v>2</v>
      </c>
      <c r="AQ17" s="363" t="s">
        <v>2</v>
      </c>
      <c r="AR17" s="363" t="s">
        <v>2</v>
      </c>
      <c r="AS17" s="363" t="s">
        <v>2</v>
      </c>
      <c r="AT17" s="363" t="s">
        <v>2</v>
      </c>
      <c r="AU17" s="363" t="s">
        <v>2</v>
      </c>
      <c r="AV17" s="363" t="s">
        <v>2</v>
      </c>
      <c r="AW17" s="363" t="s">
        <v>2</v>
      </c>
      <c r="AX17" s="363" t="s">
        <v>2</v>
      </c>
      <c r="AY17" s="363" t="s">
        <v>2</v>
      </c>
      <c r="AZ17" s="363" t="s">
        <v>2</v>
      </c>
      <c r="BA17" s="363" t="s">
        <v>2</v>
      </c>
      <c r="BB17" s="363" t="s">
        <v>2</v>
      </c>
      <c r="BC17" s="363" t="s">
        <v>2</v>
      </c>
      <c r="BD17" s="363" t="s">
        <v>2</v>
      </c>
      <c r="BE17" s="363" t="s">
        <v>2</v>
      </c>
      <c r="BF17" s="363" t="s">
        <v>2</v>
      </c>
      <c r="BG17" s="363" t="s">
        <v>2</v>
      </c>
      <c r="BH17" s="363" t="s">
        <v>2</v>
      </c>
      <c r="BI17" s="363" t="s">
        <v>2</v>
      </c>
      <c r="BJ17" s="363" t="s">
        <v>2</v>
      </c>
      <c r="BK17" s="363" t="s">
        <v>2</v>
      </c>
      <c r="BL17" s="363" t="s">
        <v>2</v>
      </c>
      <c r="BM17" s="363" t="s">
        <v>2</v>
      </c>
      <c r="BN17" s="363" t="s">
        <v>2</v>
      </c>
      <c r="BO17" s="363" t="s">
        <v>2</v>
      </c>
      <c r="BP17" s="363" t="s">
        <v>2</v>
      </c>
      <c r="BQ17" s="363" t="s">
        <v>2</v>
      </c>
      <c r="BR17" s="363" t="s">
        <v>2</v>
      </c>
      <c r="BS17" s="363" t="s">
        <v>2</v>
      </c>
      <c r="BT17" s="363" t="s">
        <v>2</v>
      </c>
      <c r="BU17" s="363" t="s">
        <v>2</v>
      </c>
      <c r="BV17" s="363" t="s">
        <v>2</v>
      </c>
      <c r="BW17" s="363" t="s">
        <v>2</v>
      </c>
      <c r="BX17" s="363" t="s">
        <v>2</v>
      </c>
      <c r="BY17" s="363" t="s">
        <v>2</v>
      </c>
      <c r="BZ17" s="363" t="s">
        <v>2</v>
      </c>
      <c r="CA17" s="363" t="s">
        <v>2</v>
      </c>
      <c r="CB17" s="363" t="s">
        <v>2</v>
      </c>
      <c r="CC17" s="363" t="s">
        <v>2</v>
      </c>
      <c r="CD17" s="363" t="s">
        <v>2</v>
      </c>
      <c r="CE17" s="363" t="s">
        <v>2</v>
      </c>
      <c r="CF17" s="363" t="s">
        <v>2</v>
      </c>
      <c r="CG17" s="363" t="s">
        <v>2</v>
      </c>
      <c r="CH17" s="363" t="s">
        <v>2</v>
      </c>
      <c r="CI17" s="363" t="s">
        <v>2</v>
      </c>
      <c r="CJ17" s="363" t="s">
        <v>2</v>
      </c>
      <c r="CK17" s="363" t="s">
        <v>2</v>
      </c>
      <c r="CL17" s="363" t="s">
        <v>2</v>
      </c>
    </row>
    <row r="18" spans="1:90">
      <c r="A18" s="386" t="s">
        <v>25</v>
      </c>
      <c r="B18" s="387"/>
      <c r="C18" s="363" t="s">
        <v>2</v>
      </c>
      <c r="D18" s="363" t="s">
        <v>2</v>
      </c>
      <c r="E18" s="363" t="s">
        <v>2</v>
      </c>
      <c r="F18" s="363" t="s">
        <v>2</v>
      </c>
      <c r="G18" s="363" t="s">
        <v>2</v>
      </c>
      <c r="H18" s="363" t="s">
        <v>2</v>
      </c>
      <c r="I18" s="363" t="s">
        <v>2</v>
      </c>
      <c r="J18" s="363" t="s">
        <v>2</v>
      </c>
      <c r="K18" s="363" t="s">
        <v>2</v>
      </c>
      <c r="L18" s="363" t="s">
        <v>2</v>
      </c>
      <c r="M18" s="363" t="s">
        <v>2</v>
      </c>
      <c r="N18" s="363" t="s">
        <v>2</v>
      </c>
      <c r="O18" s="363" t="s">
        <v>2</v>
      </c>
      <c r="P18" s="363" t="s">
        <v>2</v>
      </c>
      <c r="Q18" s="363" t="s">
        <v>2</v>
      </c>
      <c r="R18" s="363" t="s">
        <v>2</v>
      </c>
      <c r="S18" s="363" t="s">
        <v>2</v>
      </c>
      <c r="T18" s="363" t="s">
        <v>2</v>
      </c>
      <c r="U18" s="363" t="s">
        <v>2</v>
      </c>
      <c r="V18" s="363" t="s">
        <v>2</v>
      </c>
      <c r="W18" s="363" t="s">
        <v>2</v>
      </c>
      <c r="X18" s="363" t="s">
        <v>2</v>
      </c>
      <c r="Y18" s="363" t="s">
        <v>2</v>
      </c>
      <c r="Z18" s="363" t="s">
        <v>2</v>
      </c>
      <c r="AA18" s="363" t="s">
        <v>2</v>
      </c>
      <c r="AB18" s="363" t="s">
        <v>2</v>
      </c>
      <c r="AC18" s="363" t="s">
        <v>2</v>
      </c>
      <c r="AD18" s="363" t="s">
        <v>2</v>
      </c>
      <c r="AE18" s="363" t="s">
        <v>2</v>
      </c>
      <c r="AF18" s="363" t="s">
        <v>2</v>
      </c>
      <c r="AG18" s="363" t="s">
        <v>2</v>
      </c>
      <c r="AH18" s="363" t="s">
        <v>2</v>
      </c>
      <c r="AI18" s="363" t="s">
        <v>2</v>
      </c>
      <c r="AJ18" s="363" t="s">
        <v>2</v>
      </c>
      <c r="AK18" s="363" t="s">
        <v>2</v>
      </c>
      <c r="AL18" s="363" t="s">
        <v>2</v>
      </c>
      <c r="AM18" s="363" t="s">
        <v>2</v>
      </c>
      <c r="AN18" s="363" t="s">
        <v>2</v>
      </c>
      <c r="AO18" s="363" t="s">
        <v>2</v>
      </c>
      <c r="AP18" s="363" t="s">
        <v>2</v>
      </c>
      <c r="AQ18" s="363" t="s">
        <v>2</v>
      </c>
      <c r="AR18" s="363" t="s">
        <v>2</v>
      </c>
      <c r="AS18" s="363" t="s">
        <v>2</v>
      </c>
      <c r="AT18" s="363" t="s">
        <v>2</v>
      </c>
      <c r="AU18" s="363" t="s">
        <v>2</v>
      </c>
      <c r="AV18" s="363" t="s">
        <v>2</v>
      </c>
      <c r="AW18" s="363" t="s">
        <v>2</v>
      </c>
      <c r="AX18" s="363" t="s">
        <v>2</v>
      </c>
      <c r="AY18" s="363" t="s">
        <v>2</v>
      </c>
      <c r="AZ18" s="363" t="s">
        <v>2</v>
      </c>
      <c r="BA18" s="363" t="s">
        <v>2</v>
      </c>
      <c r="BB18" s="363" t="s">
        <v>2</v>
      </c>
      <c r="BC18" s="363" t="s">
        <v>2</v>
      </c>
      <c r="BD18" s="363" t="s">
        <v>2</v>
      </c>
      <c r="BE18" s="363" t="s">
        <v>2</v>
      </c>
      <c r="BF18" s="363" t="s">
        <v>2</v>
      </c>
      <c r="BG18" s="363" t="s">
        <v>2</v>
      </c>
      <c r="BH18" s="363" t="s">
        <v>2</v>
      </c>
      <c r="BI18" s="363" t="s">
        <v>2</v>
      </c>
      <c r="BJ18" s="363" t="s">
        <v>2</v>
      </c>
      <c r="BK18" s="363" t="s">
        <v>2</v>
      </c>
      <c r="BL18" s="363" t="s">
        <v>2</v>
      </c>
      <c r="BM18" s="363" t="s">
        <v>2</v>
      </c>
      <c r="BN18" s="363" t="s">
        <v>2</v>
      </c>
      <c r="BO18" s="363" t="s">
        <v>2</v>
      </c>
      <c r="BP18" s="363" t="s">
        <v>2</v>
      </c>
      <c r="BQ18" s="363" t="s">
        <v>2</v>
      </c>
      <c r="BR18" s="363" t="s">
        <v>2</v>
      </c>
      <c r="BS18" s="363" t="s">
        <v>2</v>
      </c>
      <c r="BT18" s="363" t="s">
        <v>2</v>
      </c>
      <c r="BU18" s="363" t="s">
        <v>2</v>
      </c>
      <c r="BV18" s="363" t="s">
        <v>2</v>
      </c>
      <c r="BW18" s="363" t="s">
        <v>2</v>
      </c>
      <c r="BX18" s="363" t="s">
        <v>2</v>
      </c>
      <c r="BY18" s="363" t="s">
        <v>2</v>
      </c>
      <c r="BZ18" s="363" t="s">
        <v>2</v>
      </c>
      <c r="CA18" s="363" t="s">
        <v>2</v>
      </c>
      <c r="CB18" s="363" t="s">
        <v>2</v>
      </c>
      <c r="CC18" s="363" t="s">
        <v>2</v>
      </c>
      <c r="CD18" s="363" t="s">
        <v>2</v>
      </c>
      <c r="CE18" s="363" t="s">
        <v>2</v>
      </c>
      <c r="CF18" s="363" t="s">
        <v>2</v>
      </c>
      <c r="CG18" s="363" t="s">
        <v>2</v>
      </c>
      <c r="CH18" s="363" t="s">
        <v>2</v>
      </c>
      <c r="CI18" s="363" t="s">
        <v>2</v>
      </c>
      <c r="CJ18" s="363" t="s">
        <v>2</v>
      </c>
      <c r="CK18" s="363" t="s">
        <v>2</v>
      </c>
      <c r="CL18" s="363" t="s">
        <v>2</v>
      </c>
    </row>
    <row r="19" spans="1:90" ht="45">
      <c r="A19" s="341" t="s">
        <v>26</v>
      </c>
      <c r="B19" s="367" t="s">
        <v>27</v>
      </c>
      <c r="C19" s="363" t="s">
        <v>2</v>
      </c>
      <c r="D19" s="363" t="s">
        <v>2</v>
      </c>
      <c r="E19" s="363" t="s">
        <v>2</v>
      </c>
      <c r="F19" s="363" t="s">
        <v>2</v>
      </c>
      <c r="G19" s="363" t="s">
        <v>2</v>
      </c>
      <c r="H19" s="363" t="s">
        <v>2</v>
      </c>
      <c r="I19" s="363" t="s">
        <v>2</v>
      </c>
      <c r="J19" s="363" t="s">
        <v>2</v>
      </c>
      <c r="K19" s="363" t="s">
        <v>2</v>
      </c>
      <c r="L19" s="363" t="s">
        <v>2</v>
      </c>
      <c r="M19" s="363" t="s">
        <v>2</v>
      </c>
      <c r="N19" s="363" t="s">
        <v>2</v>
      </c>
      <c r="O19" s="363" t="s">
        <v>2</v>
      </c>
      <c r="P19" s="363" t="s">
        <v>2</v>
      </c>
      <c r="Q19" s="363" t="s">
        <v>2</v>
      </c>
      <c r="R19" s="363" t="s">
        <v>2</v>
      </c>
      <c r="S19" s="363" t="s">
        <v>2</v>
      </c>
      <c r="T19" s="363" t="s">
        <v>2</v>
      </c>
      <c r="U19" s="363" t="s">
        <v>2</v>
      </c>
      <c r="V19" s="363" t="s">
        <v>2</v>
      </c>
      <c r="W19" s="363" t="s">
        <v>2</v>
      </c>
      <c r="X19" s="363" t="s">
        <v>2</v>
      </c>
      <c r="Y19" s="363" t="s">
        <v>2</v>
      </c>
      <c r="Z19" s="363" t="s">
        <v>2</v>
      </c>
      <c r="AA19" s="363" t="s">
        <v>2</v>
      </c>
      <c r="AB19" s="363" t="s">
        <v>2</v>
      </c>
      <c r="AC19" s="363" t="s">
        <v>2</v>
      </c>
      <c r="AD19" s="363" t="s">
        <v>2</v>
      </c>
      <c r="AE19" s="363" t="s">
        <v>2</v>
      </c>
      <c r="AF19" s="363" t="s">
        <v>2</v>
      </c>
      <c r="AG19" s="363" t="s">
        <v>2</v>
      </c>
      <c r="AH19" s="363" t="s">
        <v>2</v>
      </c>
      <c r="AI19" s="363" t="s">
        <v>2</v>
      </c>
      <c r="AJ19" s="363" t="s">
        <v>2</v>
      </c>
      <c r="AK19" s="363" t="s">
        <v>2</v>
      </c>
      <c r="AL19" s="363" t="s">
        <v>2</v>
      </c>
      <c r="AM19" s="363" t="s">
        <v>2</v>
      </c>
      <c r="AN19" s="363" t="s">
        <v>2</v>
      </c>
      <c r="AO19" s="363" t="s">
        <v>2</v>
      </c>
      <c r="AP19" s="363" t="s">
        <v>2</v>
      </c>
      <c r="AQ19" s="363" t="s">
        <v>2</v>
      </c>
      <c r="AR19" s="363" t="s">
        <v>2</v>
      </c>
      <c r="AS19" s="363" t="s">
        <v>2</v>
      </c>
      <c r="AT19" s="363" t="s">
        <v>2</v>
      </c>
      <c r="AU19" s="363" t="s">
        <v>2</v>
      </c>
      <c r="AV19" s="363" t="s">
        <v>2</v>
      </c>
      <c r="AW19" s="363" t="s">
        <v>2</v>
      </c>
      <c r="AX19" s="363" t="s">
        <v>2</v>
      </c>
      <c r="AY19" s="363" t="s">
        <v>2</v>
      </c>
      <c r="AZ19" s="363" t="s">
        <v>2</v>
      </c>
      <c r="BA19" s="363" t="s">
        <v>2</v>
      </c>
      <c r="BB19" s="363" t="s">
        <v>2</v>
      </c>
      <c r="BC19" s="363" t="s">
        <v>2</v>
      </c>
      <c r="BD19" s="363" t="s">
        <v>2</v>
      </c>
      <c r="BE19" s="363" t="s">
        <v>2</v>
      </c>
      <c r="BF19" s="363" t="s">
        <v>2</v>
      </c>
      <c r="BG19" s="363" t="s">
        <v>2</v>
      </c>
      <c r="BH19" s="363" t="s">
        <v>2</v>
      </c>
      <c r="BI19" s="363" t="s">
        <v>2</v>
      </c>
      <c r="BJ19" s="363" t="s">
        <v>2</v>
      </c>
      <c r="BK19" s="363" t="s">
        <v>2</v>
      </c>
      <c r="BL19" s="363" t="s">
        <v>2</v>
      </c>
      <c r="BM19" s="363" t="s">
        <v>2</v>
      </c>
      <c r="BN19" s="363" t="s">
        <v>2</v>
      </c>
      <c r="BO19" s="363" t="s">
        <v>2</v>
      </c>
      <c r="BP19" s="363" t="s">
        <v>2</v>
      </c>
      <c r="BQ19" s="363" t="s">
        <v>2</v>
      </c>
      <c r="BR19" s="363" t="s">
        <v>2</v>
      </c>
      <c r="BS19" s="363" t="s">
        <v>2</v>
      </c>
      <c r="BT19" s="363" t="s">
        <v>2</v>
      </c>
      <c r="BU19" s="363" t="s">
        <v>2</v>
      </c>
      <c r="BV19" s="363" t="s">
        <v>2</v>
      </c>
      <c r="BW19" s="363" t="s">
        <v>2</v>
      </c>
      <c r="BX19" s="363" t="s">
        <v>2</v>
      </c>
      <c r="BY19" s="363" t="s">
        <v>2</v>
      </c>
      <c r="BZ19" s="363" t="s">
        <v>2</v>
      </c>
      <c r="CA19" s="363" t="s">
        <v>2</v>
      </c>
      <c r="CB19" s="363" t="s">
        <v>2</v>
      </c>
      <c r="CC19" s="363" t="s">
        <v>2</v>
      </c>
      <c r="CD19" s="363" t="s">
        <v>2</v>
      </c>
      <c r="CE19" s="363" t="s">
        <v>2</v>
      </c>
      <c r="CF19" s="363" t="s">
        <v>2</v>
      </c>
      <c r="CG19" s="363" t="s">
        <v>2</v>
      </c>
      <c r="CH19" s="363" t="s">
        <v>2</v>
      </c>
      <c r="CI19" s="363" t="s">
        <v>2</v>
      </c>
      <c r="CJ19" s="363" t="s">
        <v>2</v>
      </c>
      <c r="CK19" s="363" t="s">
        <v>2</v>
      </c>
      <c r="CL19" s="363" t="s">
        <v>2</v>
      </c>
    </row>
    <row r="20" spans="1:90" ht="45">
      <c r="A20" s="342" t="s">
        <v>28</v>
      </c>
      <c r="B20" s="367" t="s">
        <v>29</v>
      </c>
      <c r="C20" s="363" t="s">
        <v>2</v>
      </c>
      <c r="D20" s="363" t="s">
        <v>2</v>
      </c>
      <c r="E20" s="363" t="s">
        <v>2</v>
      </c>
      <c r="F20" s="363" t="s">
        <v>2</v>
      </c>
      <c r="G20" s="363" t="s">
        <v>2</v>
      </c>
      <c r="H20" s="363" t="s">
        <v>2</v>
      </c>
      <c r="I20" s="363" t="s">
        <v>2</v>
      </c>
      <c r="J20" s="363" t="s">
        <v>2</v>
      </c>
      <c r="K20" s="363" t="s">
        <v>2</v>
      </c>
      <c r="L20" s="363" t="s">
        <v>2</v>
      </c>
      <c r="M20" s="363" t="s">
        <v>2</v>
      </c>
      <c r="N20" s="363" t="s">
        <v>2</v>
      </c>
      <c r="O20" s="363" t="s">
        <v>2</v>
      </c>
      <c r="P20" s="363" t="s">
        <v>2</v>
      </c>
      <c r="Q20" s="363" t="s">
        <v>2</v>
      </c>
      <c r="R20" s="363" t="s">
        <v>2</v>
      </c>
      <c r="S20" s="363" t="s">
        <v>2</v>
      </c>
      <c r="T20" s="363" t="s">
        <v>2</v>
      </c>
      <c r="U20" s="363" t="s">
        <v>2</v>
      </c>
      <c r="V20" s="363" t="s">
        <v>2</v>
      </c>
      <c r="W20" s="363" t="s">
        <v>2</v>
      </c>
      <c r="X20" s="363" t="s">
        <v>2</v>
      </c>
      <c r="Y20" s="363" t="s">
        <v>2</v>
      </c>
      <c r="Z20" s="363" t="s">
        <v>2</v>
      </c>
      <c r="AA20" s="363" t="s">
        <v>2</v>
      </c>
      <c r="AB20" s="363" t="s">
        <v>2</v>
      </c>
      <c r="AC20" s="363" t="s">
        <v>2</v>
      </c>
      <c r="AD20" s="363" t="s">
        <v>2</v>
      </c>
      <c r="AE20" s="363" t="s">
        <v>2</v>
      </c>
      <c r="AF20" s="363" t="s">
        <v>2</v>
      </c>
      <c r="AG20" s="363" t="s">
        <v>2</v>
      </c>
      <c r="AH20" s="363" t="s">
        <v>2</v>
      </c>
      <c r="AI20" s="363" t="s">
        <v>2</v>
      </c>
      <c r="AJ20" s="363" t="s">
        <v>2</v>
      </c>
      <c r="AK20" s="363" t="s">
        <v>2</v>
      </c>
      <c r="AL20" s="363" t="s">
        <v>2</v>
      </c>
      <c r="AM20" s="363" t="s">
        <v>2</v>
      </c>
      <c r="AN20" s="363" t="s">
        <v>2</v>
      </c>
      <c r="AO20" s="363" t="s">
        <v>2</v>
      </c>
      <c r="AP20" s="363" t="s">
        <v>2</v>
      </c>
      <c r="AQ20" s="363" t="s">
        <v>2</v>
      </c>
      <c r="AR20" s="363" t="s">
        <v>2</v>
      </c>
      <c r="AS20" s="363" t="s">
        <v>2</v>
      </c>
      <c r="AT20" s="363" t="s">
        <v>2</v>
      </c>
      <c r="AU20" s="363" t="s">
        <v>2</v>
      </c>
      <c r="AV20" s="363" t="s">
        <v>2</v>
      </c>
      <c r="AW20" s="363" t="s">
        <v>2</v>
      </c>
      <c r="AX20" s="363" t="s">
        <v>2</v>
      </c>
      <c r="AY20" s="363" t="s">
        <v>2</v>
      </c>
      <c r="AZ20" s="363" t="s">
        <v>2</v>
      </c>
      <c r="BA20" s="363" t="s">
        <v>2</v>
      </c>
      <c r="BB20" s="363" t="s">
        <v>2</v>
      </c>
      <c r="BC20" s="363" t="s">
        <v>2</v>
      </c>
      <c r="BD20" s="363" t="s">
        <v>2</v>
      </c>
      <c r="BE20" s="363" t="s">
        <v>2</v>
      </c>
      <c r="BF20" s="363" t="s">
        <v>2</v>
      </c>
      <c r="BG20" s="363" t="s">
        <v>2</v>
      </c>
      <c r="BH20" s="363" t="s">
        <v>2</v>
      </c>
      <c r="BI20" s="363" t="s">
        <v>2</v>
      </c>
      <c r="BJ20" s="363" t="s">
        <v>2</v>
      </c>
      <c r="BK20" s="363" t="s">
        <v>2</v>
      </c>
      <c r="BL20" s="363" t="s">
        <v>2</v>
      </c>
      <c r="BM20" s="363" t="s">
        <v>2</v>
      </c>
      <c r="BN20" s="363" t="s">
        <v>2</v>
      </c>
      <c r="BO20" s="363" t="s">
        <v>2</v>
      </c>
      <c r="BP20" s="363" t="s">
        <v>2</v>
      </c>
      <c r="BQ20" s="363" t="s">
        <v>2</v>
      </c>
      <c r="BR20" s="363" t="s">
        <v>2</v>
      </c>
      <c r="BS20" s="363" t="s">
        <v>2</v>
      </c>
      <c r="BT20" s="363" t="s">
        <v>2</v>
      </c>
      <c r="BU20" s="363" t="s">
        <v>2</v>
      </c>
      <c r="BV20" s="363" t="s">
        <v>2</v>
      </c>
      <c r="BW20" s="363" t="s">
        <v>2</v>
      </c>
      <c r="BX20" s="363" t="s">
        <v>2</v>
      </c>
      <c r="BY20" s="363" t="s">
        <v>2</v>
      </c>
      <c r="BZ20" s="363" t="s">
        <v>2</v>
      </c>
      <c r="CA20" s="363" t="s">
        <v>2</v>
      </c>
      <c r="CB20" s="363" t="s">
        <v>2</v>
      </c>
      <c r="CC20" s="363" t="s">
        <v>2</v>
      </c>
      <c r="CD20" s="363" t="s">
        <v>2</v>
      </c>
      <c r="CE20" s="363" t="s">
        <v>2</v>
      </c>
      <c r="CF20" s="363" t="s">
        <v>2</v>
      </c>
      <c r="CG20" s="363" t="s">
        <v>2</v>
      </c>
      <c r="CH20" s="363" t="s">
        <v>2</v>
      </c>
      <c r="CI20" s="363" t="s">
        <v>2</v>
      </c>
      <c r="CJ20" s="363" t="s">
        <v>2</v>
      </c>
      <c r="CK20" s="363" t="s">
        <v>2</v>
      </c>
      <c r="CL20" s="363" t="s">
        <v>2</v>
      </c>
    </row>
    <row r="21" spans="1:90" ht="45">
      <c r="A21" s="343" t="s">
        <v>30</v>
      </c>
      <c r="B21" s="367" t="s">
        <v>31</v>
      </c>
      <c r="C21" s="363" t="s">
        <v>2</v>
      </c>
      <c r="D21" s="363" t="s">
        <v>2</v>
      </c>
      <c r="E21" s="363" t="s">
        <v>2</v>
      </c>
      <c r="F21" s="363" t="s">
        <v>2</v>
      </c>
      <c r="G21" s="363" t="s">
        <v>2</v>
      </c>
      <c r="H21" s="363" t="s">
        <v>2</v>
      </c>
      <c r="I21" s="363" t="s">
        <v>2</v>
      </c>
      <c r="J21" s="363" t="s">
        <v>2</v>
      </c>
      <c r="K21" s="363" t="s">
        <v>2</v>
      </c>
      <c r="L21" s="363" t="s">
        <v>2</v>
      </c>
      <c r="M21" s="363" t="s">
        <v>2</v>
      </c>
      <c r="N21" s="363" t="s">
        <v>2</v>
      </c>
      <c r="O21" s="363" t="s">
        <v>2</v>
      </c>
      <c r="P21" s="363" t="s">
        <v>2</v>
      </c>
      <c r="Q21" s="363" t="s">
        <v>2</v>
      </c>
      <c r="R21" s="363" t="s">
        <v>2</v>
      </c>
      <c r="S21" s="363" t="s">
        <v>2</v>
      </c>
      <c r="T21" s="363" t="s">
        <v>2</v>
      </c>
      <c r="U21" s="363" t="s">
        <v>2</v>
      </c>
      <c r="V21" s="363" t="s">
        <v>2</v>
      </c>
      <c r="W21" s="363" t="s">
        <v>2</v>
      </c>
      <c r="X21" s="363" t="s">
        <v>2</v>
      </c>
      <c r="Y21" s="363" t="s">
        <v>2</v>
      </c>
      <c r="Z21" s="363" t="s">
        <v>2</v>
      </c>
      <c r="AA21" s="363" t="s">
        <v>2</v>
      </c>
      <c r="AB21" s="363" t="s">
        <v>2</v>
      </c>
      <c r="AC21" s="363" t="s">
        <v>2</v>
      </c>
      <c r="AD21" s="363" t="s">
        <v>2</v>
      </c>
      <c r="AE21" s="363" t="s">
        <v>2</v>
      </c>
      <c r="AF21" s="363" t="s">
        <v>2</v>
      </c>
      <c r="AG21" s="363" t="s">
        <v>2</v>
      </c>
      <c r="AH21" s="363" t="s">
        <v>2</v>
      </c>
      <c r="AI21" s="363" t="s">
        <v>2</v>
      </c>
      <c r="AJ21" s="363" t="s">
        <v>2</v>
      </c>
      <c r="AK21" s="363" t="s">
        <v>2</v>
      </c>
      <c r="AL21" s="363" t="s">
        <v>2</v>
      </c>
      <c r="AM21" s="363" t="s">
        <v>2</v>
      </c>
      <c r="AN21" s="363" t="s">
        <v>2</v>
      </c>
      <c r="AO21" s="363" t="s">
        <v>2</v>
      </c>
      <c r="AP21" s="363" t="s">
        <v>2</v>
      </c>
      <c r="AQ21" s="363" t="s">
        <v>2</v>
      </c>
      <c r="AR21" s="363" t="s">
        <v>2</v>
      </c>
      <c r="AS21" s="363" t="s">
        <v>2</v>
      </c>
      <c r="AT21" s="363" t="s">
        <v>2</v>
      </c>
      <c r="AU21" s="363" t="s">
        <v>2</v>
      </c>
      <c r="AV21" s="363" t="s">
        <v>2</v>
      </c>
      <c r="AW21" s="363" t="s">
        <v>2</v>
      </c>
      <c r="AX21" s="363" t="s">
        <v>2</v>
      </c>
      <c r="AY21" s="363" t="s">
        <v>2</v>
      </c>
      <c r="AZ21" s="363" t="s">
        <v>2</v>
      </c>
      <c r="BA21" s="363" t="s">
        <v>2</v>
      </c>
      <c r="BB21" s="363" t="s">
        <v>2</v>
      </c>
      <c r="BC21" s="363" t="s">
        <v>2</v>
      </c>
      <c r="BD21" s="363" t="s">
        <v>2</v>
      </c>
      <c r="BE21" s="363" t="s">
        <v>2</v>
      </c>
      <c r="BF21" s="363" t="s">
        <v>2</v>
      </c>
      <c r="BG21" s="363" t="s">
        <v>2</v>
      </c>
      <c r="BH21" s="363" t="s">
        <v>2</v>
      </c>
      <c r="BI21" s="363" t="s">
        <v>2</v>
      </c>
      <c r="BJ21" s="363" t="s">
        <v>2</v>
      </c>
      <c r="BK21" s="363" t="s">
        <v>2</v>
      </c>
      <c r="BL21" s="363" t="s">
        <v>2</v>
      </c>
      <c r="BM21" s="363" t="s">
        <v>2</v>
      </c>
      <c r="BN21" s="363" t="s">
        <v>2</v>
      </c>
      <c r="BO21" s="363" t="s">
        <v>2</v>
      </c>
      <c r="BP21" s="363" t="s">
        <v>2</v>
      </c>
      <c r="BQ21" s="363" t="s">
        <v>2</v>
      </c>
      <c r="BR21" s="363" t="s">
        <v>2</v>
      </c>
      <c r="BS21" s="363" t="s">
        <v>2</v>
      </c>
      <c r="BT21" s="363" t="s">
        <v>2</v>
      </c>
      <c r="BU21" s="363" t="s">
        <v>2</v>
      </c>
      <c r="BV21" s="363" t="s">
        <v>2</v>
      </c>
      <c r="BW21" s="363" t="s">
        <v>2</v>
      </c>
      <c r="BX21" s="363" t="s">
        <v>2</v>
      </c>
      <c r="BY21" s="363" t="s">
        <v>2</v>
      </c>
      <c r="BZ21" s="363" t="s">
        <v>2</v>
      </c>
      <c r="CA21" s="363" t="s">
        <v>2</v>
      </c>
      <c r="CB21" s="363" t="s">
        <v>2</v>
      </c>
      <c r="CC21" s="363" t="s">
        <v>2</v>
      </c>
      <c r="CD21" s="363" t="s">
        <v>2</v>
      </c>
      <c r="CE21" s="363" t="s">
        <v>2</v>
      </c>
      <c r="CF21" s="363" t="s">
        <v>2</v>
      </c>
      <c r="CG21" s="363" t="s">
        <v>2</v>
      </c>
      <c r="CH21" s="363" t="s">
        <v>2</v>
      </c>
      <c r="CI21" s="363" t="s">
        <v>2</v>
      </c>
      <c r="CJ21" s="363" t="s">
        <v>2</v>
      </c>
      <c r="CK21" s="363" t="s">
        <v>2</v>
      </c>
      <c r="CL21" s="363" t="s">
        <v>2</v>
      </c>
    </row>
    <row r="22" spans="1:90" ht="45">
      <c r="A22" s="344" t="s">
        <v>32</v>
      </c>
      <c r="B22" s="367" t="s">
        <v>33</v>
      </c>
      <c r="C22" s="363" t="s">
        <v>2</v>
      </c>
      <c r="D22" s="363" t="s">
        <v>2</v>
      </c>
      <c r="E22" s="363" t="s">
        <v>2</v>
      </c>
      <c r="F22" s="363" t="s">
        <v>2</v>
      </c>
      <c r="G22" s="363" t="s">
        <v>2</v>
      </c>
      <c r="H22" s="363" t="s">
        <v>2</v>
      </c>
      <c r="I22" s="363" t="s">
        <v>2</v>
      </c>
      <c r="J22" s="363" t="s">
        <v>2</v>
      </c>
      <c r="K22" s="363" t="s">
        <v>2</v>
      </c>
      <c r="L22" s="363" t="s">
        <v>2</v>
      </c>
      <c r="M22" s="363" t="s">
        <v>2</v>
      </c>
      <c r="N22" s="363" t="s">
        <v>2</v>
      </c>
      <c r="O22" s="363" t="s">
        <v>2</v>
      </c>
      <c r="P22" s="363" t="s">
        <v>2</v>
      </c>
      <c r="Q22" s="363" t="s">
        <v>2</v>
      </c>
      <c r="R22" s="363" t="s">
        <v>2</v>
      </c>
      <c r="S22" s="363" t="s">
        <v>2</v>
      </c>
      <c r="T22" s="363" t="s">
        <v>2</v>
      </c>
      <c r="U22" s="363" t="s">
        <v>2</v>
      </c>
      <c r="V22" s="363" t="s">
        <v>2</v>
      </c>
      <c r="W22" s="363" t="s">
        <v>2</v>
      </c>
      <c r="X22" s="363" t="s">
        <v>2</v>
      </c>
      <c r="Y22" s="363" t="s">
        <v>2</v>
      </c>
      <c r="Z22" s="363" t="s">
        <v>2</v>
      </c>
      <c r="AA22" s="363" t="s">
        <v>2</v>
      </c>
      <c r="AB22" s="363" t="s">
        <v>2</v>
      </c>
      <c r="AC22" s="363" t="s">
        <v>2</v>
      </c>
      <c r="AD22" s="363" t="s">
        <v>2</v>
      </c>
      <c r="AE22" s="363" t="s">
        <v>2</v>
      </c>
      <c r="AF22" s="363" t="s">
        <v>2</v>
      </c>
      <c r="AG22" s="363" t="s">
        <v>2</v>
      </c>
      <c r="AH22" s="363" t="s">
        <v>2</v>
      </c>
      <c r="AI22" s="363" t="s">
        <v>2</v>
      </c>
      <c r="AJ22" s="363" t="s">
        <v>2</v>
      </c>
      <c r="AK22" s="363" t="s">
        <v>2</v>
      </c>
      <c r="AL22" s="363" t="s">
        <v>2</v>
      </c>
      <c r="AM22" s="363" t="s">
        <v>2</v>
      </c>
      <c r="AN22" s="363" t="s">
        <v>2</v>
      </c>
      <c r="AO22" s="363" t="s">
        <v>2</v>
      </c>
      <c r="AP22" s="363" t="s">
        <v>2</v>
      </c>
      <c r="AQ22" s="363" t="s">
        <v>2</v>
      </c>
      <c r="AR22" s="363" t="s">
        <v>2</v>
      </c>
      <c r="AS22" s="363" t="s">
        <v>2</v>
      </c>
      <c r="AT22" s="363" t="s">
        <v>2</v>
      </c>
      <c r="AU22" s="363" t="s">
        <v>2</v>
      </c>
      <c r="AV22" s="363" t="s">
        <v>2</v>
      </c>
      <c r="AW22" s="363" t="s">
        <v>2</v>
      </c>
      <c r="AX22" s="363" t="s">
        <v>2</v>
      </c>
      <c r="AY22" s="363" t="s">
        <v>2</v>
      </c>
      <c r="AZ22" s="363" t="s">
        <v>2</v>
      </c>
      <c r="BA22" s="363" t="s">
        <v>2</v>
      </c>
      <c r="BB22" s="363" t="s">
        <v>2</v>
      </c>
      <c r="BC22" s="363" t="s">
        <v>2</v>
      </c>
      <c r="BD22" s="363" t="s">
        <v>2</v>
      </c>
      <c r="BE22" s="363" t="s">
        <v>2</v>
      </c>
      <c r="BF22" s="363" t="s">
        <v>2</v>
      </c>
      <c r="BG22" s="363" t="s">
        <v>2</v>
      </c>
      <c r="BH22" s="363" t="s">
        <v>2</v>
      </c>
      <c r="BI22" s="363" t="s">
        <v>2</v>
      </c>
      <c r="BJ22" s="363" t="s">
        <v>2</v>
      </c>
      <c r="BK22" s="363" t="s">
        <v>2</v>
      </c>
      <c r="BL22" s="363" t="s">
        <v>2</v>
      </c>
      <c r="BM22" s="363" t="s">
        <v>2</v>
      </c>
      <c r="BN22" s="363" t="s">
        <v>2</v>
      </c>
      <c r="BO22" s="363" t="s">
        <v>2</v>
      </c>
      <c r="BP22" s="363" t="s">
        <v>2</v>
      </c>
      <c r="BQ22" s="363" t="s">
        <v>2</v>
      </c>
      <c r="BR22" s="363" t="s">
        <v>2</v>
      </c>
      <c r="BS22" s="363" t="s">
        <v>2</v>
      </c>
      <c r="BT22" s="363" t="s">
        <v>2</v>
      </c>
      <c r="BU22" s="363" t="s">
        <v>2</v>
      </c>
      <c r="BV22" s="363" t="s">
        <v>2</v>
      </c>
      <c r="BW22" s="363" t="s">
        <v>2</v>
      </c>
      <c r="BX22" s="363" t="s">
        <v>2</v>
      </c>
      <c r="BY22" s="363" t="s">
        <v>2</v>
      </c>
      <c r="BZ22" s="363" t="s">
        <v>2</v>
      </c>
      <c r="CA22" s="363" t="s">
        <v>2</v>
      </c>
      <c r="CB22" s="363" t="s">
        <v>2</v>
      </c>
      <c r="CC22" s="363" t="s">
        <v>2</v>
      </c>
      <c r="CD22" s="363" t="s">
        <v>2</v>
      </c>
      <c r="CE22" s="363" t="s">
        <v>2</v>
      </c>
      <c r="CF22" s="363" t="s">
        <v>2</v>
      </c>
      <c r="CG22" s="363" t="s">
        <v>2</v>
      </c>
      <c r="CH22" s="363" t="s">
        <v>2</v>
      </c>
      <c r="CI22" s="363" t="s">
        <v>2</v>
      </c>
      <c r="CJ22" s="363" t="s">
        <v>2</v>
      </c>
      <c r="CK22" s="363" t="s">
        <v>2</v>
      </c>
      <c r="CL22" s="363" t="s">
        <v>2</v>
      </c>
    </row>
    <row r="23" spans="1:90" ht="30">
      <c r="A23" s="345" t="s">
        <v>34</v>
      </c>
      <c r="B23" s="367" t="s">
        <v>35</v>
      </c>
      <c r="C23" s="363" t="s">
        <v>2</v>
      </c>
      <c r="D23" s="363" t="s">
        <v>2</v>
      </c>
      <c r="E23" s="363" t="s">
        <v>2</v>
      </c>
      <c r="F23" s="363" t="s">
        <v>2</v>
      </c>
      <c r="G23" s="363" t="s">
        <v>2</v>
      </c>
      <c r="H23" s="363" t="s">
        <v>2</v>
      </c>
      <c r="I23" s="363" t="s">
        <v>2</v>
      </c>
      <c r="J23" s="363" t="s">
        <v>2</v>
      </c>
      <c r="K23" s="363" t="s">
        <v>2</v>
      </c>
      <c r="L23" s="363" t="s">
        <v>2</v>
      </c>
      <c r="M23" s="363" t="s">
        <v>2</v>
      </c>
      <c r="N23" s="363" t="s">
        <v>2</v>
      </c>
      <c r="O23" s="363" t="s">
        <v>2</v>
      </c>
      <c r="P23" s="363" t="s">
        <v>2</v>
      </c>
      <c r="Q23" s="363" t="s">
        <v>2</v>
      </c>
      <c r="R23" s="363" t="s">
        <v>2</v>
      </c>
      <c r="S23" s="363" t="s">
        <v>2</v>
      </c>
      <c r="T23" s="363" t="s">
        <v>2</v>
      </c>
      <c r="U23" s="363" t="s">
        <v>2</v>
      </c>
      <c r="V23" s="363" t="s">
        <v>2</v>
      </c>
      <c r="W23" s="363" t="s">
        <v>2</v>
      </c>
      <c r="X23" s="363" t="s">
        <v>2</v>
      </c>
      <c r="Y23" s="363" t="s">
        <v>2</v>
      </c>
      <c r="Z23" s="363" t="s">
        <v>2</v>
      </c>
      <c r="AA23" s="363" t="s">
        <v>2</v>
      </c>
      <c r="AB23" s="363" t="s">
        <v>2</v>
      </c>
      <c r="AC23" s="363" t="s">
        <v>2</v>
      </c>
      <c r="AD23" s="363" t="s">
        <v>2</v>
      </c>
      <c r="AE23" s="363" t="s">
        <v>2</v>
      </c>
      <c r="AF23" s="363" t="s">
        <v>2</v>
      </c>
      <c r="AG23" s="363" t="s">
        <v>2</v>
      </c>
      <c r="AH23" s="363" t="s">
        <v>2</v>
      </c>
      <c r="AI23" s="363" t="s">
        <v>2</v>
      </c>
      <c r="AJ23" s="363" t="s">
        <v>2</v>
      </c>
      <c r="AK23" s="363" t="s">
        <v>2</v>
      </c>
      <c r="AL23" s="363" t="s">
        <v>2</v>
      </c>
      <c r="AM23" s="363" t="s">
        <v>2</v>
      </c>
      <c r="AN23" s="363" t="s">
        <v>2</v>
      </c>
      <c r="AO23" s="363" t="s">
        <v>2</v>
      </c>
      <c r="AP23" s="363" t="s">
        <v>2</v>
      </c>
      <c r="AQ23" s="363" t="s">
        <v>2</v>
      </c>
      <c r="AR23" s="363" t="s">
        <v>2</v>
      </c>
      <c r="AS23" s="363" t="s">
        <v>2</v>
      </c>
      <c r="AT23" s="363" t="s">
        <v>2</v>
      </c>
      <c r="AU23" s="363" t="s">
        <v>2</v>
      </c>
      <c r="AV23" s="363" t="s">
        <v>2</v>
      </c>
      <c r="AW23" s="363" t="s">
        <v>2</v>
      </c>
      <c r="AX23" s="363" t="s">
        <v>2</v>
      </c>
      <c r="AY23" s="363" t="s">
        <v>2</v>
      </c>
      <c r="AZ23" s="363" t="s">
        <v>2</v>
      </c>
      <c r="BA23" s="363" t="s">
        <v>2</v>
      </c>
      <c r="BB23" s="363" t="s">
        <v>2</v>
      </c>
      <c r="BC23" s="363" t="s">
        <v>2</v>
      </c>
      <c r="BD23" s="363" t="s">
        <v>2</v>
      </c>
      <c r="BE23" s="363" t="s">
        <v>2</v>
      </c>
      <c r="BF23" s="363" t="s">
        <v>2</v>
      </c>
      <c r="BG23" s="363" t="s">
        <v>2</v>
      </c>
      <c r="BH23" s="363" t="s">
        <v>2</v>
      </c>
      <c r="BI23" s="363" t="s">
        <v>2</v>
      </c>
      <c r="BJ23" s="363" t="s">
        <v>2</v>
      </c>
      <c r="BK23" s="363" t="s">
        <v>2</v>
      </c>
      <c r="BL23" s="363" t="s">
        <v>2</v>
      </c>
      <c r="BM23" s="363" t="s">
        <v>2</v>
      </c>
      <c r="BN23" s="363" t="s">
        <v>2</v>
      </c>
      <c r="BO23" s="363" t="s">
        <v>2</v>
      </c>
      <c r="BP23" s="363" t="s">
        <v>2</v>
      </c>
      <c r="BQ23" s="363" t="s">
        <v>2</v>
      </c>
      <c r="BR23" s="363" t="s">
        <v>2</v>
      </c>
      <c r="BS23" s="363" t="s">
        <v>2</v>
      </c>
      <c r="BT23" s="363" t="s">
        <v>2</v>
      </c>
      <c r="BU23" s="363" t="s">
        <v>2</v>
      </c>
      <c r="BV23" s="363" t="s">
        <v>2</v>
      </c>
      <c r="BW23" s="363" t="s">
        <v>2</v>
      </c>
      <c r="BX23" s="363" t="s">
        <v>2</v>
      </c>
      <c r="BY23" s="363" t="s">
        <v>2</v>
      </c>
      <c r="BZ23" s="363" t="s">
        <v>2</v>
      </c>
      <c r="CA23" s="363" t="s">
        <v>2</v>
      </c>
      <c r="CB23" s="363" t="s">
        <v>2</v>
      </c>
      <c r="CC23" s="363" t="s">
        <v>2</v>
      </c>
      <c r="CD23" s="363" t="s">
        <v>2</v>
      </c>
      <c r="CE23" s="363" t="s">
        <v>2</v>
      </c>
      <c r="CF23" s="363" t="s">
        <v>2</v>
      </c>
      <c r="CG23" s="363" t="s">
        <v>2</v>
      </c>
      <c r="CH23" s="363" t="s">
        <v>2</v>
      </c>
      <c r="CI23" s="363" t="s">
        <v>2</v>
      </c>
      <c r="CJ23" s="363" t="s">
        <v>2</v>
      </c>
      <c r="CK23" s="363" t="s">
        <v>2</v>
      </c>
      <c r="CL23" s="363" t="s">
        <v>2</v>
      </c>
    </row>
    <row r="24" spans="1:90" ht="60">
      <c r="A24" s="346" t="s">
        <v>36</v>
      </c>
      <c r="B24" s="367" t="s">
        <v>37</v>
      </c>
      <c r="C24" s="363" t="s">
        <v>2</v>
      </c>
      <c r="D24" s="363" t="s">
        <v>2</v>
      </c>
      <c r="E24" s="363" t="s">
        <v>2</v>
      </c>
      <c r="F24" s="363" t="s">
        <v>2</v>
      </c>
      <c r="G24" s="363" t="s">
        <v>2</v>
      </c>
      <c r="H24" s="363" t="s">
        <v>2</v>
      </c>
      <c r="I24" s="363" t="s">
        <v>2</v>
      </c>
      <c r="J24" s="363" t="s">
        <v>2</v>
      </c>
      <c r="K24" s="363" t="s">
        <v>2</v>
      </c>
      <c r="L24" s="363" t="s">
        <v>2</v>
      </c>
      <c r="M24" s="363" t="s">
        <v>2</v>
      </c>
      <c r="N24" s="363" t="s">
        <v>2</v>
      </c>
      <c r="O24" s="363" t="s">
        <v>2</v>
      </c>
      <c r="P24" s="363" t="s">
        <v>2</v>
      </c>
      <c r="Q24" s="363" t="s">
        <v>2</v>
      </c>
      <c r="R24" s="363" t="s">
        <v>2</v>
      </c>
      <c r="S24" s="363" t="s">
        <v>2</v>
      </c>
      <c r="T24" s="363" t="s">
        <v>2</v>
      </c>
      <c r="U24" s="363" t="s">
        <v>2</v>
      </c>
      <c r="V24" s="363" t="s">
        <v>2</v>
      </c>
      <c r="W24" s="363" t="s">
        <v>2</v>
      </c>
      <c r="X24" s="363" t="s">
        <v>2</v>
      </c>
      <c r="Y24" s="363" t="s">
        <v>2</v>
      </c>
      <c r="Z24" s="363" t="s">
        <v>2</v>
      </c>
      <c r="AA24" s="363" t="s">
        <v>2</v>
      </c>
      <c r="AB24" s="363" t="s">
        <v>2</v>
      </c>
      <c r="AC24" s="363" t="s">
        <v>2</v>
      </c>
      <c r="AD24" s="363" t="s">
        <v>2</v>
      </c>
      <c r="AE24" s="363" t="s">
        <v>2</v>
      </c>
      <c r="AF24" s="363" t="s">
        <v>2</v>
      </c>
      <c r="AG24" s="363" t="s">
        <v>2</v>
      </c>
      <c r="AH24" s="363" t="s">
        <v>2</v>
      </c>
      <c r="AI24" s="363" t="s">
        <v>2</v>
      </c>
      <c r="AJ24" s="363" t="s">
        <v>2</v>
      </c>
      <c r="AK24" s="363" t="s">
        <v>2</v>
      </c>
      <c r="AL24" s="363" t="s">
        <v>2</v>
      </c>
      <c r="AM24" s="363" t="s">
        <v>2</v>
      </c>
      <c r="AN24" s="363" t="s">
        <v>2</v>
      </c>
      <c r="AO24" s="363" t="s">
        <v>2</v>
      </c>
      <c r="AP24" s="363" t="s">
        <v>2</v>
      </c>
      <c r="AQ24" s="363" t="s">
        <v>2</v>
      </c>
      <c r="AR24" s="363" t="s">
        <v>2</v>
      </c>
      <c r="AS24" s="363" t="s">
        <v>2</v>
      </c>
      <c r="AT24" s="363" t="s">
        <v>2</v>
      </c>
      <c r="AU24" s="363" t="s">
        <v>2</v>
      </c>
      <c r="AV24" s="363" t="s">
        <v>2</v>
      </c>
      <c r="AW24" s="363" t="s">
        <v>2</v>
      </c>
      <c r="AX24" s="363" t="s">
        <v>2</v>
      </c>
      <c r="AY24" s="363" t="s">
        <v>2</v>
      </c>
      <c r="AZ24" s="363" t="s">
        <v>2</v>
      </c>
      <c r="BA24" s="363" t="s">
        <v>2</v>
      </c>
      <c r="BB24" s="363" t="s">
        <v>2</v>
      </c>
      <c r="BC24" s="363" t="s">
        <v>2</v>
      </c>
      <c r="BD24" s="363" t="s">
        <v>2</v>
      </c>
      <c r="BE24" s="363" t="s">
        <v>2</v>
      </c>
      <c r="BF24" s="363" t="s">
        <v>2</v>
      </c>
      <c r="BG24" s="363" t="s">
        <v>2</v>
      </c>
      <c r="BH24" s="363" t="s">
        <v>2</v>
      </c>
      <c r="BI24" s="363" t="s">
        <v>2</v>
      </c>
      <c r="BJ24" s="363" t="s">
        <v>2</v>
      </c>
      <c r="BK24" s="363" t="s">
        <v>2</v>
      </c>
      <c r="BL24" s="363" t="s">
        <v>2</v>
      </c>
      <c r="BM24" s="363" t="s">
        <v>2</v>
      </c>
      <c r="BN24" s="363" t="s">
        <v>2</v>
      </c>
      <c r="BO24" s="363" t="s">
        <v>2</v>
      </c>
      <c r="BP24" s="363" t="s">
        <v>2</v>
      </c>
      <c r="BQ24" s="363" t="s">
        <v>2</v>
      </c>
      <c r="BR24" s="363" t="s">
        <v>2</v>
      </c>
      <c r="BS24" s="363" t="s">
        <v>2</v>
      </c>
      <c r="BT24" s="363" t="s">
        <v>2</v>
      </c>
      <c r="BU24" s="363" t="s">
        <v>2</v>
      </c>
      <c r="BV24" s="363" t="s">
        <v>2</v>
      </c>
      <c r="BW24" s="363" t="s">
        <v>2</v>
      </c>
      <c r="BX24" s="363" t="s">
        <v>2</v>
      </c>
      <c r="BY24" s="363" t="s">
        <v>2</v>
      </c>
      <c r="BZ24" s="363" t="s">
        <v>2</v>
      </c>
      <c r="CA24" s="363" t="s">
        <v>2</v>
      </c>
      <c r="CB24" s="363" t="s">
        <v>2</v>
      </c>
      <c r="CC24" s="363" t="s">
        <v>2</v>
      </c>
      <c r="CD24" s="363" t="s">
        <v>2</v>
      </c>
      <c r="CE24" s="363" t="s">
        <v>2</v>
      </c>
      <c r="CF24" s="363" t="s">
        <v>2</v>
      </c>
      <c r="CG24" s="363" t="s">
        <v>2</v>
      </c>
      <c r="CH24" s="363" t="s">
        <v>2</v>
      </c>
      <c r="CI24" s="363" t="s">
        <v>2</v>
      </c>
      <c r="CJ24" s="363" t="s">
        <v>2</v>
      </c>
      <c r="CK24" s="363" t="s">
        <v>2</v>
      </c>
      <c r="CL24" s="363" t="s">
        <v>2</v>
      </c>
    </row>
    <row r="25" spans="1:90" ht="45">
      <c r="A25" s="347" t="s">
        <v>38</v>
      </c>
      <c r="B25" s="367" t="s">
        <v>39</v>
      </c>
      <c r="C25" s="363" t="s">
        <v>2</v>
      </c>
      <c r="D25" s="363" t="s">
        <v>2</v>
      </c>
      <c r="E25" s="363" t="s">
        <v>2</v>
      </c>
      <c r="F25" s="363" t="s">
        <v>2</v>
      </c>
      <c r="G25" s="363" t="s">
        <v>2</v>
      </c>
      <c r="H25" s="363" t="s">
        <v>2</v>
      </c>
      <c r="I25" s="363" t="s">
        <v>2</v>
      </c>
      <c r="J25" s="363" t="s">
        <v>2</v>
      </c>
      <c r="K25" s="363" t="s">
        <v>2</v>
      </c>
      <c r="L25" s="363" t="s">
        <v>2</v>
      </c>
      <c r="M25" s="363" t="s">
        <v>2</v>
      </c>
      <c r="N25" s="363" t="s">
        <v>2</v>
      </c>
      <c r="O25" s="363" t="s">
        <v>2</v>
      </c>
      <c r="P25" s="363" t="s">
        <v>2</v>
      </c>
      <c r="Q25" s="363" t="s">
        <v>2</v>
      </c>
      <c r="R25" s="363" t="s">
        <v>2</v>
      </c>
      <c r="S25" s="363" t="s">
        <v>2</v>
      </c>
      <c r="T25" s="363" t="s">
        <v>2</v>
      </c>
      <c r="U25" s="363" t="s">
        <v>2</v>
      </c>
      <c r="V25" s="363" t="s">
        <v>2</v>
      </c>
      <c r="W25" s="363" t="s">
        <v>2</v>
      </c>
      <c r="X25" s="363" t="s">
        <v>2</v>
      </c>
      <c r="Y25" s="363" t="s">
        <v>2</v>
      </c>
      <c r="Z25" s="363" t="s">
        <v>2</v>
      </c>
      <c r="AA25" s="363" t="s">
        <v>2</v>
      </c>
      <c r="AB25" s="363" t="s">
        <v>2</v>
      </c>
      <c r="AC25" s="363" t="s">
        <v>2</v>
      </c>
      <c r="AD25" s="363" t="s">
        <v>2</v>
      </c>
      <c r="AE25" s="363" t="s">
        <v>2</v>
      </c>
      <c r="AF25" s="363" t="s">
        <v>2</v>
      </c>
      <c r="AG25" s="363" t="s">
        <v>2</v>
      </c>
      <c r="AH25" s="363" t="s">
        <v>2</v>
      </c>
      <c r="AI25" s="363" t="s">
        <v>2</v>
      </c>
      <c r="AJ25" s="363" t="s">
        <v>2</v>
      </c>
      <c r="AK25" s="363" t="s">
        <v>2</v>
      </c>
      <c r="AL25" s="363" t="s">
        <v>2</v>
      </c>
      <c r="AM25" s="363" t="s">
        <v>2</v>
      </c>
      <c r="AN25" s="363" t="s">
        <v>2</v>
      </c>
      <c r="AO25" s="363" t="s">
        <v>2</v>
      </c>
      <c r="AP25" s="363" t="s">
        <v>2</v>
      </c>
      <c r="AQ25" s="363" t="s">
        <v>2</v>
      </c>
      <c r="AR25" s="363" t="s">
        <v>2</v>
      </c>
      <c r="AS25" s="363" t="s">
        <v>2</v>
      </c>
      <c r="AT25" s="363" t="s">
        <v>2</v>
      </c>
      <c r="AU25" s="363" t="s">
        <v>2</v>
      </c>
      <c r="AV25" s="363" t="s">
        <v>2</v>
      </c>
      <c r="AW25" s="363" t="s">
        <v>2</v>
      </c>
      <c r="AX25" s="363" t="s">
        <v>2</v>
      </c>
      <c r="AY25" s="363" t="s">
        <v>2</v>
      </c>
      <c r="AZ25" s="363" t="s">
        <v>2</v>
      </c>
      <c r="BA25" s="363" t="s">
        <v>2</v>
      </c>
      <c r="BB25" s="363" t="s">
        <v>2</v>
      </c>
      <c r="BC25" s="363" t="s">
        <v>2</v>
      </c>
      <c r="BD25" s="363" t="s">
        <v>2</v>
      </c>
      <c r="BE25" s="363" t="s">
        <v>2</v>
      </c>
      <c r="BF25" s="363" t="s">
        <v>2</v>
      </c>
      <c r="BG25" s="363" t="s">
        <v>2</v>
      </c>
      <c r="BH25" s="363" t="s">
        <v>2</v>
      </c>
      <c r="BI25" s="363" t="s">
        <v>2</v>
      </c>
      <c r="BJ25" s="363" t="s">
        <v>2</v>
      </c>
      <c r="BK25" s="363" t="s">
        <v>2</v>
      </c>
      <c r="BL25" s="363" t="s">
        <v>2</v>
      </c>
      <c r="BM25" s="363" t="s">
        <v>2</v>
      </c>
      <c r="BN25" s="363" t="s">
        <v>2</v>
      </c>
      <c r="BO25" s="363" t="s">
        <v>2</v>
      </c>
      <c r="BP25" s="363" t="s">
        <v>2</v>
      </c>
      <c r="BQ25" s="363" t="s">
        <v>2</v>
      </c>
      <c r="BR25" s="363" t="s">
        <v>2</v>
      </c>
      <c r="BS25" s="363" t="s">
        <v>2</v>
      </c>
      <c r="BT25" s="363" t="s">
        <v>2</v>
      </c>
      <c r="BU25" s="363" t="s">
        <v>2</v>
      </c>
      <c r="BV25" s="363" t="s">
        <v>2</v>
      </c>
      <c r="BW25" s="363" t="s">
        <v>2</v>
      </c>
      <c r="BX25" s="363" t="s">
        <v>2</v>
      </c>
      <c r="BY25" s="363" t="s">
        <v>2</v>
      </c>
      <c r="BZ25" s="363" t="s">
        <v>2</v>
      </c>
      <c r="CA25" s="363" t="s">
        <v>2</v>
      </c>
      <c r="CB25" s="363" t="s">
        <v>2</v>
      </c>
      <c r="CC25" s="363" t="s">
        <v>2</v>
      </c>
      <c r="CD25" s="363" t="s">
        <v>2</v>
      </c>
      <c r="CE25" s="363" t="s">
        <v>2</v>
      </c>
      <c r="CF25" s="363" t="s">
        <v>2</v>
      </c>
      <c r="CG25" s="363" t="s">
        <v>2</v>
      </c>
      <c r="CH25" s="363" t="s">
        <v>2</v>
      </c>
      <c r="CI25" s="363" t="s">
        <v>2</v>
      </c>
      <c r="CJ25" s="363" t="s">
        <v>2</v>
      </c>
      <c r="CK25" s="363" t="s">
        <v>2</v>
      </c>
      <c r="CL25" s="363" t="s">
        <v>2</v>
      </c>
    </row>
    <row r="26" spans="1:90" ht="45">
      <c r="A26" s="348" t="s">
        <v>40</v>
      </c>
      <c r="B26" s="367" t="s">
        <v>41</v>
      </c>
      <c r="C26" s="363" t="s">
        <v>2</v>
      </c>
      <c r="D26" s="363" t="s">
        <v>2</v>
      </c>
      <c r="E26" s="363" t="s">
        <v>2</v>
      </c>
      <c r="F26" s="363" t="s">
        <v>2</v>
      </c>
      <c r="G26" s="363" t="s">
        <v>2</v>
      </c>
      <c r="H26" s="363" t="s">
        <v>2</v>
      </c>
      <c r="I26" s="363" t="s">
        <v>2</v>
      </c>
      <c r="J26" s="363" t="s">
        <v>2</v>
      </c>
      <c r="K26" s="363" t="s">
        <v>2</v>
      </c>
      <c r="L26" s="363" t="s">
        <v>2</v>
      </c>
      <c r="M26" s="363" t="s">
        <v>2</v>
      </c>
      <c r="N26" s="363" t="s">
        <v>2</v>
      </c>
      <c r="O26" s="363" t="s">
        <v>2</v>
      </c>
      <c r="P26" s="363" t="s">
        <v>2</v>
      </c>
      <c r="Q26" s="363" t="s">
        <v>2</v>
      </c>
      <c r="R26" s="363" t="s">
        <v>2</v>
      </c>
      <c r="S26" s="363" t="s">
        <v>2</v>
      </c>
      <c r="T26" s="363" t="s">
        <v>2</v>
      </c>
      <c r="U26" s="363" t="s">
        <v>2</v>
      </c>
      <c r="V26" s="363" t="s">
        <v>2</v>
      </c>
      <c r="W26" s="363" t="s">
        <v>2</v>
      </c>
      <c r="X26" s="363" t="s">
        <v>2</v>
      </c>
      <c r="Y26" s="363" t="s">
        <v>2</v>
      </c>
      <c r="Z26" s="363" t="s">
        <v>2</v>
      </c>
      <c r="AA26" s="363" t="s">
        <v>2</v>
      </c>
      <c r="AB26" s="363" t="s">
        <v>2</v>
      </c>
      <c r="AC26" s="363" t="s">
        <v>2</v>
      </c>
      <c r="AD26" s="363" t="s">
        <v>2</v>
      </c>
      <c r="AE26" s="363" t="s">
        <v>2</v>
      </c>
      <c r="AF26" s="363" t="s">
        <v>2</v>
      </c>
      <c r="AG26" s="363" t="s">
        <v>2</v>
      </c>
      <c r="AH26" s="363" t="s">
        <v>2</v>
      </c>
      <c r="AI26" s="363" t="s">
        <v>2</v>
      </c>
      <c r="AJ26" s="363" t="s">
        <v>2</v>
      </c>
      <c r="AK26" s="363" t="s">
        <v>2</v>
      </c>
      <c r="AL26" s="363" t="s">
        <v>2</v>
      </c>
      <c r="AM26" s="363" t="s">
        <v>2</v>
      </c>
      <c r="AN26" s="363" t="s">
        <v>2</v>
      </c>
      <c r="AO26" s="363" t="s">
        <v>2</v>
      </c>
      <c r="AP26" s="363" t="s">
        <v>2</v>
      </c>
      <c r="AQ26" s="363" t="s">
        <v>2</v>
      </c>
      <c r="AR26" s="363" t="s">
        <v>2</v>
      </c>
      <c r="AS26" s="363" t="s">
        <v>2</v>
      </c>
      <c r="AT26" s="363" t="s">
        <v>2</v>
      </c>
      <c r="AU26" s="363" t="s">
        <v>2</v>
      </c>
      <c r="AV26" s="363" t="s">
        <v>2</v>
      </c>
      <c r="AW26" s="363" t="s">
        <v>2</v>
      </c>
      <c r="AX26" s="363" t="s">
        <v>2</v>
      </c>
      <c r="AY26" s="363" t="s">
        <v>2</v>
      </c>
      <c r="AZ26" s="363" t="s">
        <v>2</v>
      </c>
      <c r="BA26" s="363" t="s">
        <v>2</v>
      </c>
      <c r="BB26" s="363" t="s">
        <v>2</v>
      </c>
      <c r="BC26" s="363" t="s">
        <v>2</v>
      </c>
      <c r="BD26" s="363" t="s">
        <v>2</v>
      </c>
      <c r="BE26" s="363" t="s">
        <v>2</v>
      </c>
      <c r="BF26" s="363" t="s">
        <v>2</v>
      </c>
      <c r="BG26" s="363" t="s">
        <v>2</v>
      </c>
      <c r="BH26" s="363" t="s">
        <v>2</v>
      </c>
      <c r="BI26" s="363" t="s">
        <v>2</v>
      </c>
      <c r="BJ26" s="363" t="s">
        <v>2</v>
      </c>
      <c r="BK26" s="363" t="s">
        <v>2</v>
      </c>
      <c r="BL26" s="363" t="s">
        <v>2</v>
      </c>
      <c r="BM26" s="363" t="s">
        <v>2</v>
      </c>
      <c r="BN26" s="363" t="s">
        <v>2</v>
      </c>
      <c r="BO26" s="363" t="s">
        <v>2</v>
      </c>
      <c r="BP26" s="363" t="s">
        <v>2</v>
      </c>
      <c r="BQ26" s="363" t="s">
        <v>2</v>
      </c>
      <c r="BR26" s="363" t="s">
        <v>2</v>
      </c>
      <c r="BS26" s="363" t="s">
        <v>2</v>
      </c>
      <c r="BT26" s="363" t="s">
        <v>2</v>
      </c>
      <c r="BU26" s="363" t="s">
        <v>2</v>
      </c>
      <c r="BV26" s="363" t="s">
        <v>2</v>
      </c>
      <c r="BW26" s="363" t="s">
        <v>2</v>
      </c>
      <c r="BX26" s="363" t="s">
        <v>2</v>
      </c>
      <c r="BY26" s="363" t="s">
        <v>2</v>
      </c>
      <c r="BZ26" s="363" t="s">
        <v>2</v>
      </c>
      <c r="CA26" s="363" t="s">
        <v>2</v>
      </c>
      <c r="CB26" s="363" t="s">
        <v>2</v>
      </c>
      <c r="CC26" s="363" t="s">
        <v>2</v>
      </c>
      <c r="CD26" s="363" t="s">
        <v>2</v>
      </c>
      <c r="CE26" s="363" t="s">
        <v>2</v>
      </c>
      <c r="CF26" s="363" t="s">
        <v>2</v>
      </c>
      <c r="CG26" s="363" t="s">
        <v>2</v>
      </c>
      <c r="CH26" s="363" t="s">
        <v>2</v>
      </c>
      <c r="CI26" s="363" t="s">
        <v>2</v>
      </c>
      <c r="CJ26" s="363" t="s">
        <v>2</v>
      </c>
      <c r="CK26" s="363" t="s">
        <v>2</v>
      </c>
      <c r="CL26" s="363" t="s">
        <v>2</v>
      </c>
    </row>
    <row r="27" spans="1:90" ht="30">
      <c r="A27" s="368" t="s">
        <v>42</v>
      </c>
      <c r="B27" s="369" t="s">
        <v>43</v>
      </c>
      <c r="C27" s="363" t="s">
        <v>2</v>
      </c>
      <c r="D27" s="363" t="s">
        <v>2</v>
      </c>
      <c r="E27" s="363" t="s">
        <v>2</v>
      </c>
      <c r="F27" s="363" t="s">
        <v>2</v>
      </c>
      <c r="G27" s="363" t="s">
        <v>2</v>
      </c>
      <c r="H27" s="363" t="s">
        <v>2</v>
      </c>
      <c r="I27" s="363" t="s">
        <v>2</v>
      </c>
      <c r="J27" s="363" t="s">
        <v>2</v>
      </c>
      <c r="K27" s="363" t="s">
        <v>2</v>
      </c>
      <c r="L27" s="363" t="s">
        <v>2</v>
      </c>
      <c r="M27" s="363" t="s">
        <v>2</v>
      </c>
      <c r="N27" s="363" t="s">
        <v>2</v>
      </c>
      <c r="O27" s="363" t="s">
        <v>2</v>
      </c>
      <c r="P27" s="363" t="s">
        <v>2</v>
      </c>
      <c r="Q27" s="363" t="s">
        <v>2</v>
      </c>
      <c r="R27" s="363" t="s">
        <v>2</v>
      </c>
      <c r="S27" s="363" t="s">
        <v>2</v>
      </c>
      <c r="T27" s="363" t="s">
        <v>2</v>
      </c>
      <c r="U27" s="363" t="s">
        <v>2</v>
      </c>
      <c r="V27" s="363" t="s">
        <v>2</v>
      </c>
      <c r="W27" s="363" t="s">
        <v>2</v>
      </c>
      <c r="X27" s="363" t="s">
        <v>2</v>
      </c>
      <c r="Y27" s="363" t="s">
        <v>2</v>
      </c>
      <c r="Z27" s="363" t="s">
        <v>2</v>
      </c>
      <c r="AA27" s="363" t="s">
        <v>2</v>
      </c>
      <c r="AB27" s="363" t="s">
        <v>2</v>
      </c>
      <c r="AC27" s="363" t="s">
        <v>2</v>
      </c>
      <c r="AD27" s="363" t="s">
        <v>2</v>
      </c>
      <c r="AE27" s="363" t="s">
        <v>2</v>
      </c>
      <c r="AF27" s="363" t="s">
        <v>2</v>
      </c>
      <c r="AG27" s="363" t="s">
        <v>2</v>
      </c>
      <c r="AH27" s="363" t="s">
        <v>2</v>
      </c>
      <c r="AI27" s="363" t="s">
        <v>2</v>
      </c>
      <c r="AJ27" s="363" t="s">
        <v>2</v>
      </c>
      <c r="AK27" s="363" t="s">
        <v>2</v>
      </c>
      <c r="AL27" s="363" t="s">
        <v>2</v>
      </c>
      <c r="AM27" s="363" t="s">
        <v>2</v>
      </c>
      <c r="AN27" s="363" t="s">
        <v>2</v>
      </c>
      <c r="AO27" s="363" t="s">
        <v>2</v>
      </c>
      <c r="AP27" s="363" t="s">
        <v>2</v>
      </c>
      <c r="AQ27" s="363" t="s">
        <v>2</v>
      </c>
      <c r="AR27" s="363" t="s">
        <v>2</v>
      </c>
      <c r="AS27" s="363" t="s">
        <v>2</v>
      </c>
      <c r="AT27" s="363" t="s">
        <v>2</v>
      </c>
      <c r="AU27" s="363" t="s">
        <v>2</v>
      </c>
      <c r="AV27" s="363" t="s">
        <v>2</v>
      </c>
      <c r="AW27" s="363" t="s">
        <v>2</v>
      </c>
      <c r="AX27" s="363" t="s">
        <v>2</v>
      </c>
      <c r="AY27" s="363" t="s">
        <v>2</v>
      </c>
      <c r="AZ27" s="363" t="s">
        <v>2</v>
      </c>
      <c r="BA27" s="363" t="s">
        <v>2</v>
      </c>
      <c r="BB27" s="363" t="s">
        <v>2</v>
      </c>
      <c r="BC27" s="363" t="s">
        <v>2</v>
      </c>
      <c r="BD27" s="363" t="s">
        <v>2</v>
      </c>
      <c r="BE27" s="363" t="s">
        <v>2</v>
      </c>
      <c r="BF27" s="363" t="s">
        <v>2</v>
      </c>
      <c r="BG27" s="363" t="s">
        <v>2</v>
      </c>
      <c r="BH27" s="363" t="s">
        <v>2</v>
      </c>
      <c r="BI27" s="363" t="s">
        <v>2</v>
      </c>
      <c r="BJ27" s="363" t="s">
        <v>2</v>
      </c>
      <c r="BK27" s="363" t="s">
        <v>2</v>
      </c>
      <c r="BL27" s="363" t="s">
        <v>2</v>
      </c>
      <c r="BM27" s="363" t="s">
        <v>2</v>
      </c>
      <c r="BN27" s="363" t="s">
        <v>2</v>
      </c>
      <c r="BO27" s="363" t="s">
        <v>2</v>
      </c>
      <c r="BP27" s="363" t="s">
        <v>2</v>
      </c>
      <c r="BQ27" s="363" t="s">
        <v>2</v>
      </c>
      <c r="BR27" s="363" t="s">
        <v>2</v>
      </c>
      <c r="BS27" s="363" t="s">
        <v>2</v>
      </c>
      <c r="BT27" s="363" t="s">
        <v>2</v>
      </c>
      <c r="BU27" s="363" t="s">
        <v>2</v>
      </c>
      <c r="BV27" s="363" t="s">
        <v>2</v>
      </c>
      <c r="BW27" s="363" t="s">
        <v>2</v>
      </c>
      <c r="BX27" s="363" t="s">
        <v>2</v>
      </c>
      <c r="BY27" s="363" t="s">
        <v>2</v>
      </c>
      <c r="BZ27" s="363" t="s">
        <v>2</v>
      </c>
      <c r="CA27" s="363" t="s">
        <v>2</v>
      </c>
      <c r="CB27" s="363" t="s">
        <v>2</v>
      </c>
      <c r="CC27" s="363" t="s">
        <v>2</v>
      </c>
      <c r="CD27" s="363" t="s">
        <v>2</v>
      </c>
      <c r="CE27" s="363" t="s">
        <v>2</v>
      </c>
      <c r="CF27" s="363" t="s">
        <v>2</v>
      </c>
      <c r="CG27" s="363" t="s">
        <v>2</v>
      </c>
      <c r="CH27" s="363" t="s">
        <v>2</v>
      </c>
      <c r="CI27" s="363" t="s">
        <v>2</v>
      </c>
      <c r="CJ27" s="363" t="s">
        <v>2</v>
      </c>
      <c r="CK27" s="363" t="s">
        <v>2</v>
      </c>
      <c r="CL27" s="363" t="s">
        <v>2</v>
      </c>
    </row>
    <row r="28" spans="1:90" ht="45">
      <c r="A28" s="368" t="s">
        <v>44</v>
      </c>
      <c r="B28" s="369" t="s">
        <v>45</v>
      </c>
      <c r="C28" s="363" t="s">
        <v>2</v>
      </c>
      <c r="D28" s="363" t="s">
        <v>2</v>
      </c>
      <c r="E28" s="363" t="s">
        <v>2</v>
      </c>
      <c r="F28" s="363" t="s">
        <v>2</v>
      </c>
      <c r="G28" s="363" t="s">
        <v>2</v>
      </c>
      <c r="H28" s="363" t="s">
        <v>2</v>
      </c>
      <c r="I28" s="363" t="s">
        <v>2</v>
      </c>
      <c r="J28" s="363" t="s">
        <v>2</v>
      </c>
      <c r="K28" s="363" t="s">
        <v>2</v>
      </c>
      <c r="L28" s="363" t="s">
        <v>2</v>
      </c>
      <c r="M28" s="363" t="s">
        <v>2</v>
      </c>
      <c r="N28" s="363" t="s">
        <v>2</v>
      </c>
      <c r="O28" s="363" t="s">
        <v>2</v>
      </c>
      <c r="P28" s="363" t="s">
        <v>2</v>
      </c>
      <c r="Q28" s="363" t="s">
        <v>2</v>
      </c>
      <c r="R28" s="363" t="s">
        <v>2</v>
      </c>
      <c r="S28" s="363" t="s">
        <v>2</v>
      </c>
      <c r="T28" s="363" t="s">
        <v>2</v>
      </c>
      <c r="U28" s="363" t="s">
        <v>2</v>
      </c>
      <c r="V28" s="363" t="s">
        <v>2</v>
      </c>
      <c r="W28" s="363" t="s">
        <v>2</v>
      </c>
      <c r="X28" s="363" t="s">
        <v>2</v>
      </c>
      <c r="Y28" s="363" t="s">
        <v>2</v>
      </c>
      <c r="Z28" s="363" t="s">
        <v>2</v>
      </c>
      <c r="AA28" s="363" t="s">
        <v>2</v>
      </c>
      <c r="AB28" s="363" t="s">
        <v>2</v>
      </c>
      <c r="AC28" s="363" t="s">
        <v>2</v>
      </c>
      <c r="AD28" s="363" t="s">
        <v>2</v>
      </c>
      <c r="AE28" s="363" t="s">
        <v>2</v>
      </c>
      <c r="AF28" s="363" t="s">
        <v>2</v>
      </c>
      <c r="AG28" s="363" t="s">
        <v>2</v>
      </c>
      <c r="AH28" s="363" t="s">
        <v>2</v>
      </c>
      <c r="AI28" s="363" t="s">
        <v>2</v>
      </c>
      <c r="AJ28" s="363" t="s">
        <v>2</v>
      </c>
      <c r="AK28" s="363" t="s">
        <v>2</v>
      </c>
      <c r="AL28" s="363" t="s">
        <v>2</v>
      </c>
      <c r="AM28" s="363" t="s">
        <v>2</v>
      </c>
      <c r="AN28" s="363" t="s">
        <v>2</v>
      </c>
      <c r="AO28" s="363" t="s">
        <v>2</v>
      </c>
      <c r="AP28" s="363" t="s">
        <v>2</v>
      </c>
      <c r="AQ28" s="363" t="s">
        <v>2</v>
      </c>
      <c r="AR28" s="363" t="s">
        <v>2</v>
      </c>
      <c r="AS28" s="363" t="s">
        <v>2</v>
      </c>
      <c r="AT28" s="363" t="s">
        <v>2</v>
      </c>
      <c r="AU28" s="363" t="s">
        <v>2</v>
      </c>
      <c r="AV28" s="363" t="s">
        <v>2</v>
      </c>
      <c r="AW28" s="363" t="s">
        <v>2</v>
      </c>
      <c r="AX28" s="363" t="s">
        <v>2</v>
      </c>
      <c r="AY28" s="363" t="s">
        <v>2</v>
      </c>
      <c r="AZ28" s="363" t="s">
        <v>2</v>
      </c>
      <c r="BA28" s="363" t="s">
        <v>2</v>
      </c>
      <c r="BB28" s="363" t="s">
        <v>2</v>
      </c>
      <c r="BC28" s="363" t="s">
        <v>2</v>
      </c>
      <c r="BD28" s="363" t="s">
        <v>2</v>
      </c>
      <c r="BE28" s="363" t="s">
        <v>2</v>
      </c>
      <c r="BF28" s="363" t="s">
        <v>2</v>
      </c>
      <c r="BG28" s="363" t="s">
        <v>2</v>
      </c>
      <c r="BH28" s="363" t="s">
        <v>2</v>
      </c>
      <c r="BI28" s="363" t="s">
        <v>2</v>
      </c>
      <c r="BJ28" s="363" t="s">
        <v>2</v>
      </c>
      <c r="BK28" s="363" t="s">
        <v>2</v>
      </c>
      <c r="BL28" s="363" t="s">
        <v>2</v>
      </c>
      <c r="BM28" s="363" t="s">
        <v>2</v>
      </c>
      <c r="BN28" s="363" t="s">
        <v>2</v>
      </c>
      <c r="BO28" s="363" t="s">
        <v>2</v>
      </c>
      <c r="BP28" s="363" t="s">
        <v>2</v>
      </c>
      <c r="BQ28" s="363" t="s">
        <v>2</v>
      </c>
      <c r="BR28" s="363" t="s">
        <v>2</v>
      </c>
      <c r="BS28" s="363" t="s">
        <v>2</v>
      </c>
      <c r="BT28" s="363" t="s">
        <v>2</v>
      </c>
      <c r="BU28" s="363" t="s">
        <v>2</v>
      </c>
      <c r="BV28" s="363" t="s">
        <v>2</v>
      </c>
      <c r="BW28" s="363" t="s">
        <v>2</v>
      </c>
      <c r="BX28" s="363" t="s">
        <v>2</v>
      </c>
      <c r="BY28" s="363" t="s">
        <v>2</v>
      </c>
      <c r="BZ28" s="363" t="s">
        <v>2</v>
      </c>
      <c r="CA28" s="363" t="s">
        <v>2</v>
      </c>
      <c r="CB28" s="363" t="s">
        <v>2</v>
      </c>
      <c r="CC28" s="363" t="s">
        <v>2</v>
      </c>
      <c r="CD28" s="363" t="s">
        <v>2</v>
      </c>
      <c r="CE28" s="363" t="s">
        <v>2</v>
      </c>
      <c r="CF28" s="363" t="s">
        <v>2</v>
      </c>
      <c r="CG28" s="363" t="s">
        <v>2</v>
      </c>
      <c r="CH28" s="363" t="s">
        <v>2</v>
      </c>
      <c r="CI28" s="363" t="s">
        <v>2</v>
      </c>
      <c r="CJ28" s="363" t="s">
        <v>2</v>
      </c>
      <c r="CK28" s="363" t="s">
        <v>2</v>
      </c>
      <c r="CL28" s="363" t="s">
        <v>2</v>
      </c>
    </row>
    <row r="29" spans="1:90" ht="60">
      <c r="A29" s="368" t="s">
        <v>46</v>
      </c>
      <c r="B29" s="369" t="s">
        <v>47</v>
      </c>
      <c r="C29" s="363" t="s">
        <v>2</v>
      </c>
      <c r="D29" s="363" t="s">
        <v>2</v>
      </c>
      <c r="E29" s="363" t="s">
        <v>2</v>
      </c>
      <c r="F29" s="363" t="s">
        <v>2</v>
      </c>
      <c r="G29" s="363" t="s">
        <v>2</v>
      </c>
      <c r="H29" s="363" t="s">
        <v>2</v>
      </c>
      <c r="I29" s="363" t="s">
        <v>2</v>
      </c>
      <c r="J29" s="363" t="s">
        <v>2</v>
      </c>
      <c r="K29" s="363" t="s">
        <v>2</v>
      </c>
      <c r="L29" s="363" t="s">
        <v>2</v>
      </c>
      <c r="M29" s="363" t="s">
        <v>2</v>
      </c>
      <c r="N29" s="363" t="s">
        <v>2</v>
      </c>
      <c r="O29" s="363" t="s">
        <v>2</v>
      </c>
      <c r="P29" s="363" t="s">
        <v>2</v>
      </c>
      <c r="Q29" s="363" t="s">
        <v>2</v>
      </c>
      <c r="R29" s="363" t="s">
        <v>2</v>
      </c>
      <c r="S29" s="363" t="s">
        <v>2</v>
      </c>
      <c r="T29" s="363" t="s">
        <v>2</v>
      </c>
      <c r="U29" s="363" t="s">
        <v>2</v>
      </c>
      <c r="V29" s="363" t="s">
        <v>2</v>
      </c>
      <c r="W29" s="363" t="s">
        <v>2</v>
      </c>
      <c r="X29" s="363" t="s">
        <v>2</v>
      </c>
      <c r="Y29" s="363" t="s">
        <v>2</v>
      </c>
      <c r="Z29" s="363" t="s">
        <v>2</v>
      </c>
      <c r="AA29" s="363" t="s">
        <v>2</v>
      </c>
      <c r="AB29" s="363" t="s">
        <v>2</v>
      </c>
      <c r="AC29" s="363" t="s">
        <v>2</v>
      </c>
      <c r="AD29" s="363" t="s">
        <v>2</v>
      </c>
      <c r="AE29" s="363" t="s">
        <v>2</v>
      </c>
      <c r="AF29" s="363" t="s">
        <v>2</v>
      </c>
      <c r="AG29" s="363" t="s">
        <v>2</v>
      </c>
      <c r="AH29" s="363" t="s">
        <v>2</v>
      </c>
      <c r="AI29" s="363" t="s">
        <v>2</v>
      </c>
      <c r="AJ29" s="363" t="s">
        <v>2</v>
      </c>
      <c r="AK29" s="363" t="s">
        <v>2</v>
      </c>
      <c r="AL29" s="363" t="s">
        <v>2</v>
      </c>
      <c r="AM29" s="363" t="s">
        <v>2</v>
      </c>
      <c r="AN29" s="363" t="s">
        <v>2</v>
      </c>
      <c r="AO29" s="363" t="s">
        <v>2</v>
      </c>
      <c r="AP29" s="363" t="s">
        <v>2</v>
      </c>
      <c r="AQ29" s="363" t="s">
        <v>2</v>
      </c>
      <c r="AR29" s="363" t="s">
        <v>2</v>
      </c>
      <c r="AS29" s="363" t="s">
        <v>2</v>
      </c>
      <c r="AT29" s="363" t="s">
        <v>2</v>
      </c>
      <c r="AU29" s="363" t="s">
        <v>2</v>
      </c>
      <c r="AV29" s="363" t="s">
        <v>2</v>
      </c>
      <c r="AW29" s="363" t="s">
        <v>2</v>
      </c>
      <c r="AX29" s="363" t="s">
        <v>2</v>
      </c>
      <c r="AY29" s="363" t="s">
        <v>2</v>
      </c>
      <c r="AZ29" s="363" t="s">
        <v>2</v>
      </c>
      <c r="BA29" s="363" t="s">
        <v>2</v>
      </c>
      <c r="BB29" s="363" t="s">
        <v>2</v>
      </c>
      <c r="BC29" s="363" t="s">
        <v>2</v>
      </c>
      <c r="BD29" s="363" t="s">
        <v>2</v>
      </c>
      <c r="BE29" s="363" t="s">
        <v>2</v>
      </c>
      <c r="BF29" s="363" t="s">
        <v>2</v>
      </c>
      <c r="BG29" s="363" t="s">
        <v>2</v>
      </c>
      <c r="BH29" s="363" t="s">
        <v>2</v>
      </c>
      <c r="BI29" s="363" t="s">
        <v>2</v>
      </c>
      <c r="BJ29" s="363" t="s">
        <v>2</v>
      </c>
      <c r="BK29" s="363" t="s">
        <v>2</v>
      </c>
      <c r="BL29" s="363" t="s">
        <v>2</v>
      </c>
      <c r="BM29" s="363" t="s">
        <v>2</v>
      </c>
      <c r="BN29" s="363" t="s">
        <v>2</v>
      </c>
      <c r="BO29" s="363" t="s">
        <v>2</v>
      </c>
      <c r="BP29" s="363" t="s">
        <v>2</v>
      </c>
      <c r="BQ29" s="363" t="s">
        <v>2</v>
      </c>
      <c r="BR29" s="363" t="s">
        <v>2</v>
      </c>
      <c r="BS29" s="363" t="s">
        <v>2</v>
      </c>
      <c r="BT29" s="363" t="s">
        <v>2</v>
      </c>
      <c r="BU29" s="363" t="s">
        <v>2</v>
      </c>
      <c r="BV29" s="363" t="s">
        <v>2</v>
      </c>
      <c r="BW29" s="363" t="s">
        <v>2</v>
      </c>
      <c r="BX29" s="363" t="s">
        <v>2</v>
      </c>
      <c r="BY29" s="363" t="s">
        <v>2</v>
      </c>
      <c r="BZ29" s="363" t="s">
        <v>2</v>
      </c>
      <c r="CA29" s="363" t="s">
        <v>2</v>
      </c>
      <c r="CB29" s="363" t="s">
        <v>2</v>
      </c>
      <c r="CC29" s="363" t="s">
        <v>2</v>
      </c>
      <c r="CD29" s="363" t="s">
        <v>2</v>
      </c>
      <c r="CE29" s="363" t="s">
        <v>2</v>
      </c>
      <c r="CF29" s="363" t="s">
        <v>2</v>
      </c>
      <c r="CG29" s="363" t="s">
        <v>2</v>
      </c>
      <c r="CH29" s="363" t="s">
        <v>2</v>
      </c>
      <c r="CI29" s="363" t="s">
        <v>2</v>
      </c>
      <c r="CJ29" s="363" t="s">
        <v>2</v>
      </c>
      <c r="CK29" s="363" t="s">
        <v>2</v>
      </c>
      <c r="CL29" s="363" t="s">
        <v>2</v>
      </c>
    </row>
    <row r="30" spans="1:90" ht="30">
      <c r="A30" s="368" t="s">
        <v>48</v>
      </c>
      <c r="B30" s="369" t="s">
        <v>49</v>
      </c>
      <c r="C30" s="363" t="s">
        <v>2</v>
      </c>
      <c r="D30" s="363" t="s">
        <v>2</v>
      </c>
      <c r="E30" s="363" t="s">
        <v>2</v>
      </c>
      <c r="F30" s="363" t="s">
        <v>2</v>
      </c>
      <c r="G30" s="363" t="s">
        <v>2</v>
      </c>
      <c r="H30" s="363" t="s">
        <v>2</v>
      </c>
      <c r="I30" s="363" t="s">
        <v>2</v>
      </c>
      <c r="J30" s="363" t="s">
        <v>2</v>
      </c>
      <c r="K30" s="363" t="s">
        <v>2</v>
      </c>
      <c r="L30" s="363" t="s">
        <v>2</v>
      </c>
      <c r="M30" s="363" t="s">
        <v>2</v>
      </c>
      <c r="N30" s="363" t="s">
        <v>2</v>
      </c>
      <c r="O30" s="363" t="s">
        <v>2</v>
      </c>
      <c r="P30" s="363" t="s">
        <v>2</v>
      </c>
      <c r="Q30" s="363" t="s">
        <v>2</v>
      </c>
      <c r="R30" s="363" t="s">
        <v>2</v>
      </c>
      <c r="S30" s="363" t="s">
        <v>2</v>
      </c>
      <c r="T30" s="363" t="s">
        <v>2</v>
      </c>
      <c r="U30" s="363" t="s">
        <v>2</v>
      </c>
      <c r="V30" s="363" t="s">
        <v>2</v>
      </c>
      <c r="W30" s="363" t="s">
        <v>2</v>
      </c>
      <c r="X30" s="363" t="s">
        <v>2</v>
      </c>
      <c r="Y30" s="363" t="s">
        <v>2</v>
      </c>
      <c r="Z30" s="363" t="s">
        <v>2</v>
      </c>
      <c r="AA30" s="363" t="s">
        <v>2</v>
      </c>
      <c r="AB30" s="363" t="s">
        <v>2</v>
      </c>
      <c r="AC30" s="363" t="s">
        <v>2</v>
      </c>
      <c r="AD30" s="363" t="s">
        <v>2</v>
      </c>
      <c r="AE30" s="363" t="s">
        <v>2</v>
      </c>
      <c r="AF30" s="363" t="s">
        <v>2</v>
      </c>
      <c r="AG30" s="363" t="s">
        <v>2</v>
      </c>
      <c r="AH30" s="363" t="s">
        <v>2</v>
      </c>
      <c r="AI30" s="363" t="s">
        <v>2</v>
      </c>
      <c r="AJ30" s="363" t="s">
        <v>2</v>
      </c>
      <c r="AK30" s="363" t="s">
        <v>2</v>
      </c>
      <c r="AL30" s="363" t="s">
        <v>2</v>
      </c>
      <c r="AM30" s="363" t="s">
        <v>2</v>
      </c>
      <c r="AN30" s="363" t="s">
        <v>2</v>
      </c>
      <c r="AO30" s="363" t="s">
        <v>2</v>
      </c>
      <c r="AP30" s="363" t="s">
        <v>2</v>
      </c>
      <c r="AQ30" s="363" t="s">
        <v>2</v>
      </c>
      <c r="AR30" s="363" t="s">
        <v>2</v>
      </c>
      <c r="AS30" s="363" t="s">
        <v>2</v>
      </c>
      <c r="AT30" s="363" t="s">
        <v>2</v>
      </c>
      <c r="AU30" s="363" t="s">
        <v>2</v>
      </c>
      <c r="AV30" s="363" t="s">
        <v>2</v>
      </c>
      <c r="AW30" s="363" t="s">
        <v>2</v>
      </c>
      <c r="AX30" s="363" t="s">
        <v>2</v>
      </c>
      <c r="AY30" s="363" t="s">
        <v>2</v>
      </c>
      <c r="AZ30" s="363" t="s">
        <v>2</v>
      </c>
      <c r="BA30" s="363" t="s">
        <v>2</v>
      </c>
      <c r="BB30" s="363" t="s">
        <v>2</v>
      </c>
      <c r="BC30" s="363" t="s">
        <v>2</v>
      </c>
      <c r="BD30" s="363" t="s">
        <v>2</v>
      </c>
      <c r="BE30" s="363" t="s">
        <v>2</v>
      </c>
      <c r="BF30" s="363" t="s">
        <v>2</v>
      </c>
      <c r="BG30" s="363" t="s">
        <v>2</v>
      </c>
      <c r="BH30" s="363" t="s">
        <v>2</v>
      </c>
      <c r="BI30" s="363" t="s">
        <v>2</v>
      </c>
      <c r="BJ30" s="363" t="s">
        <v>2</v>
      </c>
      <c r="BK30" s="363" t="s">
        <v>2</v>
      </c>
      <c r="BL30" s="363" t="s">
        <v>2</v>
      </c>
      <c r="BM30" s="363" t="s">
        <v>2</v>
      </c>
      <c r="BN30" s="363" t="s">
        <v>2</v>
      </c>
      <c r="BO30" s="363" t="s">
        <v>2</v>
      </c>
      <c r="BP30" s="363" t="s">
        <v>2</v>
      </c>
      <c r="BQ30" s="363" t="s">
        <v>2</v>
      </c>
      <c r="BR30" s="363" t="s">
        <v>2</v>
      </c>
      <c r="BS30" s="363" t="s">
        <v>2</v>
      </c>
      <c r="BT30" s="363" t="s">
        <v>2</v>
      </c>
      <c r="BU30" s="363" t="s">
        <v>2</v>
      </c>
      <c r="BV30" s="363" t="s">
        <v>2</v>
      </c>
      <c r="BW30" s="363" t="s">
        <v>2</v>
      </c>
      <c r="BX30" s="363" t="s">
        <v>2</v>
      </c>
      <c r="BY30" s="363" t="s">
        <v>2</v>
      </c>
      <c r="BZ30" s="363" t="s">
        <v>2</v>
      </c>
      <c r="CA30" s="363" t="s">
        <v>2</v>
      </c>
      <c r="CB30" s="363" t="s">
        <v>2</v>
      </c>
      <c r="CC30" s="363" t="s">
        <v>2</v>
      </c>
      <c r="CD30" s="363" t="s">
        <v>2</v>
      </c>
      <c r="CE30" s="363" t="s">
        <v>2</v>
      </c>
      <c r="CF30" s="363" t="s">
        <v>2</v>
      </c>
      <c r="CG30" s="363" t="s">
        <v>2</v>
      </c>
      <c r="CH30" s="363" t="s">
        <v>2</v>
      </c>
      <c r="CI30" s="363" t="s">
        <v>2</v>
      </c>
      <c r="CJ30" s="363" t="s">
        <v>2</v>
      </c>
      <c r="CK30" s="363" t="s">
        <v>2</v>
      </c>
      <c r="CL30" s="363" t="s">
        <v>2</v>
      </c>
    </row>
    <row r="31" spans="1:90" ht="30">
      <c r="A31" s="368" t="s">
        <v>50</v>
      </c>
      <c r="B31" s="369" t="s">
        <v>51</v>
      </c>
      <c r="C31" s="363" t="s">
        <v>2</v>
      </c>
      <c r="D31" s="363" t="s">
        <v>2</v>
      </c>
      <c r="E31" s="363" t="s">
        <v>2</v>
      </c>
      <c r="F31" s="363" t="s">
        <v>2</v>
      </c>
      <c r="G31" s="363" t="s">
        <v>2</v>
      </c>
      <c r="H31" s="363" t="s">
        <v>2</v>
      </c>
      <c r="I31" s="363" t="s">
        <v>2</v>
      </c>
      <c r="J31" s="363" t="s">
        <v>2</v>
      </c>
      <c r="K31" s="363" t="s">
        <v>2</v>
      </c>
      <c r="L31" s="363" t="s">
        <v>2</v>
      </c>
      <c r="M31" s="363" t="s">
        <v>2</v>
      </c>
      <c r="N31" s="363" t="s">
        <v>2</v>
      </c>
      <c r="O31" s="363" t="s">
        <v>2</v>
      </c>
      <c r="P31" s="363" t="s">
        <v>2</v>
      </c>
      <c r="Q31" s="363" t="s">
        <v>2</v>
      </c>
      <c r="R31" s="363" t="s">
        <v>2</v>
      </c>
      <c r="S31" s="363" t="s">
        <v>2</v>
      </c>
      <c r="T31" s="363" t="s">
        <v>2</v>
      </c>
      <c r="U31" s="363" t="s">
        <v>2</v>
      </c>
      <c r="V31" s="363" t="s">
        <v>2</v>
      </c>
      <c r="W31" s="363" t="s">
        <v>2</v>
      </c>
      <c r="X31" s="363" t="s">
        <v>2</v>
      </c>
      <c r="Y31" s="363" t="s">
        <v>2</v>
      </c>
      <c r="Z31" s="363" t="s">
        <v>2</v>
      </c>
      <c r="AA31" s="363" t="s">
        <v>2</v>
      </c>
      <c r="AB31" s="363" t="s">
        <v>2</v>
      </c>
      <c r="AC31" s="363" t="s">
        <v>2</v>
      </c>
      <c r="AD31" s="363" t="s">
        <v>2</v>
      </c>
      <c r="AE31" s="363" t="s">
        <v>2</v>
      </c>
      <c r="AF31" s="363" t="s">
        <v>2</v>
      </c>
      <c r="AG31" s="363" t="s">
        <v>2</v>
      </c>
      <c r="AH31" s="363" t="s">
        <v>2</v>
      </c>
      <c r="AI31" s="363" t="s">
        <v>2</v>
      </c>
      <c r="AJ31" s="363" t="s">
        <v>2</v>
      </c>
      <c r="AK31" s="363" t="s">
        <v>2</v>
      </c>
      <c r="AL31" s="363" t="s">
        <v>2</v>
      </c>
      <c r="AM31" s="363" t="s">
        <v>2</v>
      </c>
      <c r="AN31" s="363" t="s">
        <v>2</v>
      </c>
      <c r="AO31" s="363" t="s">
        <v>2</v>
      </c>
      <c r="AP31" s="363" t="s">
        <v>2</v>
      </c>
      <c r="AQ31" s="363" t="s">
        <v>2</v>
      </c>
      <c r="AR31" s="363" t="s">
        <v>2</v>
      </c>
      <c r="AS31" s="363" t="s">
        <v>2</v>
      </c>
      <c r="AT31" s="363" t="s">
        <v>2</v>
      </c>
      <c r="AU31" s="363" t="s">
        <v>2</v>
      </c>
      <c r="AV31" s="363" t="s">
        <v>2</v>
      </c>
      <c r="AW31" s="363" t="s">
        <v>2</v>
      </c>
      <c r="AX31" s="363" t="s">
        <v>2</v>
      </c>
      <c r="AY31" s="363" t="s">
        <v>2</v>
      </c>
      <c r="AZ31" s="363" t="s">
        <v>2</v>
      </c>
      <c r="BA31" s="363" t="s">
        <v>2</v>
      </c>
      <c r="BB31" s="363" t="s">
        <v>2</v>
      </c>
      <c r="BC31" s="363" t="s">
        <v>2</v>
      </c>
      <c r="BD31" s="363" t="s">
        <v>2</v>
      </c>
      <c r="BE31" s="363" t="s">
        <v>2</v>
      </c>
      <c r="BF31" s="363" t="s">
        <v>2</v>
      </c>
      <c r="BG31" s="363" t="s">
        <v>2</v>
      </c>
      <c r="BH31" s="363" t="s">
        <v>2</v>
      </c>
      <c r="BI31" s="363" t="s">
        <v>2</v>
      </c>
      <c r="BJ31" s="363" t="s">
        <v>2</v>
      </c>
      <c r="BK31" s="363" t="s">
        <v>2</v>
      </c>
      <c r="BL31" s="363" t="s">
        <v>2</v>
      </c>
      <c r="BM31" s="363" t="s">
        <v>2</v>
      </c>
      <c r="BN31" s="363" t="s">
        <v>2</v>
      </c>
      <c r="BO31" s="363" t="s">
        <v>2</v>
      </c>
      <c r="BP31" s="363" t="s">
        <v>2</v>
      </c>
      <c r="BQ31" s="363" t="s">
        <v>2</v>
      </c>
      <c r="BR31" s="363" t="s">
        <v>2</v>
      </c>
      <c r="BS31" s="363" t="s">
        <v>2</v>
      </c>
      <c r="BT31" s="363" t="s">
        <v>2</v>
      </c>
      <c r="BU31" s="363" t="s">
        <v>2</v>
      </c>
      <c r="BV31" s="363" t="s">
        <v>2</v>
      </c>
      <c r="BW31" s="363" t="s">
        <v>2</v>
      </c>
      <c r="BX31" s="363" t="s">
        <v>2</v>
      </c>
      <c r="BY31" s="363" t="s">
        <v>2</v>
      </c>
      <c r="BZ31" s="363" t="s">
        <v>2</v>
      </c>
      <c r="CA31" s="363" t="s">
        <v>2</v>
      </c>
      <c r="CB31" s="363" t="s">
        <v>2</v>
      </c>
      <c r="CC31" s="363" t="s">
        <v>2</v>
      </c>
      <c r="CD31" s="363" t="s">
        <v>2</v>
      </c>
      <c r="CE31" s="363" t="s">
        <v>2</v>
      </c>
      <c r="CF31" s="363" t="s">
        <v>2</v>
      </c>
      <c r="CG31" s="363" t="s">
        <v>2</v>
      </c>
      <c r="CH31" s="363" t="s">
        <v>2</v>
      </c>
      <c r="CI31" s="363" t="s">
        <v>2</v>
      </c>
      <c r="CJ31" s="363" t="s">
        <v>2</v>
      </c>
      <c r="CK31" s="363" t="s">
        <v>2</v>
      </c>
      <c r="CL31" s="363" t="s">
        <v>2</v>
      </c>
    </row>
    <row r="32" spans="1:90">
      <c r="A32" s="388" t="s">
        <v>52</v>
      </c>
      <c r="B32" s="389"/>
      <c r="C32" s="363" t="s">
        <v>2</v>
      </c>
      <c r="D32" s="363" t="s">
        <v>2</v>
      </c>
      <c r="E32" s="363" t="s">
        <v>2</v>
      </c>
      <c r="F32" s="363" t="s">
        <v>2</v>
      </c>
      <c r="G32" s="363" t="s">
        <v>2</v>
      </c>
      <c r="H32" s="363" t="s">
        <v>2</v>
      </c>
      <c r="I32" s="363" t="s">
        <v>2</v>
      </c>
      <c r="J32" s="363" t="s">
        <v>2</v>
      </c>
      <c r="K32" s="363" t="s">
        <v>2</v>
      </c>
      <c r="L32" s="363" t="s">
        <v>2</v>
      </c>
      <c r="M32" s="363" t="s">
        <v>2</v>
      </c>
      <c r="N32" s="363" t="s">
        <v>2</v>
      </c>
      <c r="O32" s="363" t="s">
        <v>2</v>
      </c>
      <c r="P32" s="363" t="s">
        <v>2</v>
      </c>
      <c r="Q32" s="363" t="s">
        <v>2</v>
      </c>
      <c r="R32" s="363" t="s">
        <v>2</v>
      </c>
      <c r="S32" s="363" t="s">
        <v>2</v>
      </c>
      <c r="T32" s="363" t="s">
        <v>2</v>
      </c>
      <c r="U32" s="363" t="s">
        <v>2</v>
      </c>
      <c r="V32" s="363" t="s">
        <v>2</v>
      </c>
      <c r="W32" s="363" t="s">
        <v>2</v>
      </c>
      <c r="X32" s="363" t="s">
        <v>2</v>
      </c>
      <c r="Y32" s="363" t="s">
        <v>2</v>
      </c>
      <c r="Z32" s="363" t="s">
        <v>2</v>
      </c>
      <c r="AA32" s="363" t="s">
        <v>2</v>
      </c>
      <c r="AB32" s="363" t="s">
        <v>2</v>
      </c>
      <c r="AC32" s="363" t="s">
        <v>2</v>
      </c>
      <c r="AD32" s="363" t="s">
        <v>2</v>
      </c>
      <c r="AE32" s="363" t="s">
        <v>2</v>
      </c>
      <c r="AF32" s="363" t="s">
        <v>2</v>
      </c>
      <c r="AG32" s="363" t="s">
        <v>2</v>
      </c>
      <c r="AH32" s="363" t="s">
        <v>2</v>
      </c>
      <c r="AI32" s="363" t="s">
        <v>2</v>
      </c>
      <c r="AJ32" s="363" t="s">
        <v>2</v>
      </c>
      <c r="AK32" s="363" t="s">
        <v>2</v>
      </c>
      <c r="AL32" s="363" t="s">
        <v>2</v>
      </c>
      <c r="AM32" s="363" t="s">
        <v>2</v>
      </c>
      <c r="AN32" s="363" t="s">
        <v>2</v>
      </c>
      <c r="AO32" s="363" t="s">
        <v>2</v>
      </c>
      <c r="AP32" s="363" t="s">
        <v>2</v>
      </c>
      <c r="AQ32" s="363" t="s">
        <v>2</v>
      </c>
      <c r="AR32" s="363" t="s">
        <v>2</v>
      </c>
      <c r="AS32" s="363" t="s">
        <v>2</v>
      </c>
      <c r="AT32" s="363" t="s">
        <v>2</v>
      </c>
      <c r="AU32" s="363" t="s">
        <v>2</v>
      </c>
      <c r="AV32" s="363" t="s">
        <v>2</v>
      </c>
      <c r="AW32" s="363" t="s">
        <v>2</v>
      </c>
      <c r="AX32" s="363" t="s">
        <v>2</v>
      </c>
      <c r="AY32" s="363" t="s">
        <v>2</v>
      </c>
      <c r="AZ32" s="363" t="s">
        <v>2</v>
      </c>
      <c r="BA32" s="363" t="s">
        <v>2</v>
      </c>
      <c r="BB32" s="363" t="s">
        <v>2</v>
      </c>
      <c r="BC32" s="363" t="s">
        <v>2</v>
      </c>
      <c r="BD32" s="363" t="s">
        <v>2</v>
      </c>
      <c r="BE32" s="363" t="s">
        <v>2</v>
      </c>
      <c r="BF32" s="363" t="s">
        <v>2</v>
      </c>
      <c r="BG32" s="363" t="s">
        <v>2</v>
      </c>
      <c r="BH32" s="363" t="s">
        <v>2</v>
      </c>
      <c r="BI32" s="363" t="s">
        <v>2</v>
      </c>
      <c r="BJ32" s="363" t="s">
        <v>2</v>
      </c>
      <c r="BK32" s="363" t="s">
        <v>2</v>
      </c>
      <c r="BL32" s="363" t="s">
        <v>2</v>
      </c>
      <c r="BM32" s="363" t="s">
        <v>2</v>
      </c>
      <c r="BN32" s="363" t="s">
        <v>2</v>
      </c>
      <c r="BO32" s="363" t="s">
        <v>2</v>
      </c>
      <c r="BP32" s="363" t="s">
        <v>2</v>
      </c>
      <c r="BQ32" s="363" t="s">
        <v>2</v>
      </c>
      <c r="BR32" s="363" t="s">
        <v>2</v>
      </c>
      <c r="BS32" s="363" t="s">
        <v>2</v>
      </c>
      <c r="BT32" s="363" t="s">
        <v>2</v>
      </c>
      <c r="BU32" s="363" t="s">
        <v>2</v>
      </c>
      <c r="BV32" s="363" t="s">
        <v>2</v>
      </c>
      <c r="BW32" s="363" t="s">
        <v>2</v>
      </c>
      <c r="BX32" s="363" t="s">
        <v>2</v>
      </c>
      <c r="BY32" s="363" t="s">
        <v>2</v>
      </c>
      <c r="BZ32" s="363" t="s">
        <v>2</v>
      </c>
      <c r="CA32" s="363" t="s">
        <v>2</v>
      </c>
      <c r="CB32" s="363" t="s">
        <v>2</v>
      </c>
      <c r="CC32" s="363" t="s">
        <v>2</v>
      </c>
      <c r="CD32" s="363" t="s">
        <v>2</v>
      </c>
      <c r="CE32" s="363" t="s">
        <v>2</v>
      </c>
      <c r="CF32" s="363" t="s">
        <v>2</v>
      </c>
      <c r="CG32" s="363" t="s">
        <v>2</v>
      </c>
      <c r="CH32" s="363" t="s">
        <v>2</v>
      </c>
      <c r="CI32" s="363" t="s">
        <v>2</v>
      </c>
      <c r="CJ32" s="363" t="s">
        <v>2</v>
      </c>
      <c r="CK32" s="363" t="s">
        <v>2</v>
      </c>
      <c r="CL32" s="363" t="s">
        <v>2</v>
      </c>
    </row>
    <row r="33" spans="1:90">
      <c r="A33" s="370" t="s">
        <v>53</v>
      </c>
      <c r="B33" s="371" t="s">
        <v>54</v>
      </c>
      <c r="C33" s="363" t="s">
        <v>2</v>
      </c>
      <c r="D33" s="363" t="s">
        <v>2</v>
      </c>
      <c r="E33" s="363" t="s">
        <v>2</v>
      </c>
      <c r="F33" s="363" t="s">
        <v>2</v>
      </c>
      <c r="G33" s="363" t="s">
        <v>2</v>
      </c>
      <c r="H33" s="363" t="s">
        <v>2</v>
      </c>
      <c r="I33" s="363" t="s">
        <v>2</v>
      </c>
      <c r="J33" s="363" t="s">
        <v>2</v>
      </c>
      <c r="K33" s="363" t="s">
        <v>2</v>
      </c>
      <c r="L33" s="363" t="s">
        <v>2</v>
      </c>
      <c r="M33" s="363" t="s">
        <v>2</v>
      </c>
      <c r="N33" s="363" t="s">
        <v>2</v>
      </c>
      <c r="O33" s="363" t="s">
        <v>2</v>
      </c>
      <c r="P33" s="363" t="s">
        <v>2</v>
      </c>
      <c r="Q33" s="363" t="s">
        <v>2</v>
      </c>
      <c r="R33" s="363" t="s">
        <v>2</v>
      </c>
      <c r="S33" s="363" t="s">
        <v>2</v>
      </c>
      <c r="T33" s="363" t="s">
        <v>2</v>
      </c>
      <c r="U33" s="363" t="s">
        <v>2</v>
      </c>
      <c r="V33" s="363" t="s">
        <v>2</v>
      </c>
      <c r="W33" s="363" t="s">
        <v>2</v>
      </c>
      <c r="X33" s="363" t="s">
        <v>2</v>
      </c>
      <c r="Y33" s="363" t="s">
        <v>2</v>
      </c>
      <c r="Z33" s="363" t="s">
        <v>2</v>
      </c>
      <c r="AA33" s="363" t="s">
        <v>2</v>
      </c>
      <c r="AB33" s="363" t="s">
        <v>2</v>
      </c>
      <c r="AC33" s="363" t="s">
        <v>2</v>
      </c>
      <c r="AD33" s="363" t="s">
        <v>2</v>
      </c>
      <c r="AE33" s="363" t="s">
        <v>2</v>
      </c>
      <c r="AF33" s="363" t="s">
        <v>2</v>
      </c>
      <c r="AG33" s="363" t="s">
        <v>2</v>
      </c>
      <c r="AH33" s="363" t="s">
        <v>2</v>
      </c>
      <c r="AI33" s="363" t="s">
        <v>2</v>
      </c>
      <c r="AJ33" s="363" t="s">
        <v>2</v>
      </c>
      <c r="AK33" s="363" t="s">
        <v>2</v>
      </c>
      <c r="AL33" s="363" t="s">
        <v>2</v>
      </c>
      <c r="AM33" s="363" t="s">
        <v>2</v>
      </c>
      <c r="AN33" s="363" t="s">
        <v>2</v>
      </c>
      <c r="AO33" s="363" t="s">
        <v>2</v>
      </c>
      <c r="AP33" s="363" t="s">
        <v>2</v>
      </c>
      <c r="AQ33" s="363" t="s">
        <v>2</v>
      </c>
      <c r="AR33" s="363" t="s">
        <v>2</v>
      </c>
      <c r="AS33" s="363" t="s">
        <v>2</v>
      </c>
      <c r="AT33" s="363" t="s">
        <v>2</v>
      </c>
      <c r="AU33" s="363" t="s">
        <v>2</v>
      </c>
      <c r="AV33" s="363" t="s">
        <v>2</v>
      </c>
      <c r="AW33" s="363" t="s">
        <v>2</v>
      </c>
      <c r="AX33" s="363" t="s">
        <v>2</v>
      </c>
      <c r="AY33" s="363" t="s">
        <v>2</v>
      </c>
      <c r="AZ33" s="363" t="s">
        <v>2</v>
      </c>
      <c r="BA33" s="363" t="s">
        <v>2</v>
      </c>
      <c r="BB33" s="363" t="s">
        <v>2</v>
      </c>
      <c r="BC33" s="363" t="s">
        <v>2</v>
      </c>
      <c r="BD33" s="363" t="s">
        <v>2</v>
      </c>
      <c r="BE33" s="363" t="s">
        <v>2</v>
      </c>
      <c r="BF33" s="363" t="s">
        <v>2</v>
      </c>
      <c r="BG33" s="363" t="s">
        <v>2</v>
      </c>
      <c r="BH33" s="363" t="s">
        <v>2</v>
      </c>
      <c r="BI33" s="363" t="s">
        <v>2</v>
      </c>
      <c r="BJ33" s="363" t="s">
        <v>2</v>
      </c>
      <c r="BK33" s="363" t="s">
        <v>2</v>
      </c>
      <c r="BL33" s="363" t="s">
        <v>2</v>
      </c>
      <c r="BM33" s="363" t="s">
        <v>2</v>
      </c>
      <c r="BN33" s="363" t="s">
        <v>2</v>
      </c>
      <c r="BO33" s="363" t="s">
        <v>2</v>
      </c>
      <c r="BP33" s="363" t="s">
        <v>2</v>
      </c>
      <c r="BQ33" s="363" t="s">
        <v>2</v>
      </c>
      <c r="BR33" s="363" t="s">
        <v>2</v>
      </c>
      <c r="BS33" s="363" t="s">
        <v>2</v>
      </c>
      <c r="BT33" s="363" t="s">
        <v>2</v>
      </c>
      <c r="BU33" s="363" t="s">
        <v>2</v>
      </c>
      <c r="BV33" s="363" t="s">
        <v>2</v>
      </c>
      <c r="BW33" s="363" t="s">
        <v>2</v>
      </c>
      <c r="BX33" s="363" t="s">
        <v>2</v>
      </c>
      <c r="BY33" s="363" t="s">
        <v>2</v>
      </c>
      <c r="BZ33" s="363" t="s">
        <v>2</v>
      </c>
      <c r="CA33" s="363" t="s">
        <v>2</v>
      </c>
      <c r="CB33" s="363" t="s">
        <v>2</v>
      </c>
      <c r="CC33" s="363" t="s">
        <v>2</v>
      </c>
      <c r="CD33" s="363" t="s">
        <v>2</v>
      </c>
      <c r="CE33" s="363" t="s">
        <v>2</v>
      </c>
      <c r="CF33" s="363" t="s">
        <v>2</v>
      </c>
      <c r="CG33" s="363" t="s">
        <v>2</v>
      </c>
      <c r="CH33" s="363" t="s">
        <v>2</v>
      </c>
      <c r="CI33" s="363" t="s">
        <v>2</v>
      </c>
      <c r="CJ33" s="363" t="s">
        <v>2</v>
      </c>
      <c r="CK33" s="363" t="s">
        <v>2</v>
      </c>
      <c r="CL33" s="363" t="s">
        <v>2</v>
      </c>
    </row>
    <row r="34" spans="1:90">
      <c r="A34" s="370" t="s">
        <v>55</v>
      </c>
      <c r="B34" s="371" t="s">
        <v>56</v>
      </c>
      <c r="C34" s="363" t="s">
        <v>2</v>
      </c>
      <c r="D34" s="363" t="s">
        <v>2</v>
      </c>
      <c r="E34" s="363" t="s">
        <v>2</v>
      </c>
      <c r="F34" s="363" t="s">
        <v>2</v>
      </c>
      <c r="G34" s="363" t="s">
        <v>2</v>
      </c>
      <c r="H34" s="363" t="s">
        <v>2</v>
      </c>
      <c r="I34" s="363" t="s">
        <v>2</v>
      </c>
      <c r="J34" s="363" t="s">
        <v>2</v>
      </c>
      <c r="K34" s="363" t="s">
        <v>2</v>
      </c>
      <c r="L34" s="363" t="s">
        <v>2</v>
      </c>
      <c r="M34" s="363" t="s">
        <v>2</v>
      </c>
      <c r="N34" s="363" t="s">
        <v>2</v>
      </c>
      <c r="O34" s="363" t="s">
        <v>2</v>
      </c>
      <c r="P34" s="363" t="s">
        <v>2</v>
      </c>
      <c r="Q34" s="363" t="s">
        <v>2</v>
      </c>
      <c r="R34" s="363" t="s">
        <v>2</v>
      </c>
      <c r="S34" s="363" t="s">
        <v>2</v>
      </c>
      <c r="T34" s="363" t="s">
        <v>2</v>
      </c>
      <c r="U34" s="363" t="s">
        <v>2</v>
      </c>
      <c r="V34" s="363" t="s">
        <v>2</v>
      </c>
      <c r="W34" s="363" t="s">
        <v>2</v>
      </c>
      <c r="X34" s="363" t="s">
        <v>2</v>
      </c>
      <c r="Y34" s="363" t="s">
        <v>2</v>
      </c>
      <c r="Z34" s="363" t="s">
        <v>2</v>
      </c>
      <c r="AA34" s="363" t="s">
        <v>2</v>
      </c>
      <c r="AB34" s="363" t="s">
        <v>2</v>
      </c>
      <c r="AC34" s="363" t="s">
        <v>2</v>
      </c>
      <c r="AD34" s="363" t="s">
        <v>2</v>
      </c>
      <c r="AE34" s="363" t="s">
        <v>2</v>
      </c>
      <c r="AF34" s="363" t="s">
        <v>2</v>
      </c>
      <c r="AG34" s="363" t="s">
        <v>2</v>
      </c>
      <c r="AH34" s="363" t="s">
        <v>2</v>
      </c>
      <c r="AI34" s="363" t="s">
        <v>2</v>
      </c>
      <c r="AJ34" s="363" t="s">
        <v>2</v>
      </c>
      <c r="AK34" s="363" t="s">
        <v>2</v>
      </c>
      <c r="AL34" s="363" t="s">
        <v>2</v>
      </c>
      <c r="AM34" s="363" t="s">
        <v>2</v>
      </c>
      <c r="AN34" s="363" t="s">
        <v>2</v>
      </c>
      <c r="AO34" s="363" t="s">
        <v>2</v>
      </c>
      <c r="AP34" s="363" t="s">
        <v>2</v>
      </c>
      <c r="AQ34" s="363" t="s">
        <v>2</v>
      </c>
      <c r="AR34" s="363" t="s">
        <v>2</v>
      </c>
      <c r="AS34" s="363" t="s">
        <v>2</v>
      </c>
      <c r="AT34" s="363" t="s">
        <v>2</v>
      </c>
      <c r="AU34" s="363" t="s">
        <v>2</v>
      </c>
      <c r="AV34" s="363" t="s">
        <v>2</v>
      </c>
      <c r="AW34" s="363" t="s">
        <v>2</v>
      </c>
      <c r="AX34" s="363" t="s">
        <v>2</v>
      </c>
      <c r="AY34" s="363" t="s">
        <v>2</v>
      </c>
      <c r="AZ34" s="363" t="s">
        <v>2</v>
      </c>
      <c r="BA34" s="363" t="s">
        <v>2</v>
      </c>
      <c r="BB34" s="363" t="s">
        <v>2</v>
      </c>
      <c r="BC34" s="363" t="s">
        <v>2</v>
      </c>
      <c r="BD34" s="363" t="s">
        <v>2</v>
      </c>
      <c r="BE34" s="363" t="s">
        <v>2</v>
      </c>
      <c r="BF34" s="363" t="s">
        <v>2</v>
      </c>
      <c r="BG34" s="363" t="s">
        <v>2</v>
      </c>
      <c r="BH34" s="363" t="s">
        <v>2</v>
      </c>
      <c r="BI34" s="363" t="s">
        <v>2</v>
      </c>
      <c r="BJ34" s="363" t="s">
        <v>2</v>
      </c>
      <c r="BK34" s="363" t="s">
        <v>2</v>
      </c>
      <c r="BL34" s="363" t="s">
        <v>2</v>
      </c>
      <c r="BM34" s="363" t="s">
        <v>2</v>
      </c>
      <c r="BN34" s="363" t="s">
        <v>2</v>
      </c>
      <c r="BO34" s="363" t="s">
        <v>2</v>
      </c>
      <c r="BP34" s="363" t="s">
        <v>2</v>
      </c>
      <c r="BQ34" s="363" t="s">
        <v>2</v>
      </c>
      <c r="BR34" s="363" t="s">
        <v>2</v>
      </c>
      <c r="BS34" s="363" t="s">
        <v>2</v>
      </c>
      <c r="BT34" s="363" t="s">
        <v>2</v>
      </c>
      <c r="BU34" s="363" t="s">
        <v>2</v>
      </c>
      <c r="BV34" s="363" t="s">
        <v>2</v>
      </c>
      <c r="BW34" s="363" t="s">
        <v>2</v>
      </c>
      <c r="BX34" s="363" t="s">
        <v>2</v>
      </c>
      <c r="BY34" s="363" t="s">
        <v>2</v>
      </c>
      <c r="BZ34" s="363" t="s">
        <v>2</v>
      </c>
      <c r="CA34" s="363" t="s">
        <v>2</v>
      </c>
      <c r="CB34" s="363" t="s">
        <v>2</v>
      </c>
      <c r="CC34" s="363" t="s">
        <v>2</v>
      </c>
      <c r="CD34" s="363" t="s">
        <v>2</v>
      </c>
      <c r="CE34" s="363" t="s">
        <v>2</v>
      </c>
      <c r="CF34" s="363" t="s">
        <v>2</v>
      </c>
      <c r="CG34" s="363" t="s">
        <v>2</v>
      </c>
      <c r="CH34" s="363" t="s">
        <v>2</v>
      </c>
      <c r="CI34" s="363" t="s">
        <v>2</v>
      </c>
      <c r="CJ34" s="363" t="s">
        <v>2</v>
      </c>
      <c r="CK34" s="363" t="s">
        <v>2</v>
      </c>
      <c r="CL34" s="363" t="s">
        <v>2</v>
      </c>
    </row>
    <row r="35" spans="1:90">
      <c r="A35" s="370" t="s">
        <v>57</v>
      </c>
      <c r="B35" s="371" t="s">
        <v>58</v>
      </c>
      <c r="C35" s="363" t="s">
        <v>2</v>
      </c>
      <c r="D35" s="363" t="s">
        <v>2</v>
      </c>
      <c r="E35" s="363" t="s">
        <v>2</v>
      </c>
      <c r="F35" s="363" t="s">
        <v>2</v>
      </c>
      <c r="G35" s="363" t="s">
        <v>2</v>
      </c>
      <c r="H35" s="363" t="s">
        <v>2</v>
      </c>
      <c r="I35" s="363" t="s">
        <v>2</v>
      </c>
      <c r="J35" s="363" t="s">
        <v>2</v>
      </c>
      <c r="K35" s="363" t="s">
        <v>2</v>
      </c>
      <c r="L35" s="363" t="s">
        <v>2</v>
      </c>
      <c r="M35" s="363" t="s">
        <v>2</v>
      </c>
      <c r="N35" s="363" t="s">
        <v>2</v>
      </c>
      <c r="O35" s="363" t="s">
        <v>2</v>
      </c>
      <c r="P35" s="363" t="s">
        <v>2</v>
      </c>
      <c r="Q35" s="363" t="s">
        <v>2</v>
      </c>
      <c r="R35" s="363" t="s">
        <v>2</v>
      </c>
      <c r="S35" s="363" t="s">
        <v>2</v>
      </c>
      <c r="T35" s="363" t="s">
        <v>2</v>
      </c>
      <c r="U35" s="363" t="s">
        <v>2</v>
      </c>
      <c r="V35" s="363" t="s">
        <v>2</v>
      </c>
      <c r="W35" s="363" t="s">
        <v>2</v>
      </c>
      <c r="X35" s="363" t="s">
        <v>2</v>
      </c>
      <c r="Y35" s="363" t="s">
        <v>2</v>
      </c>
      <c r="Z35" s="363" t="s">
        <v>2</v>
      </c>
      <c r="AA35" s="363" t="s">
        <v>2</v>
      </c>
      <c r="AB35" s="363" t="s">
        <v>2</v>
      </c>
      <c r="AC35" s="363" t="s">
        <v>2</v>
      </c>
      <c r="AD35" s="363" t="s">
        <v>2</v>
      </c>
      <c r="AE35" s="363" t="s">
        <v>2</v>
      </c>
      <c r="AF35" s="363" t="s">
        <v>2</v>
      </c>
      <c r="AG35" s="363" t="s">
        <v>2</v>
      </c>
      <c r="AH35" s="363" t="s">
        <v>2</v>
      </c>
      <c r="AI35" s="363" t="s">
        <v>2</v>
      </c>
      <c r="AJ35" s="363" t="s">
        <v>2</v>
      </c>
      <c r="AK35" s="363" t="s">
        <v>2</v>
      </c>
      <c r="AL35" s="363" t="s">
        <v>2</v>
      </c>
      <c r="AM35" s="363" t="s">
        <v>2</v>
      </c>
      <c r="AN35" s="363" t="s">
        <v>2</v>
      </c>
      <c r="AO35" s="363" t="s">
        <v>2</v>
      </c>
      <c r="AP35" s="363" t="s">
        <v>2</v>
      </c>
      <c r="AQ35" s="363" t="s">
        <v>2</v>
      </c>
      <c r="AR35" s="363" t="s">
        <v>2</v>
      </c>
      <c r="AS35" s="363" t="s">
        <v>2</v>
      </c>
      <c r="AT35" s="363" t="s">
        <v>2</v>
      </c>
      <c r="AU35" s="363" t="s">
        <v>2</v>
      </c>
      <c r="AV35" s="363" t="s">
        <v>2</v>
      </c>
      <c r="AW35" s="363" t="s">
        <v>2</v>
      </c>
      <c r="AX35" s="363" t="s">
        <v>2</v>
      </c>
      <c r="AY35" s="363" t="s">
        <v>2</v>
      </c>
      <c r="AZ35" s="363" t="s">
        <v>2</v>
      </c>
      <c r="BA35" s="363" t="s">
        <v>2</v>
      </c>
      <c r="BB35" s="363" t="s">
        <v>2</v>
      </c>
      <c r="BC35" s="363" t="s">
        <v>2</v>
      </c>
      <c r="BD35" s="363" t="s">
        <v>2</v>
      </c>
      <c r="BE35" s="363" t="s">
        <v>2</v>
      </c>
      <c r="BF35" s="363" t="s">
        <v>2</v>
      </c>
      <c r="BG35" s="363" t="s">
        <v>2</v>
      </c>
      <c r="BH35" s="363" t="s">
        <v>2</v>
      </c>
      <c r="BI35" s="363" t="s">
        <v>2</v>
      </c>
      <c r="BJ35" s="363" t="s">
        <v>2</v>
      </c>
      <c r="BK35" s="363" t="s">
        <v>2</v>
      </c>
      <c r="BL35" s="363" t="s">
        <v>2</v>
      </c>
      <c r="BM35" s="363" t="s">
        <v>2</v>
      </c>
      <c r="BN35" s="363" t="s">
        <v>2</v>
      </c>
      <c r="BO35" s="363" t="s">
        <v>2</v>
      </c>
      <c r="BP35" s="363" t="s">
        <v>2</v>
      </c>
      <c r="BQ35" s="363" t="s">
        <v>2</v>
      </c>
      <c r="BR35" s="363" t="s">
        <v>2</v>
      </c>
      <c r="BS35" s="363" t="s">
        <v>2</v>
      </c>
      <c r="BT35" s="363" t="s">
        <v>2</v>
      </c>
      <c r="BU35" s="363" t="s">
        <v>2</v>
      </c>
      <c r="BV35" s="363" t="s">
        <v>2</v>
      </c>
      <c r="BW35" s="363" t="s">
        <v>2</v>
      </c>
      <c r="BX35" s="363" t="s">
        <v>2</v>
      </c>
      <c r="BY35" s="363" t="s">
        <v>2</v>
      </c>
      <c r="BZ35" s="363" t="s">
        <v>2</v>
      </c>
      <c r="CA35" s="363" t="s">
        <v>2</v>
      </c>
      <c r="CB35" s="363" t="s">
        <v>2</v>
      </c>
      <c r="CC35" s="363" t="s">
        <v>2</v>
      </c>
      <c r="CD35" s="363" t="s">
        <v>2</v>
      </c>
      <c r="CE35" s="363" t="s">
        <v>2</v>
      </c>
      <c r="CF35" s="363" t="s">
        <v>2</v>
      </c>
      <c r="CG35" s="363" t="s">
        <v>2</v>
      </c>
      <c r="CH35" s="363" t="s">
        <v>2</v>
      </c>
      <c r="CI35" s="363" t="s">
        <v>2</v>
      </c>
      <c r="CJ35" s="363" t="s">
        <v>2</v>
      </c>
      <c r="CK35" s="363" t="s">
        <v>2</v>
      </c>
      <c r="CL35" s="363" t="s">
        <v>2</v>
      </c>
    </row>
    <row r="36" spans="1:90">
      <c r="A36" s="370" t="s">
        <v>59</v>
      </c>
      <c r="B36" s="371" t="s">
        <v>60</v>
      </c>
      <c r="C36" s="363" t="s">
        <v>2</v>
      </c>
      <c r="D36" s="363" t="s">
        <v>2</v>
      </c>
      <c r="E36" s="363" t="s">
        <v>2</v>
      </c>
      <c r="F36" s="363" t="s">
        <v>2</v>
      </c>
      <c r="G36" s="363" t="s">
        <v>2</v>
      </c>
      <c r="H36" s="363" t="s">
        <v>2</v>
      </c>
      <c r="I36" s="363" t="s">
        <v>2</v>
      </c>
      <c r="J36" s="363" t="s">
        <v>2</v>
      </c>
      <c r="K36" s="363" t="s">
        <v>2</v>
      </c>
      <c r="L36" s="363" t="s">
        <v>2</v>
      </c>
      <c r="M36" s="363" t="s">
        <v>2</v>
      </c>
      <c r="N36" s="363" t="s">
        <v>2</v>
      </c>
      <c r="O36" s="363" t="s">
        <v>2</v>
      </c>
      <c r="P36" s="363" t="s">
        <v>2</v>
      </c>
      <c r="Q36" s="363" t="s">
        <v>2</v>
      </c>
      <c r="R36" s="363" t="s">
        <v>2</v>
      </c>
      <c r="S36" s="363" t="s">
        <v>2</v>
      </c>
      <c r="T36" s="363" t="s">
        <v>2</v>
      </c>
      <c r="U36" s="363" t="s">
        <v>2</v>
      </c>
      <c r="V36" s="363" t="s">
        <v>2</v>
      </c>
      <c r="W36" s="363" t="s">
        <v>2</v>
      </c>
      <c r="X36" s="363" t="s">
        <v>2</v>
      </c>
      <c r="Y36" s="363" t="s">
        <v>2</v>
      </c>
      <c r="Z36" s="363" t="s">
        <v>2</v>
      </c>
      <c r="AA36" s="363" t="s">
        <v>2</v>
      </c>
      <c r="AB36" s="363" t="s">
        <v>2</v>
      </c>
      <c r="AC36" s="363" t="s">
        <v>2</v>
      </c>
      <c r="AD36" s="363" t="s">
        <v>2</v>
      </c>
      <c r="AE36" s="363" t="s">
        <v>2</v>
      </c>
      <c r="AF36" s="363" t="s">
        <v>2</v>
      </c>
      <c r="AG36" s="363" t="s">
        <v>2</v>
      </c>
      <c r="AH36" s="363" t="s">
        <v>2</v>
      </c>
      <c r="AI36" s="363" t="s">
        <v>2</v>
      </c>
      <c r="AJ36" s="363" t="s">
        <v>2</v>
      </c>
      <c r="AK36" s="363" t="s">
        <v>2</v>
      </c>
      <c r="AL36" s="363" t="s">
        <v>2</v>
      </c>
      <c r="AM36" s="363" t="s">
        <v>2</v>
      </c>
      <c r="AN36" s="363" t="s">
        <v>2</v>
      </c>
      <c r="AO36" s="363" t="s">
        <v>2</v>
      </c>
      <c r="AP36" s="363" t="s">
        <v>2</v>
      </c>
      <c r="AQ36" s="363" t="s">
        <v>2</v>
      </c>
      <c r="AR36" s="363" t="s">
        <v>2</v>
      </c>
      <c r="AS36" s="363" t="s">
        <v>2</v>
      </c>
      <c r="AT36" s="363" t="s">
        <v>2</v>
      </c>
      <c r="AU36" s="363" t="s">
        <v>2</v>
      </c>
      <c r="AV36" s="363" t="s">
        <v>2</v>
      </c>
      <c r="AW36" s="363" t="s">
        <v>2</v>
      </c>
      <c r="AX36" s="363" t="s">
        <v>2</v>
      </c>
      <c r="AY36" s="363" t="s">
        <v>2</v>
      </c>
      <c r="AZ36" s="363" t="s">
        <v>2</v>
      </c>
      <c r="BA36" s="363" t="s">
        <v>2</v>
      </c>
      <c r="BB36" s="363" t="s">
        <v>2</v>
      </c>
      <c r="BC36" s="363" t="s">
        <v>2</v>
      </c>
      <c r="BD36" s="363" t="s">
        <v>2</v>
      </c>
      <c r="BE36" s="363" t="s">
        <v>2</v>
      </c>
      <c r="BF36" s="363" t="s">
        <v>2</v>
      </c>
      <c r="BG36" s="363" t="s">
        <v>2</v>
      </c>
      <c r="BH36" s="363" t="s">
        <v>2</v>
      </c>
      <c r="BI36" s="363" t="s">
        <v>2</v>
      </c>
      <c r="BJ36" s="363" t="s">
        <v>2</v>
      </c>
      <c r="BK36" s="363" t="s">
        <v>2</v>
      </c>
      <c r="BL36" s="363" t="s">
        <v>2</v>
      </c>
      <c r="BM36" s="363" t="s">
        <v>2</v>
      </c>
      <c r="BN36" s="363" t="s">
        <v>2</v>
      </c>
      <c r="BO36" s="363" t="s">
        <v>2</v>
      </c>
      <c r="BP36" s="363" t="s">
        <v>2</v>
      </c>
      <c r="BQ36" s="363" t="s">
        <v>2</v>
      </c>
      <c r="BR36" s="363" t="s">
        <v>2</v>
      </c>
      <c r="BS36" s="363" t="s">
        <v>2</v>
      </c>
      <c r="BT36" s="363" t="s">
        <v>2</v>
      </c>
      <c r="BU36" s="363" t="s">
        <v>2</v>
      </c>
      <c r="BV36" s="363" t="s">
        <v>2</v>
      </c>
      <c r="BW36" s="363" t="s">
        <v>2</v>
      </c>
      <c r="BX36" s="363" t="s">
        <v>2</v>
      </c>
      <c r="BY36" s="363" t="s">
        <v>2</v>
      </c>
      <c r="BZ36" s="363" t="s">
        <v>2</v>
      </c>
      <c r="CA36" s="363" t="s">
        <v>2</v>
      </c>
      <c r="CB36" s="363" t="s">
        <v>2</v>
      </c>
      <c r="CC36" s="363" t="s">
        <v>2</v>
      </c>
      <c r="CD36" s="363" t="s">
        <v>2</v>
      </c>
      <c r="CE36" s="363" t="s">
        <v>2</v>
      </c>
      <c r="CF36" s="363" t="s">
        <v>2</v>
      </c>
      <c r="CG36" s="363" t="s">
        <v>2</v>
      </c>
      <c r="CH36" s="363" t="s">
        <v>2</v>
      </c>
      <c r="CI36" s="363" t="s">
        <v>2</v>
      </c>
      <c r="CJ36" s="363" t="s">
        <v>2</v>
      </c>
      <c r="CK36" s="363" t="s">
        <v>2</v>
      </c>
      <c r="CL36" s="363" t="s">
        <v>2</v>
      </c>
    </row>
    <row r="37" spans="1:90">
      <c r="A37" s="370" t="s">
        <v>61</v>
      </c>
      <c r="B37" s="371" t="s">
        <v>62</v>
      </c>
      <c r="C37" s="363" t="s">
        <v>2</v>
      </c>
      <c r="D37" s="363" t="s">
        <v>2</v>
      </c>
      <c r="E37" s="363" t="s">
        <v>2</v>
      </c>
      <c r="F37" s="363" t="s">
        <v>2</v>
      </c>
      <c r="G37" s="363" t="s">
        <v>2</v>
      </c>
      <c r="H37" s="363" t="s">
        <v>2</v>
      </c>
      <c r="I37" s="363" t="s">
        <v>2</v>
      </c>
      <c r="J37" s="363" t="s">
        <v>2</v>
      </c>
      <c r="K37" s="363" t="s">
        <v>2</v>
      </c>
      <c r="L37" s="363" t="s">
        <v>2</v>
      </c>
      <c r="M37" s="363" t="s">
        <v>2</v>
      </c>
      <c r="N37" s="363" t="s">
        <v>2</v>
      </c>
      <c r="O37" s="363" t="s">
        <v>2</v>
      </c>
      <c r="P37" s="363" t="s">
        <v>2</v>
      </c>
      <c r="Q37" s="363" t="s">
        <v>2</v>
      </c>
      <c r="R37" s="363" t="s">
        <v>2</v>
      </c>
      <c r="S37" s="363" t="s">
        <v>2</v>
      </c>
      <c r="T37" s="363" t="s">
        <v>2</v>
      </c>
      <c r="U37" s="363" t="s">
        <v>2</v>
      </c>
      <c r="V37" s="363" t="s">
        <v>2</v>
      </c>
      <c r="W37" s="363" t="s">
        <v>2</v>
      </c>
      <c r="X37" s="363" t="s">
        <v>2</v>
      </c>
      <c r="Y37" s="363" t="s">
        <v>2</v>
      </c>
      <c r="Z37" s="363" t="s">
        <v>2</v>
      </c>
      <c r="AA37" s="363" t="s">
        <v>2</v>
      </c>
      <c r="AB37" s="363" t="s">
        <v>2</v>
      </c>
      <c r="AC37" s="363" t="s">
        <v>2</v>
      </c>
      <c r="AD37" s="363" t="s">
        <v>2</v>
      </c>
      <c r="AE37" s="363" t="s">
        <v>2</v>
      </c>
      <c r="AF37" s="363" t="s">
        <v>2</v>
      </c>
      <c r="AG37" s="363" t="s">
        <v>2</v>
      </c>
      <c r="AH37" s="363" t="s">
        <v>2</v>
      </c>
      <c r="AI37" s="363" t="s">
        <v>2</v>
      </c>
      <c r="AJ37" s="363" t="s">
        <v>2</v>
      </c>
      <c r="AK37" s="363" t="s">
        <v>2</v>
      </c>
      <c r="AL37" s="363" t="s">
        <v>2</v>
      </c>
      <c r="AM37" s="363" t="s">
        <v>2</v>
      </c>
      <c r="AN37" s="363" t="s">
        <v>2</v>
      </c>
      <c r="AO37" s="363" t="s">
        <v>2</v>
      </c>
      <c r="AP37" s="363" t="s">
        <v>2</v>
      </c>
      <c r="AQ37" s="363" t="s">
        <v>2</v>
      </c>
      <c r="AR37" s="363" t="s">
        <v>2</v>
      </c>
      <c r="AS37" s="363" t="s">
        <v>2</v>
      </c>
      <c r="AT37" s="363" t="s">
        <v>2</v>
      </c>
      <c r="AU37" s="363" t="s">
        <v>2</v>
      </c>
      <c r="AV37" s="363" t="s">
        <v>2</v>
      </c>
      <c r="AW37" s="363" t="s">
        <v>2</v>
      </c>
      <c r="AX37" s="363" t="s">
        <v>2</v>
      </c>
      <c r="AY37" s="363" t="s">
        <v>2</v>
      </c>
      <c r="AZ37" s="363" t="s">
        <v>2</v>
      </c>
      <c r="BA37" s="363" t="s">
        <v>2</v>
      </c>
      <c r="BB37" s="363" t="s">
        <v>2</v>
      </c>
      <c r="BC37" s="363" t="s">
        <v>2</v>
      </c>
      <c r="BD37" s="363" t="s">
        <v>2</v>
      </c>
      <c r="BE37" s="363" t="s">
        <v>2</v>
      </c>
      <c r="BF37" s="363" t="s">
        <v>2</v>
      </c>
      <c r="BG37" s="363" t="s">
        <v>2</v>
      </c>
      <c r="BH37" s="363" t="s">
        <v>2</v>
      </c>
      <c r="BI37" s="363" t="s">
        <v>2</v>
      </c>
      <c r="BJ37" s="363" t="s">
        <v>2</v>
      </c>
      <c r="BK37" s="363" t="s">
        <v>2</v>
      </c>
      <c r="BL37" s="363" t="s">
        <v>2</v>
      </c>
      <c r="BM37" s="363" t="s">
        <v>2</v>
      </c>
      <c r="BN37" s="363" t="s">
        <v>2</v>
      </c>
      <c r="BO37" s="363" t="s">
        <v>2</v>
      </c>
      <c r="BP37" s="363" t="s">
        <v>2</v>
      </c>
      <c r="BQ37" s="363" t="s">
        <v>2</v>
      </c>
      <c r="BR37" s="363" t="s">
        <v>2</v>
      </c>
      <c r="BS37" s="363" t="s">
        <v>2</v>
      </c>
      <c r="BT37" s="363" t="s">
        <v>2</v>
      </c>
      <c r="BU37" s="363" t="s">
        <v>2</v>
      </c>
      <c r="BV37" s="363" t="s">
        <v>2</v>
      </c>
      <c r="BW37" s="363" t="s">
        <v>2</v>
      </c>
      <c r="BX37" s="363" t="s">
        <v>2</v>
      </c>
      <c r="BY37" s="363" t="s">
        <v>2</v>
      </c>
      <c r="BZ37" s="363" t="s">
        <v>2</v>
      </c>
      <c r="CA37" s="363" t="s">
        <v>2</v>
      </c>
      <c r="CB37" s="363" t="s">
        <v>2</v>
      </c>
      <c r="CC37" s="363" t="s">
        <v>2</v>
      </c>
      <c r="CD37" s="363" t="s">
        <v>2</v>
      </c>
      <c r="CE37" s="363" t="s">
        <v>2</v>
      </c>
      <c r="CF37" s="363" t="s">
        <v>2</v>
      </c>
      <c r="CG37" s="363" t="s">
        <v>2</v>
      </c>
      <c r="CH37" s="363" t="s">
        <v>2</v>
      </c>
      <c r="CI37" s="363" t="s">
        <v>2</v>
      </c>
      <c r="CJ37" s="363" t="s">
        <v>2</v>
      </c>
      <c r="CK37" s="363" t="s">
        <v>2</v>
      </c>
      <c r="CL37" s="363" t="s">
        <v>2</v>
      </c>
    </row>
    <row r="38" spans="1:90">
      <c r="A38" s="370" t="s">
        <v>63</v>
      </c>
      <c r="B38" s="371" t="s">
        <v>64</v>
      </c>
      <c r="C38" s="363" t="s">
        <v>2</v>
      </c>
      <c r="D38" s="363" t="s">
        <v>2</v>
      </c>
      <c r="E38" s="363" t="s">
        <v>2</v>
      </c>
      <c r="F38" s="363" t="s">
        <v>2</v>
      </c>
      <c r="G38" s="363" t="s">
        <v>2</v>
      </c>
      <c r="H38" s="363" t="s">
        <v>2</v>
      </c>
      <c r="I38" s="363" t="s">
        <v>2</v>
      </c>
      <c r="J38" s="363" t="s">
        <v>2</v>
      </c>
      <c r="K38" s="363" t="s">
        <v>2</v>
      </c>
      <c r="L38" s="363" t="s">
        <v>2</v>
      </c>
      <c r="M38" s="363" t="s">
        <v>2</v>
      </c>
      <c r="N38" s="363" t="s">
        <v>2</v>
      </c>
      <c r="O38" s="363" t="s">
        <v>2</v>
      </c>
      <c r="P38" s="363" t="s">
        <v>2</v>
      </c>
      <c r="Q38" s="363" t="s">
        <v>2</v>
      </c>
      <c r="R38" s="363" t="s">
        <v>2</v>
      </c>
      <c r="S38" s="363" t="s">
        <v>2</v>
      </c>
      <c r="T38" s="363" t="s">
        <v>2</v>
      </c>
      <c r="U38" s="363" t="s">
        <v>2</v>
      </c>
      <c r="V38" s="363" t="s">
        <v>2</v>
      </c>
      <c r="W38" s="363" t="s">
        <v>2</v>
      </c>
      <c r="X38" s="363" t="s">
        <v>2</v>
      </c>
      <c r="Y38" s="363" t="s">
        <v>2</v>
      </c>
      <c r="Z38" s="363" t="s">
        <v>2</v>
      </c>
      <c r="AA38" s="363" t="s">
        <v>2</v>
      </c>
      <c r="AB38" s="363" t="s">
        <v>2</v>
      </c>
      <c r="AC38" s="363" t="s">
        <v>2</v>
      </c>
      <c r="AD38" s="363" t="s">
        <v>2</v>
      </c>
      <c r="AE38" s="363" t="s">
        <v>2</v>
      </c>
      <c r="AF38" s="363" t="s">
        <v>2</v>
      </c>
      <c r="AG38" s="363" t="s">
        <v>2</v>
      </c>
      <c r="AH38" s="363" t="s">
        <v>2</v>
      </c>
      <c r="AI38" s="363" t="s">
        <v>2</v>
      </c>
      <c r="AJ38" s="363" t="s">
        <v>2</v>
      </c>
      <c r="AK38" s="363" t="s">
        <v>2</v>
      </c>
      <c r="AL38" s="363" t="s">
        <v>2</v>
      </c>
      <c r="AM38" s="363" t="s">
        <v>2</v>
      </c>
      <c r="AN38" s="363" t="s">
        <v>2</v>
      </c>
      <c r="AO38" s="363" t="s">
        <v>2</v>
      </c>
      <c r="AP38" s="363" t="s">
        <v>2</v>
      </c>
      <c r="AQ38" s="363" t="s">
        <v>2</v>
      </c>
      <c r="AR38" s="363" t="s">
        <v>2</v>
      </c>
      <c r="AS38" s="363" t="s">
        <v>2</v>
      </c>
      <c r="AT38" s="363" t="s">
        <v>2</v>
      </c>
      <c r="AU38" s="363" t="s">
        <v>2</v>
      </c>
      <c r="AV38" s="363" t="s">
        <v>2</v>
      </c>
      <c r="AW38" s="363" t="s">
        <v>2</v>
      </c>
      <c r="AX38" s="363" t="s">
        <v>2</v>
      </c>
      <c r="AY38" s="363" t="s">
        <v>2</v>
      </c>
      <c r="AZ38" s="363" t="s">
        <v>2</v>
      </c>
      <c r="BA38" s="363" t="s">
        <v>2</v>
      </c>
      <c r="BB38" s="363" t="s">
        <v>2</v>
      </c>
      <c r="BC38" s="363" t="s">
        <v>2</v>
      </c>
      <c r="BD38" s="363" t="s">
        <v>2</v>
      </c>
      <c r="BE38" s="363" t="s">
        <v>2</v>
      </c>
      <c r="BF38" s="363" t="s">
        <v>2</v>
      </c>
      <c r="BG38" s="363" t="s">
        <v>2</v>
      </c>
      <c r="BH38" s="363" t="s">
        <v>2</v>
      </c>
      <c r="BI38" s="363" t="s">
        <v>2</v>
      </c>
      <c r="BJ38" s="363" t="s">
        <v>2</v>
      </c>
      <c r="BK38" s="363" t="s">
        <v>2</v>
      </c>
      <c r="BL38" s="363" t="s">
        <v>2</v>
      </c>
      <c r="BM38" s="363" t="s">
        <v>2</v>
      </c>
      <c r="BN38" s="363" t="s">
        <v>2</v>
      </c>
      <c r="BO38" s="363" t="s">
        <v>2</v>
      </c>
      <c r="BP38" s="363" t="s">
        <v>2</v>
      </c>
      <c r="BQ38" s="363" t="s">
        <v>2</v>
      </c>
      <c r="BR38" s="363" t="s">
        <v>2</v>
      </c>
      <c r="BS38" s="363" t="s">
        <v>2</v>
      </c>
      <c r="BT38" s="363" t="s">
        <v>2</v>
      </c>
      <c r="BU38" s="363" t="s">
        <v>2</v>
      </c>
      <c r="BV38" s="363" t="s">
        <v>2</v>
      </c>
      <c r="BW38" s="363" t="s">
        <v>2</v>
      </c>
      <c r="BX38" s="363" t="s">
        <v>2</v>
      </c>
      <c r="BY38" s="363" t="s">
        <v>2</v>
      </c>
      <c r="BZ38" s="363" t="s">
        <v>2</v>
      </c>
      <c r="CA38" s="363" t="s">
        <v>2</v>
      </c>
      <c r="CB38" s="363" t="s">
        <v>2</v>
      </c>
      <c r="CC38" s="363" t="s">
        <v>2</v>
      </c>
      <c r="CD38" s="363" t="s">
        <v>2</v>
      </c>
      <c r="CE38" s="363" t="s">
        <v>2</v>
      </c>
      <c r="CF38" s="363" t="s">
        <v>2</v>
      </c>
      <c r="CG38" s="363" t="s">
        <v>2</v>
      </c>
      <c r="CH38" s="363" t="s">
        <v>2</v>
      </c>
      <c r="CI38" s="363" t="s">
        <v>2</v>
      </c>
      <c r="CJ38" s="363" t="s">
        <v>2</v>
      </c>
      <c r="CK38" s="363" t="s">
        <v>2</v>
      </c>
      <c r="CL38" s="363" t="s">
        <v>2</v>
      </c>
    </row>
    <row r="39" spans="1:90">
      <c r="A39" s="370" t="s">
        <v>65</v>
      </c>
      <c r="B39" s="371" t="s">
        <v>66</v>
      </c>
      <c r="C39" s="363" t="s">
        <v>2</v>
      </c>
      <c r="D39" s="363" t="s">
        <v>2</v>
      </c>
      <c r="E39" s="363" t="s">
        <v>2</v>
      </c>
      <c r="F39" s="363" t="s">
        <v>2</v>
      </c>
      <c r="G39" s="363" t="s">
        <v>2</v>
      </c>
      <c r="H39" s="363" t="s">
        <v>2</v>
      </c>
      <c r="I39" s="363" t="s">
        <v>2</v>
      </c>
      <c r="J39" s="363" t="s">
        <v>2</v>
      </c>
      <c r="K39" s="363" t="s">
        <v>2</v>
      </c>
      <c r="L39" s="363" t="s">
        <v>2</v>
      </c>
      <c r="M39" s="363" t="s">
        <v>2</v>
      </c>
      <c r="N39" s="363" t="s">
        <v>2</v>
      </c>
      <c r="O39" s="363" t="s">
        <v>2</v>
      </c>
      <c r="P39" s="363" t="s">
        <v>2</v>
      </c>
      <c r="Q39" s="363" t="s">
        <v>2</v>
      </c>
      <c r="R39" s="363" t="s">
        <v>2</v>
      </c>
      <c r="S39" s="363" t="s">
        <v>2</v>
      </c>
      <c r="T39" s="363" t="s">
        <v>2</v>
      </c>
      <c r="U39" s="363" t="s">
        <v>2</v>
      </c>
      <c r="V39" s="363" t="s">
        <v>2</v>
      </c>
      <c r="W39" s="363" t="s">
        <v>2</v>
      </c>
      <c r="X39" s="363" t="s">
        <v>2</v>
      </c>
      <c r="Y39" s="363" t="s">
        <v>2</v>
      </c>
      <c r="Z39" s="363" t="s">
        <v>2</v>
      </c>
      <c r="AA39" s="363" t="s">
        <v>2</v>
      </c>
      <c r="AB39" s="363" t="s">
        <v>2</v>
      </c>
      <c r="AC39" s="363" t="s">
        <v>2</v>
      </c>
      <c r="AD39" s="363" t="s">
        <v>2</v>
      </c>
      <c r="AE39" s="363" t="s">
        <v>2</v>
      </c>
      <c r="AF39" s="363" t="s">
        <v>2</v>
      </c>
      <c r="AG39" s="363" t="s">
        <v>2</v>
      </c>
      <c r="AH39" s="363" t="s">
        <v>2</v>
      </c>
      <c r="AI39" s="363" t="s">
        <v>2</v>
      </c>
      <c r="AJ39" s="363" t="s">
        <v>2</v>
      </c>
      <c r="AK39" s="363" t="s">
        <v>2</v>
      </c>
      <c r="AL39" s="363" t="s">
        <v>2</v>
      </c>
      <c r="AM39" s="363" t="s">
        <v>2</v>
      </c>
      <c r="AN39" s="363" t="s">
        <v>2</v>
      </c>
      <c r="AO39" s="363" t="s">
        <v>2</v>
      </c>
      <c r="AP39" s="363" t="s">
        <v>2</v>
      </c>
      <c r="AQ39" s="363" t="s">
        <v>2</v>
      </c>
      <c r="AR39" s="363" t="s">
        <v>2</v>
      </c>
      <c r="AS39" s="363" t="s">
        <v>2</v>
      </c>
      <c r="AT39" s="363" t="s">
        <v>2</v>
      </c>
      <c r="AU39" s="363" t="s">
        <v>2</v>
      </c>
      <c r="AV39" s="363" t="s">
        <v>2</v>
      </c>
      <c r="AW39" s="363" t="s">
        <v>2</v>
      </c>
      <c r="AX39" s="363" t="s">
        <v>2</v>
      </c>
      <c r="AY39" s="363" t="s">
        <v>2</v>
      </c>
      <c r="AZ39" s="363" t="s">
        <v>2</v>
      </c>
      <c r="BA39" s="363" t="s">
        <v>2</v>
      </c>
      <c r="BB39" s="363" t="s">
        <v>2</v>
      </c>
      <c r="BC39" s="363" t="s">
        <v>2</v>
      </c>
      <c r="BD39" s="363" t="s">
        <v>2</v>
      </c>
      <c r="BE39" s="363" t="s">
        <v>2</v>
      </c>
      <c r="BF39" s="363" t="s">
        <v>2</v>
      </c>
      <c r="BG39" s="363" t="s">
        <v>2</v>
      </c>
      <c r="BH39" s="363" t="s">
        <v>2</v>
      </c>
      <c r="BI39" s="363" t="s">
        <v>2</v>
      </c>
      <c r="BJ39" s="363" t="s">
        <v>2</v>
      </c>
      <c r="BK39" s="363" t="s">
        <v>2</v>
      </c>
      <c r="BL39" s="363" t="s">
        <v>2</v>
      </c>
      <c r="BM39" s="363" t="s">
        <v>2</v>
      </c>
      <c r="BN39" s="363" t="s">
        <v>2</v>
      </c>
      <c r="BO39" s="363" t="s">
        <v>2</v>
      </c>
      <c r="BP39" s="363" t="s">
        <v>2</v>
      </c>
      <c r="BQ39" s="363" t="s">
        <v>2</v>
      </c>
      <c r="BR39" s="363" t="s">
        <v>2</v>
      </c>
      <c r="BS39" s="363" t="s">
        <v>2</v>
      </c>
      <c r="BT39" s="363" t="s">
        <v>2</v>
      </c>
      <c r="BU39" s="363" t="s">
        <v>2</v>
      </c>
      <c r="BV39" s="363" t="s">
        <v>2</v>
      </c>
      <c r="BW39" s="363" t="s">
        <v>2</v>
      </c>
      <c r="BX39" s="363" t="s">
        <v>2</v>
      </c>
      <c r="BY39" s="363" t="s">
        <v>2</v>
      </c>
      <c r="BZ39" s="363" t="s">
        <v>2</v>
      </c>
      <c r="CA39" s="363" t="s">
        <v>2</v>
      </c>
      <c r="CB39" s="363" t="s">
        <v>2</v>
      </c>
      <c r="CC39" s="363" t="s">
        <v>2</v>
      </c>
      <c r="CD39" s="363" t="s">
        <v>2</v>
      </c>
      <c r="CE39" s="363" t="s">
        <v>2</v>
      </c>
      <c r="CF39" s="363" t="s">
        <v>2</v>
      </c>
      <c r="CG39" s="363" t="s">
        <v>2</v>
      </c>
      <c r="CH39" s="363" t="s">
        <v>2</v>
      </c>
      <c r="CI39" s="363" t="s">
        <v>2</v>
      </c>
      <c r="CJ39" s="363" t="s">
        <v>2</v>
      </c>
      <c r="CK39" s="363" t="s">
        <v>2</v>
      </c>
      <c r="CL39" s="363" t="s">
        <v>2</v>
      </c>
    </row>
    <row r="40" spans="1:90">
      <c r="A40" s="370" t="s">
        <v>67</v>
      </c>
      <c r="B40" s="371" t="s">
        <v>68</v>
      </c>
      <c r="C40" s="363" t="s">
        <v>2</v>
      </c>
      <c r="D40" s="363" t="s">
        <v>2</v>
      </c>
      <c r="E40" s="363" t="s">
        <v>2</v>
      </c>
      <c r="F40" s="363" t="s">
        <v>2</v>
      </c>
      <c r="G40" s="363" t="s">
        <v>2</v>
      </c>
      <c r="H40" s="363" t="s">
        <v>2</v>
      </c>
      <c r="I40" s="363" t="s">
        <v>2</v>
      </c>
      <c r="J40" s="363" t="s">
        <v>2</v>
      </c>
      <c r="K40" s="363" t="s">
        <v>2</v>
      </c>
      <c r="L40" s="363" t="s">
        <v>2</v>
      </c>
      <c r="M40" s="363" t="s">
        <v>2</v>
      </c>
      <c r="N40" s="363" t="s">
        <v>2</v>
      </c>
      <c r="O40" s="363" t="s">
        <v>2</v>
      </c>
      <c r="P40" s="363" t="s">
        <v>2</v>
      </c>
      <c r="Q40" s="363" t="s">
        <v>2</v>
      </c>
      <c r="R40" s="363" t="s">
        <v>2</v>
      </c>
      <c r="S40" s="363" t="s">
        <v>2</v>
      </c>
      <c r="T40" s="363" t="s">
        <v>2</v>
      </c>
      <c r="U40" s="363" t="s">
        <v>2</v>
      </c>
      <c r="V40" s="363" t="s">
        <v>2</v>
      </c>
      <c r="W40" s="363" t="s">
        <v>2</v>
      </c>
      <c r="X40" s="363" t="s">
        <v>2</v>
      </c>
      <c r="Y40" s="363" t="s">
        <v>2</v>
      </c>
      <c r="Z40" s="363" t="s">
        <v>2</v>
      </c>
      <c r="AA40" s="363" t="s">
        <v>2</v>
      </c>
      <c r="AB40" s="363" t="s">
        <v>2</v>
      </c>
      <c r="AC40" s="363" t="s">
        <v>2</v>
      </c>
      <c r="AD40" s="363" t="s">
        <v>2</v>
      </c>
      <c r="AE40" s="363" t="s">
        <v>2</v>
      </c>
      <c r="AF40" s="363" t="s">
        <v>2</v>
      </c>
      <c r="AG40" s="363" t="s">
        <v>2</v>
      </c>
      <c r="AH40" s="363" t="s">
        <v>2</v>
      </c>
      <c r="AI40" s="363" t="s">
        <v>2</v>
      </c>
      <c r="AJ40" s="363" t="s">
        <v>2</v>
      </c>
      <c r="AK40" s="363" t="s">
        <v>2</v>
      </c>
      <c r="AL40" s="363" t="s">
        <v>2</v>
      </c>
      <c r="AM40" s="363" t="s">
        <v>2</v>
      </c>
      <c r="AN40" s="363" t="s">
        <v>2</v>
      </c>
      <c r="AO40" s="363" t="s">
        <v>2</v>
      </c>
      <c r="AP40" s="363" t="s">
        <v>2</v>
      </c>
      <c r="AQ40" s="363" t="s">
        <v>2</v>
      </c>
      <c r="AR40" s="363" t="s">
        <v>2</v>
      </c>
      <c r="AS40" s="363" t="s">
        <v>2</v>
      </c>
      <c r="AT40" s="363" t="s">
        <v>2</v>
      </c>
      <c r="AU40" s="363" t="s">
        <v>2</v>
      </c>
      <c r="AV40" s="363" t="s">
        <v>2</v>
      </c>
      <c r="AW40" s="363" t="s">
        <v>2</v>
      </c>
      <c r="AX40" s="363" t="s">
        <v>2</v>
      </c>
      <c r="AY40" s="363" t="s">
        <v>2</v>
      </c>
      <c r="AZ40" s="363" t="s">
        <v>2</v>
      </c>
      <c r="BA40" s="363" t="s">
        <v>2</v>
      </c>
      <c r="BB40" s="363" t="s">
        <v>2</v>
      </c>
      <c r="BC40" s="363" t="s">
        <v>2</v>
      </c>
      <c r="BD40" s="363" t="s">
        <v>2</v>
      </c>
      <c r="BE40" s="363" t="s">
        <v>2</v>
      </c>
      <c r="BF40" s="363" t="s">
        <v>2</v>
      </c>
      <c r="BG40" s="363" t="s">
        <v>2</v>
      </c>
      <c r="BH40" s="363" t="s">
        <v>2</v>
      </c>
      <c r="BI40" s="363" t="s">
        <v>2</v>
      </c>
      <c r="BJ40" s="363" t="s">
        <v>2</v>
      </c>
      <c r="BK40" s="363" t="s">
        <v>2</v>
      </c>
      <c r="BL40" s="363" t="s">
        <v>2</v>
      </c>
      <c r="BM40" s="363" t="s">
        <v>2</v>
      </c>
      <c r="BN40" s="363" t="s">
        <v>2</v>
      </c>
      <c r="BO40" s="363" t="s">
        <v>2</v>
      </c>
      <c r="BP40" s="363" t="s">
        <v>2</v>
      </c>
      <c r="BQ40" s="363" t="s">
        <v>2</v>
      </c>
      <c r="BR40" s="363" t="s">
        <v>2</v>
      </c>
      <c r="BS40" s="363" t="s">
        <v>2</v>
      </c>
      <c r="BT40" s="363" t="s">
        <v>2</v>
      </c>
      <c r="BU40" s="363" t="s">
        <v>2</v>
      </c>
      <c r="BV40" s="363" t="s">
        <v>2</v>
      </c>
      <c r="BW40" s="363" t="s">
        <v>2</v>
      </c>
      <c r="BX40" s="363" t="s">
        <v>2</v>
      </c>
      <c r="BY40" s="363" t="s">
        <v>2</v>
      </c>
      <c r="BZ40" s="363" t="s">
        <v>2</v>
      </c>
      <c r="CA40" s="363" t="s">
        <v>2</v>
      </c>
      <c r="CB40" s="363" t="s">
        <v>2</v>
      </c>
      <c r="CC40" s="363" t="s">
        <v>2</v>
      </c>
      <c r="CD40" s="363" t="s">
        <v>2</v>
      </c>
      <c r="CE40" s="363" t="s">
        <v>2</v>
      </c>
      <c r="CF40" s="363" t="s">
        <v>2</v>
      </c>
      <c r="CG40" s="363" t="s">
        <v>2</v>
      </c>
      <c r="CH40" s="363" t="s">
        <v>2</v>
      </c>
      <c r="CI40" s="363" t="s">
        <v>2</v>
      </c>
      <c r="CJ40" s="363" t="s">
        <v>2</v>
      </c>
      <c r="CK40" s="363" t="s">
        <v>2</v>
      </c>
      <c r="CL40" s="363" t="s">
        <v>2</v>
      </c>
    </row>
    <row r="41" spans="1:90">
      <c r="A41" s="370" t="s">
        <v>69</v>
      </c>
      <c r="B41" s="371" t="s">
        <v>70</v>
      </c>
      <c r="C41" s="363" t="s">
        <v>2</v>
      </c>
      <c r="D41" s="363" t="s">
        <v>2</v>
      </c>
      <c r="E41" s="363" t="s">
        <v>2</v>
      </c>
      <c r="F41" s="363" t="s">
        <v>2</v>
      </c>
      <c r="G41" s="363" t="s">
        <v>2</v>
      </c>
      <c r="H41" s="363" t="s">
        <v>2</v>
      </c>
      <c r="I41" s="363" t="s">
        <v>2</v>
      </c>
      <c r="J41" s="363" t="s">
        <v>2</v>
      </c>
      <c r="K41" s="363" t="s">
        <v>2</v>
      </c>
      <c r="L41" s="363" t="s">
        <v>2</v>
      </c>
      <c r="M41" s="363" t="s">
        <v>2</v>
      </c>
      <c r="N41" s="363" t="s">
        <v>2</v>
      </c>
      <c r="O41" s="363" t="s">
        <v>2</v>
      </c>
      <c r="P41" s="363" t="s">
        <v>2</v>
      </c>
      <c r="Q41" s="363" t="s">
        <v>2</v>
      </c>
      <c r="R41" s="363" t="s">
        <v>2</v>
      </c>
      <c r="S41" s="363" t="s">
        <v>2</v>
      </c>
      <c r="T41" s="363" t="s">
        <v>2</v>
      </c>
      <c r="U41" s="363" t="s">
        <v>2</v>
      </c>
      <c r="V41" s="363" t="s">
        <v>2</v>
      </c>
      <c r="W41" s="363" t="s">
        <v>2</v>
      </c>
      <c r="X41" s="363" t="s">
        <v>2</v>
      </c>
      <c r="Y41" s="363" t="s">
        <v>2</v>
      </c>
      <c r="Z41" s="363" t="s">
        <v>2</v>
      </c>
      <c r="AA41" s="363" t="s">
        <v>2</v>
      </c>
      <c r="AB41" s="363" t="s">
        <v>2</v>
      </c>
      <c r="AC41" s="363" t="s">
        <v>2</v>
      </c>
      <c r="AD41" s="363" t="s">
        <v>2</v>
      </c>
      <c r="AE41" s="363" t="s">
        <v>2</v>
      </c>
      <c r="AF41" s="363" t="s">
        <v>2</v>
      </c>
      <c r="AG41" s="363" t="s">
        <v>2</v>
      </c>
      <c r="AH41" s="363" t="s">
        <v>2</v>
      </c>
      <c r="AI41" s="363" t="s">
        <v>2</v>
      </c>
      <c r="AJ41" s="363" t="s">
        <v>2</v>
      </c>
      <c r="AK41" s="363" t="s">
        <v>2</v>
      </c>
      <c r="AL41" s="363" t="s">
        <v>2</v>
      </c>
      <c r="AM41" s="363" t="s">
        <v>2</v>
      </c>
      <c r="AN41" s="363" t="s">
        <v>2</v>
      </c>
      <c r="AO41" s="363" t="s">
        <v>2</v>
      </c>
      <c r="AP41" s="363" t="s">
        <v>2</v>
      </c>
      <c r="AQ41" s="363" t="s">
        <v>2</v>
      </c>
      <c r="AR41" s="363" t="s">
        <v>2</v>
      </c>
      <c r="AS41" s="363" t="s">
        <v>2</v>
      </c>
      <c r="AT41" s="363" t="s">
        <v>2</v>
      </c>
      <c r="AU41" s="363" t="s">
        <v>2</v>
      </c>
      <c r="AV41" s="363" t="s">
        <v>2</v>
      </c>
      <c r="AW41" s="363" t="s">
        <v>2</v>
      </c>
      <c r="AX41" s="363" t="s">
        <v>2</v>
      </c>
      <c r="AY41" s="363" t="s">
        <v>2</v>
      </c>
      <c r="AZ41" s="363" t="s">
        <v>2</v>
      </c>
      <c r="BA41" s="363" t="s">
        <v>2</v>
      </c>
      <c r="BB41" s="363" t="s">
        <v>2</v>
      </c>
      <c r="BC41" s="363" t="s">
        <v>2</v>
      </c>
      <c r="BD41" s="363" t="s">
        <v>2</v>
      </c>
      <c r="BE41" s="363" t="s">
        <v>2</v>
      </c>
      <c r="BF41" s="363" t="s">
        <v>2</v>
      </c>
      <c r="BG41" s="363" t="s">
        <v>2</v>
      </c>
      <c r="BH41" s="363" t="s">
        <v>2</v>
      </c>
      <c r="BI41" s="363" t="s">
        <v>2</v>
      </c>
      <c r="BJ41" s="363" t="s">
        <v>2</v>
      </c>
      <c r="BK41" s="363" t="s">
        <v>2</v>
      </c>
      <c r="BL41" s="363" t="s">
        <v>2</v>
      </c>
      <c r="BM41" s="363" t="s">
        <v>2</v>
      </c>
      <c r="BN41" s="363" t="s">
        <v>2</v>
      </c>
      <c r="BO41" s="363" t="s">
        <v>2</v>
      </c>
      <c r="BP41" s="363" t="s">
        <v>2</v>
      </c>
      <c r="BQ41" s="363" t="s">
        <v>2</v>
      </c>
      <c r="BR41" s="363" t="s">
        <v>2</v>
      </c>
      <c r="BS41" s="363" t="s">
        <v>2</v>
      </c>
      <c r="BT41" s="363" t="s">
        <v>2</v>
      </c>
      <c r="BU41" s="363" t="s">
        <v>2</v>
      </c>
      <c r="BV41" s="363" t="s">
        <v>2</v>
      </c>
      <c r="BW41" s="363" t="s">
        <v>2</v>
      </c>
      <c r="BX41" s="363" t="s">
        <v>2</v>
      </c>
      <c r="BY41" s="363" t="s">
        <v>2</v>
      </c>
      <c r="BZ41" s="363" t="s">
        <v>2</v>
      </c>
      <c r="CA41" s="363" t="s">
        <v>2</v>
      </c>
      <c r="CB41" s="363" t="s">
        <v>2</v>
      </c>
      <c r="CC41" s="363" t="s">
        <v>2</v>
      </c>
      <c r="CD41" s="363" t="s">
        <v>2</v>
      </c>
      <c r="CE41" s="363" t="s">
        <v>2</v>
      </c>
      <c r="CF41" s="363" t="s">
        <v>2</v>
      </c>
      <c r="CG41" s="363" t="s">
        <v>2</v>
      </c>
      <c r="CH41" s="363" t="s">
        <v>2</v>
      </c>
      <c r="CI41" s="363" t="s">
        <v>2</v>
      </c>
      <c r="CJ41" s="363" t="s">
        <v>2</v>
      </c>
      <c r="CK41" s="363" t="s">
        <v>2</v>
      </c>
      <c r="CL41" s="363" t="s">
        <v>2</v>
      </c>
    </row>
    <row r="42" spans="1:90">
      <c r="A42" s="370" t="s">
        <v>71</v>
      </c>
      <c r="B42" s="371" t="s">
        <v>72</v>
      </c>
      <c r="C42" s="363" t="s">
        <v>2</v>
      </c>
      <c r="D42" s="363" t="s">
        <v>2</v>
      </c>
      <c r="E42" s="363" t="s">
        <v>2</v>
      </c>
      <c r="F42" s="363" t="s">
        <v>2</v>
      </c>
      <c r="G42" s="363" t="s">
        <v>2</v>
      </c>
      <c r="H42" s="363" t="s">
        <v>2</v>
      </c>
      <c r="I42" s="363" t="s">
        <v>2</v>
      </c>
      <c r="J42" s="363" t="s">
        <v>2</v>
      </c>
      <c r="K42" s="363" t="s">
        <v>2</v>
      </c>
      <c r="L42" s="363" t="s">
        <v>2</v>
      </c>
      <c r="M42" s="363" t="s">
        <v>2</v>
      </c>
      <c r="N42" s="363" t="s">
        <v>2</v>
      </c>
      <c r="O42" s="363" t="s">
        <v>2</v>
      </c>
      <c r="P42" s="363" t="s">
        <v>2</v>
      </c>
      <c r="Q42" s="363" t="s">
        <v>2</v>
      </c>
      <c r="R42" s="363" t="s">
        <v>2</v>
      </c>
      <c r="S42" s="363" t="s">
        <v>2</v>
      </c>
      <c r="T42" s="363" t="s">
        <v>2</v>
      </c>
      <c r="U42" s="363" t="s">
        <v>2</v>
      </c>
      <c r="V42" s="363" t="s">
        <v>2</v>
      </c>
      <c r="W42" s="363" t="s">
        <v>2</v>
      </c>
      <c r="X42" s="363" t="s">
        <v>2</v>
      </c>
      <c r="Y42" s="363" t="s">
        <v>2</v>
      </c>
      <c r="Z42" s="363" t="s">
        <v>2</v>
      </c>
      <c r="AA42" s="363" t="s">
        <v>2</v>
      </c>
      <c r="AB42" s="363" t="s">
        <v>2</v>
      </c>
      <c r="AC42" s="363" t="s">
        <v>2</v>
      </c>
      <c r="AD42" s="363" t="s">
        <v>2</v>
      </c>
      <c r="AE42" s="363" t="s">
        <v>2</v>
      </c>
      <c r="AF42" s="363" t="s">
        <v>2</v>
      </c>
      <c r="AG42" s="363" t="s">
        <v>2</v>
      </c>
      <c r="AH42" s="363" t="s">
        <v>2</v>
      </c>
      <c r="AI42" s="363" t="s">
        <v>2</v>
      </c>
      <c r="AJ42" s="363" t="s">
        <v>2</v>
      </c>
      <c r="AK42" s="363" t="s">
        <v>2</v>
      </c>
      <c r="AL42" s="363" t="s">
        <v>2</v>
      </c>
      <c r="AM42" s="363" t="s">
        <v>2</v>
      </c>
      <c r="AN42" s="363" t="s">
        <v>2</v>
      </c>
      <c r="AO42" s="363" t="s">
        <v>2</v>
      </c>
      <c r="AP42" s="363" t="s">
        <v>2</v>
      </c>
      <c r="AQ42" s="363" t="s">
        <v>2</v>
      </c>
      <c r="AR42" s="363" t="s">
        <v>2</v>
      </c>
      <c r="AS42" s="363" t="s">
        <v>2</v>
      </c>
      <c r="AT42" s="363" t="s">
        <v>2</v>
      </c>
      <c r="AU42" s="363" t="s">
        <v>2</v>
      </c>
      <c r="AV42" s="363" t="s">
        <v>2</v>
      </c>
      <c r="AW42" s="363" t="s">
        <v>2</v>
      </c>
      <c r="AX42" s="363" t="s">
        <v>2</v>
      </c>
      <c r="AY42" s="363" t="s">
        <v>2</v>
      </c>
      <c r="AZ42" s="363" t="s">
        <v>2</v>
      </c>
      <c r="BA42" s="363" t="s">
        <v>2</v>
      </c>
      <c r="BB42" s="363" t="s">
        <v>2</v>
      </c>
      <c r="BC42" s="363" t="s">
        <v>2</v>
      </c>
      <c r="BD42" s="363" t="s">
        <v>2</v>
      </c>
      <c r="BE42" s="363" t="s">
        <v>2</v>
      </c>
      <c r="BF42" s="363" t="s">
        <v>2</v>
      </c>
      <c r="BG42" s="363" t="s">
        <v>2</v>
      </c>
      <c r="BH42" s="363" t="s">
        <v>2</v>
      </c>
      <c r="BI42" s="363" t="s">
        <v>2</v>
      </c>
      <c r="BJ42" s="363" t="s">
        <v>2</v>
      </c>
      <c r="BK42" s="363" t="s">
        <v>2</v>
      </c>
      <c r="BL42" s="363" t="s">
        <v>2</v>
      </c>
      <c r="BM42" s="363" t="s">
        <v>2</v>
      </c>
      <c r="BN42" s="363" t="s">
        <v>2</v>
      </c>
      <c r="BO42" s="363" t="s">
        <v>2</v>
      </c>
      <c r="BP42" s="363" t="s">
        <v>2</v>
      </c>
      <c r="BQ42" s="363" t="s">
        <v>2</v>
      </c>
      <c r="BR42" s="363" t="s">
        <v>2</v>
      </c>
      <c r="BS42" s="363" t="s">
        <v>2</v>
      </c>
      <c r="BT42" s="363" t="s">
        <v>2</v>
      </c>
      <c r="BU42" s="363" t="s">
        <v>2</v>
      </c>
      <c r="BV42" s="363" t="s">
        <v>2</v>
      </c>
      <c r="BW42" s="363" t="s">
        <v>2</v>
      </c>
      <c r="BX42" s="363" t="s">
        <v>2</v>
      </c>
      <c r="BY42" s="363" t="s">
        <v>2</v>
      </c>
      <c r="BZ42" s="363" t="s">
        <v>2</v>
      </c>
      <c r="CA42" s="363" t="s">
        <v>2</v>
      </c>
      <c r="CB42" s="363" t="s">
        <v>2</v>
      </c>
      <c r="CC42" s="363" t="s">
        <v>2</v>
      </c>
      <c r="CD42" s="363" t="s">
        <v>2</v>
      </c>
      <c r="CE42" s="363" t="s">
        <v>2</v>
      </c>
      <c r="CF42" s="363" t="s">
        <v>2</v>
      </c>
      <c r="CG42" s="363" t="s">
        <v>2</v>
      </c>
      <c r="CH42" s="363" t="s">
        <v>2</v>
      </c>
      <c r="CI42" s="363" t="s">
        <v>2</v>
      </c>
      <c r="CJ42" s="363" t="s">
        <v>2</v>
      </c>
      <c r="CK42" s="363" t="s">
        <v>2</v>
      </c>
      <c r="CL42" s="363" t="s">
        <v>2</v>
      </c>
    </row>
    <row r="43" spans="1:90">
      <c r="A43" s="370" t="s">
        <v>73</v>
      </c>
      <c r="B43" s="371" t="s">
        <v>74</v>
      </c>
      <c r="C43" s="363" t="s">
        <v>2</v>
      </c>
      <c r="D43" s="363" t="s">
        <v>2</v>
      </c>
      <c r="E43" s="363" t="s">
        <v>2</v>
      </c>
      <c r="F43" s="363" t="s">
        <v>2</v>
      </c>
      <c r="G43" s="363" t="s">
        <v>2</v>
      </c>
      <c r="H43" s="363" t="s">
        <v>2</v>
      </c>
      <c r="I43" s="363" t="s">
        <v>2</v>
      </c>
      <c r="J43" s="363" t="s">
        <v>2</v>
      </c>
      <c r="K43" s="363" t="s">
        <v>2</v>
      </c>
      <c r="L43" s="363" t="s">
        <v>2</v>
      </c>
      <c r="M43" s="363" t="s">
        <v>2</v>
      </c>
      <c r="N43" s="363" t="s">
        <v>2</v>
      </c>
      <c r="O43" s="363" t="s">
        <v>2</v>
      </c>
      <c r="P43" s="363" t="s">
        <v>2</v>
      </c>
      <c r="Q43" s="363" t="s">
        <v>2</v>
      </c>
      <c r="R43" s="363" t="s">
        <v>2</v>
      </c>
      <c r="S43" s="363" t="s">
        <v>2</v>
      </c>
      <c r="T43" s="363" t="s">
        <v>2</v>
      </c>
      <c r="U43" s="363" t="s">
        <v>2</v>
      </c>
      <c r="V43" s="363" t="s">
        <v>2</v>
      </c>
      <c r="W43" s="363" t="s">
        <v>2</v>
      </c>
      <c r="X43" s="363" t="s">
        <v>2</v>
      </c>
      <c r="Y43" s="363" t="s">
        <v>2</v>
      </c>
      <c r="Z43" s="363" t="s">
        <v>2</v>
      </c>
      <c r="AA43" s="363" t="s">
        <v>2</v>
      </c>
      <c r="AB43" s="363" t="s">
        <v>2</v>
      </c>
      <c r="AC43" s="363" t="s">
        <v>2</v>
      </c>
      <c r="AD43" s="363" t="s">
        <v>2</v>
      </c>
      <c r="AE43" s="363" t="s">
        <v>2</v>
      </c>
      <c r="AF43" s="363" t="s">
        <v>2</v>
      </c>
      <c r="AG43" s="363" t="s">
        <v>2</v>
      </c>
      <c r="AH43" s="363" t="s">
        <v>2</v>
      </c>
      <c r="AI43" s="363" t="s">
        <v>2</v>
      </c>
      <c r="AJ43" s="363" t="s">
        <v>2</v>
      </c>
      <c r="AK43" s="363" t="s">
        <v>2</v>
      </c>
      <c r="AL43" s="363" t="s">
        <v>2</v>
      </c>
      <c r="AM43" s="363" t="s">
        <v>2</v>
      </c>
      <c r="AN43" s="363" t="s">
        <v>2</v>
      </c>
      <c r="AO43" s="363" t="s">
        <v>2</v>
      </c>
      <c r="AP43" s="363" t="s">
        <v>2</v>
      </c>
      <c r="AQ43" s="363" t="s">
        <v>2</v>
      </c>
      <c r="AR43" s="363" t="s">
        <v>2</v>
      </c>
      <c r="AS43" s="363" t="s">
        <v>2</v>
      </c>
      <c r="AT43" s="363" t="s">
        <v>2</v>
      </c>
      <c r="AU43" s="363" t="s">
        <v>2</v>
      </c>
      <c r="AV43" s="363" t="s">
        <v>2</v>
      </c>
      <c r="AW43" s="363" t="s">
        <v>2</v>
      </c>
      <c r="AX43" s="363" t="s">
        <v>2</v>
      </c>
      <c r="AY43" s="363" t="s">
        <v>2</v>
      </c>
      <c r="AZ43" s="363" t="s">
        <v>2</v>
      </c>
      <c r="BA43" s="363" t="s">
        <v>2</v>
      </c>
      <c r="BB43" s="363" t="s">
        <v>2</v>
      </c>
      <c r="BC43" s="363" t="s">
        <v>2</v>
      </c>
      <c r="BD43" s="363" t="s">
        <v>2</v>
      </c>
      <c r="BE43" s="363" t="s">
        <v>2</v>
      </c>
      <c r="BF43" s="363" t="s">
        <v>2</v>
      </c>
      <c r="BG43" s="363" t="s">
        <v>2</v>
      </c>
      <c r="BH43" s="363" t="s">
        <v>2</v>
      </c>
      <c r="BI43" s="363" t="s">
        <v>2</v>
      </c>
      <c r="BJ43" s="363" t="s">
        <v>2</v>
      </c>
      <c r="BK43" s="363" t="s">
        <v>2</v>
      </c>
      <c r="BL43" s="363" t="s">
        <v>2</v>
      </c>
      <c r="BM43" s="363" t="s">
        <v>2</v>
      </c>
      <c r="BN43" s="363" t="s">
        <v>2</v>
      </c>
      <c r="BO43" s="363" t="s">
        <v>2</v>
      </c>
      <c r="BP43" s="363" t="s">
        <v>2</v>
      </c>
      <c r="BQ43" s="363" t="s">
        <v>2</v>
      </c>
      <c r="BR43" s="363" t="s">
        <v>2</v>
      </c>
      <c r="BS43" s="363" t="s">
        <v>2</v>
      </c>
      <c r="BT43" s="363" t="s">
        <v>2</v>
      </c>
      <c r="BU43" s="363" t="s">
        <v>2</v>
      </c>
      <c r="BV43" s="363" t="s">
        <v>2</v>
      </c>
      <c r="BW43" s="363" t="s">
        <v>2</v>
      </c>
      <c r="BX43" s="363" t="s">
        <v>2</v>
      </c>
      <c r="BY43" s="363" t="s">
        <v>2</v>
      </c>
      <c r="BZ43" s="363" t="s">
        <v>2</v>
      </c>
      <c r="CA43" s="363" t="s">
        <v>2</v>
      </c>
      <c r="CB43" s="363" t="s">
        <v>2</v>
      </c>
      <c r="CC43" s="363" t="s">
        <v>2</v>
      </c>
      <c r="CD43" s="363" t="s">
        <v>2</v>
      </c>
      <c r="CE43" s="363" t="s">
        <v>2</v>
      </c>
      <c r="CF43" s="363" t="s">
        <v>2</v>
      </c>
      <c r="CG43" s="363" t="s">
        <v>2</v>
      </c>
      <c r="CH43" s="363" t="s">
        <v>2</v>
      </c>
      <c r="CI43" s="363" t="s">
        <v>2</v>
      </c>
      <c r="CJ43" s="363" t="s">
        <v>2</v>
      </c>
      <c r="CK43" s="363" t="s">
        <v>2</v>
      </c>
      <c r="CL43" s="363" t="s">
        <v>2</v>
      </c>
    </row>
    <row r="44" spans="1:90">
      <c r="A44" s="372" t="s">
        <v>75</v>
      </c>
      <c r="B44" s="373" t="s">
        <v>76</v>
      </c>
      <c r="C44" s="363" t="s">
        <v>2</v>
      </c>
      <c r="D44" s="363" t="s">
        <v>2</v>
      </c>
      <c r="E44" s="363" t="s">
        <v>2</v>
      </c>
      <c r="F44" s="363" t="s">
        <v>2</v>
      </c>
      <c r="G44" s="363" t="s">
        <v>2</v>
      </c>
      <c r="H44" s="363" t="s">
        <v>2</v>
      </c>
      <c r="I44" s="363" t="s">
        <v>2</v>
      </c>
      <c r="J44" s="363" t="s">
        <v>2</v>
      </c>
      <c r="K44" s="363" t="s">
        <v>2</v>
      </c>
      <c r="L44" s="363" t="s">
        <v>2</v>
      </c>
      <c r="M44" s="363" t="s">
        <v>2</v>
      </c>
      <c r="N44" s="363" t="s">
        <v>2</v>
      </c>
      <c r="O44" s="363" t="s">
        <v>2</v>
      </c>
      <c r="P44" s="363" t="s">
        <v>2</v>
      </c>
      <c r="Q44" s="363" t="s">
        <v>2</v>
      </c>
      <c r="R44" s="363" t="s">
        <v>2</v>
      </c>
      <c r="S44" s="363" t="s">
        <v>2</v>
      </c>
      <c r="T44" s="363" t="s">
        <v>2</v>
      </c>
      <c r="U44" s="363" t="s">
        <v>2</v>
      </c>
      <c r="V44" s="363" t="s">
        <v>2</v>
      </c>
      <c r="W44" s="363" t="s">
        <v>2</v>
      </c>
      <c r="X44" s="363" t="s">
        <v>2</v>
      </c>
      <c r="Y44" s="363" t="s">
        <v>2</v>
      </c>
      <c r="Z44" s="363" t="s">
        <v>2</v>
      </c>
      <c r="AA44" s="363" t="s">
        <v>2</v>
      </c>
      <c r="AB44" s="363" t="s">
        <v>2</v>
      </c>
      <c r="AC44" s="363" t="s">
        <v>2</v>
      </c>
      <c r="AD44" s="363" t="s">
        <v>2</v>
      </c>
      <c r="AE44" s="363" t="s">
        <v>2</v>
      </c>
      <c r="AF44" s="363" t="s">
        <v>2</v>
      </c>
      <c r="AG44" s="363" t="s">
        <v>2</v>
      </c>
      <c r="AH44" s="363" t="s">
        <v>2</v>
      </c>
      <c r="AI44" s="363" t="s">
        <v>2</v>
      </c>
      <c r="AJ44" s="363" t="s">
        <v>2</v>
      </c>
      <c r="AK44" s="363" t="s">
        <v>2</v>
      </c>
      <c r="AL44" s="363" t="s">
        <v>2</v>
      </c>
      <c r="AM44" s="363" t="s">
        <v>2</v>
      </c>
      <c r="AN44" s="363" t="s">
        <v>2</v>
      </c>
      <c r="AO44" s="363" t="s">
        <v>2</v>
      </c>
      <c r="AP44" s="363" t="s">
        <v>2</v>
      </c>
      <c r="AQ44" s="363" t="s">
        <v>2</v>
      </c>
      <c r="AR44" s="363" t="s">
        <v>2</v>
      </c>
      <c r="AS44" s="363" t="s">
        <v>2</v>
      </c>
      <c r="AT44" s="363" t="s">
        <v>2</v>
      </c>
      <c r="AU44" s="363" t="s">
        <v>2</v>
      </c>
      <c r="AV44" s="363" t="s">
        <v>2</v>
      </c>
      <c r="AW44" s="363" t="s">
        <v>2</v>
      </c>
      <c r="AX44" s="363" t="s">
        <v>2</v>
      </c>
      <c r="AY44" s="363" t="s">
        <v>2</v>
      </c>
      <c r="AZ44" s="363" t="s">
        <v>2</v>
      </c>
      <c r="BA44" s="363" t="s">
        <v>2</v>
      </c>
      <c r="BB44" s="363" t="s">
        <v>2</v>
      </c>
      <c r="BC44" s="363" t="s">
        <v>2</v>
      </c>
      <c r="BD44" s="363" t="s">
        <v>2</v>
      </c>
      <c r="BE44" s="363" t="s">
        <v>2</v>
      </c>
      <c r="BF44" s="363" t="s">
        <v>2</v>
      </c>
      <c r="BG44" s="363" t="s">
        <v>2</v>
      </c>
      <c r="BH44" s="363" t="s">
        <v>2</v>
      </c>
      <c r="BI44" s="363" t="s">
        <v>2</v>
      </c>
      <c r="BJ44" s="363" t="s">
        <v>2</v>
      </c>
      <c r="BK44" s="363" t="s">
        <v>2</v>
      </c>
      <c r="BL44" s="363" t="s">
        <v>2</v>
      </c>
      <c r="BM44" s="363" t="s">
        <v>2</v>
      </c>
      <c r="BN44" s="363" t="s">
        <v>2</v>
      </c>
      <c r="BO44" s="363" t="s">
        <v>2</v>
      </c>
      <c r="BP44" s="363" t="s">
        <v>2</v>
      </c>
      <c r="BQ44" s="363" t="s">
        <v>2</v>
      </c>
      <c r="BR44" s="363" t="s">
        <v>2</v>
      </c>
      <c r="BS44" s="363" t="s">
        <v>2</v>
      </c>
      <c r="BT44" s="363" t="s">
        <v>2</v>
      </c>
      <c r="BU44" s="363" t="s">
        <v>2</v>
      </c>
      <c r="BV44" s="363" t="s">
        <v>2</v>
      </c>
      <c r="BW44" s="363" t="s">
        <v>2</v>
      </c>
      <c r="BX44" s="363" t="s">
        <v>2</v>
      </c>
      <c r="BY44" s="363" t="s">
        <v>2</v>
      </c>
      <c r="BZ44" s="363" t="s">
        <v>2</v>
      </c>
      <c r="CA44" s="363" t="s">
        <v>2</v>
      </c>
      <c r="CB44" s="363" t="s">
        <v>2</v>
      </c>
      <c r="CC44" s="363" t="s">
        <v>2</v>
      </c>
      <c r="CD44" s="363" t="s">
        <v>2</v>
      </c>
      <c r="CE44" s="363" t="s">
        <v>2</v>
      </c>
      <c r="CF44" s="363" t="s">
        <v>2</v>
      </c>
      <c r="CG44" s="363" t="s">
        <v>2</v>
      </c>
      <c r="CH44" s="363" t="s">
        <v>2</v>
      </c>
      <c r="CI44" s="363" t="s">
        <v>2</v>
      </c>
      <c r="CJ44" s="363" t="s">
        <v>2</v>
      </c>
      <c r="CK44" s="363" t="s">
        <v>2</v>
      </c>
      <c r="CL44" s="363" t="s">
        <v>2</v>
      </c>
    </row>
    <row r="45" spans="1:90">
      <c r="A45" s="390" t="s">
        <v>77</v>
      </c>
      <c r="B45" s="391"/>
      <c r="C45" s="363" t="s">
        <v>2</v>
      </c>
      <c r="D45" s="363" t="s">
        <v>2</v>
      </c>
      <c r="E45" s="363" t="s">
        <v>2</v>
      </c>
      <c r="F45" s="363" t="s">
        <v>2</v>
      </c>
      <c r="G45" s="363" t="s">
        <v>2</v>
      </c>
      <c r="H45" s="363" t="s">
        <v>2</v>
      </c>
      <c r="I45" s="363" t="s">
        <v>2</v>
      </c>
      <c r="J45" s="363" t="s">
        <v>2</v>
      </c>
      <c r="K45" s="363" t="s">
        <v>2</v>
      </c>
      <c r="L45" s="363" t="s">
        <v>2</v>
      </c>
      <c r="M45" s="363" t="s">
        <v>2</v>
      </c>
      <c r="N45" s="363" t="s">
        <v>2</v>
      </c>
      <c r="O45" s="363" t="s">
        <v>2</v>
      </c>
      <c r="P45" s="363" t="s">
        <v>2</v>
      </c>
      <c r="Q45" s="363" t="s">
        <v>2</v>
      </c>
      <c r="R45" s="363" t="s">
        <v>2</v>
      </c>
      <c r="S45" s="363" t="s">
        <v>2</v>
      </c>
      <c r="T45" s="363" t="s">
        <v>2</v>
      </c>
      <c r="U45" s="363" t="s">
        <v>2</v>
      </c>
      <c r="V45" s="363" t="s">
        <v>2</v>
      </c>
      <c r="W45" s="363" t="s">
        <v>2</v>
      </c>
      <c r="X45" s="363" t="s">
        <v>2</v>
      </c>
      <c r="Y45" s="363" t="s">
        <v>2</v>
      </c>
      <c r="Z45" s="363" t="s">
        <v>2</v>
      </c>
      <c r="AA45" s="363" t="s">
        <v>2</v>
      </c>
      <c r="AB45" s="363" t="s">
        <v>2</v>
      </c>
      <c r="AC45" s="363" t="s">
        <v>2</v>
      </c>
      <c r="AD45" s="363" t="s">
        <v>2</v>
      </c>
      <c r="AE45" s="363" t="s">
        <v>2</v>
      </c>
      <c r="AF45" s="363" t="s">
        <v>2</v>
      </c>
      <c r="AG45" s="363" t="s">
        <v>2</v>
      </c>
      <c r="AH45" s="363" t="s">
        <v>2</v>
      </c>
      <c r="AI45" s="363" t="s">
        <v>2</v>
      </c>
      <c r="AJ45" s="363" t="s">
        <v>2</v>
      </c>
      <c r="AK45" s="363" t="s">
        <v>2</v>
      </c>
      <c r="AL45" s="363" t="s">
        <v>2</v>
      </c>
      <c r="AM45" s="363" t="s">
        <v>2</v>
      </c>
      <c r="AN45" s="363" t="s">
        <v>2</v>
      </c>
      <c r="AO45" s="363" t="s">
        <v>2</v>
      </c>
      <c r="AP45" s="363" t="s">
        <v>2</v>
      </c>
      <c r="AQ45" s="363" t="s">
        <v>2</v>
      </c>
      <c r="AR45" s="363" t="s">
        <v>2</v>
      </c>
      <c r="AS45" s="363" t="s">
        <v>2</v>
      </c>
      <c r="AT45" s="363" t="s">
        <v>2</v>
      </c>
      <c r="AU45" s="363" t="s">
        <v>2</v>
      </c>
      <c r="AV45" s="363" t="s">
        <v>2</v>
      </c>
      <c r="AW45" s="363" t="s">
        <v>2</v>
      </c>
      <c r="AX45" s="363" t="s">
        <v>2</v>
      </c>
      <c r="AY45" s="363" t="s">
        <v>2</v>
      </c>
      <c r="AZ45" s="363" t="s">
        <v>2</v>
      </c>
      <c r="BA45" s="363" t="s">
        <v>2</v>
      </c>
      <c r="BB45" s="363" t="s">
        <v>2</v>
      </c>
      <c r="BC45" s="363" t="s">
        <v>2</v>
      </c>
      <c r="BD45" s="363" t="s">
        <v>2</v>
      </c>
      <c r="BE45" s="363" t="s">
        <v>2</v>
      </c>
      <c r="BF45" s="363" t="s">
        <v>2</v>
      </c>
      <c r="BG45" s="363" t="s">
        <v>2</v>
      </c>
      <c r="BH45" s="363" t="s">
        <v>2</v>
      </c>
      <c r="BI45" s="363" t="s">
        <v>2</v>
      </c>
      <c r="BJ45" s="363" t="s">
        <v>2</v>
      </c>
      <c r="BK45" s="363" t="s">
        <v>2</v>
      </c>
      <c r="BL45" s="363" t="s">
        <v>2</v>
      </c>
      <c r="BM45" s="363" t="s">
        <v>2</v>
      </c>
      <c r="BN45" s="363" t="s">
        <v>2</v>
      </c>
      <c r="BO45" s="363" t="s">
        <v>2</v>
      </c>
      <c r="BP45" s="363" t="s">
        <v>2</v>
      </c>
      <c r="BQ45" s="363" t="s">
        <v>2</v>
      </c>
      <c r="BR45" s="363" t="s">
        <v>2</v>
      </c>
      <c r="BS45" s="374"/>
      <c r="BT45" s="374"/>
      <c r="BU45" s="374"/>
      <c r="BV45" s="374"/>
      <c r="BW45" s="374"/>
      <c r="BX45" s="374"/>
      <c r="BY45" s="374"/>
      <c r="BZ45" s="374"/>
      <c r="CA45" s="374"/>
      <c r="CB45" s="374"/>
      <c r="CC45" s="374"/>
      <c r="CD45" s="374"/>
      <c r="CE45" s="374"/>
      <c r="CF45" s="374"/>
      <c r="CG45" s="374"/>
      <c r="CH45" s="374"/>
      <c r="CI45" s="374"/>
      <c r="CJ45" s="374"/>
      <c r="CK45" s="374"/>
      <c r="CL45" s="374"/>
    </row>
    <row r="46" spans="1:90" ht="45">
      <c r="A46" s="375" t="s">
        <v>78</v>
      </c>
      <c r="B46" s="376" t="s">
        <v>79</v>
      </c>
      <c r="C46" s="377" t="s">
        <v>2</v>
      </c>
      <c r="D46" s="377" t="s">
        <v>2</v>
      </c>
      <c r="E46" s="377" t="s">
        <v>2</v>
      </c>
      <c r="F46" s="377" t="s">
        <v>2</v>
      </c>
      <c r="G46" s="377" t="s">
        <v>2</v>
      </c>
      <c r="H46" s="377" t="s">
        <v>2</v>
      </c>
      <c r="I46" s="377" t="s">
        <v>2</v>
      </c>
      <c r="J46" s="377" t="s">
        <v>2</v>
      </c>
      <c r="K46" s="377" t="s">
        <v>2</v>
      </c>
      <c r="L46" s="377" t="s">
        <v>2</v>
      </c>
      <c r="M46" s="377" t="s">
        <v>2</v>
      </c>
      <c r="N46" s="377" t="s">
        <v>2</v>
      </c>
      <c r="O46" s="377" t="s">
        <v>2</v>
      </c>
      <c r="P46" s="377" t="s">
        <v>2</v>
      </c>
      <c r="Q46" s="377" t="s">
        <v>2</v>
      </c>
      <c r="R46" s="377" t="s">
        <v>2</v>
      </c>
      <c r="S46" s="377" t="s">
        <v>2</v>
      </c>
      <c r="T46" s="377" t="s">
        <v>2</v>
      </c>
      <c r="U46" s="377" t="s">
        <v>2</v>
      </c>
      <c r="V46" s="377" t="s">
        <v>2</v>
      </c>
      <c r="W46" s="377" t="s">
        <v>2</v>
      </c>
      <c r="X46" s="377" t="s">
        <v>2</v>
      </c>
      <c r="Y46" s="377" t="s">
        <v>2</v>
      </c>
      <c r="Z46" s="377" t="s">
        <v>2</v>
      </c>
      <c r="AA46" s="377" t="s">
        <v>2</v>
      </c>
      <c r="AB46" s="377" t="s">
        <v>2</v>
      </c>
      <c r="AC46" s="377" t="s">
        <v>2</v>
      </c>
      <c r="AD46" s="377" t="s">
        <v>2</v>
      </c>
      <c r="AE46" s="377" t="s">
        <v>2</v>
      </c>
      <c r="AF46" s="377" t="s">
        <v>2</v>
      </c>
      <c r="AG46" s="377" t="s">
        <v>2</v>
      </c>
      <c r="AH46" s="377" t="s">
        <v>2</v>
      </c>
      <c r="AI46" s="377" t="s">
        <v>2</v>
      </c>
      <c r="AJ46" s="377" t="s">
        <v>2</v>
      </c>
      <c r="AK46" s="377" t="s">
        <v>2</v>
      </c>
      <c r="AL46" s="377" t="s">
        <v>2</v>
      </c>
      <c r="AM46" s="377" t="s">
        <v>2</v>
      </c>
      <c r="AN46" s="377" t="s">
        <v>2</v>
      </c>
      <c r="AO46" s="377" t="s">
        <v>2</v>
      </c>
      <c r="AP46" s="377" t="s">
        <v>2</v>
      </c>
      <c r="AQ46" s="377" t="s">
        <v>2</v>
      </c>
      <c r="AR46" s="377" t="s">
        <v>2</v>
      </c>
      <c r="AS46" s="377" t="s">
        <v>2</v>
      </c>
      <c r="AT46" s="377" t="s">
        <v>2</v>
      </c>
      <c r="AU46" s="377" t="s">
        <v>2</v>
      </c>
      <c r="AV46" s="377" t="s">
        <v>2</v>
      </c>
      <c r="AW46" s="377" t="s">
        <v>2</v>
      </c>
      <c r="AX46" s="377" t="s">
        <v>2</v>
      </c>
      <c r="AY46" s="377" t="s">
        <v>2</v>
      </c>
      <c r="AZ46" s="377" t="s">
        <v>2</v>
      </c>
      <c r="BA46" s="377" t="s">
        <v>2</v>
      </c>
      <c r="BB46" s="377" t="s">
        <v>2</v>
      </c>
      <c r="BC46" s="377" t="s">
        <v>2</v>
      </c>
      <c r="BD46" s="377" t="s">
        <v>2</v>
      </c>
      <c r="BE46" s="377" t="s">
        <v>2</v>
      </c>
      <c r="BF46" s="377" t="s">
        <v>2</v>
      </c>
      <c r="BG46" s="377" t="s">
        <v>2</v>
      </c>
      <c r="BH46" s="377" t="s">
        <v>2</v>
      </c>
      <c r="BI46" s="377" t="s">
        <v>2</v>
      </c>
      <c r="BJ46" s="377" t="s">
        <v>2</v>
      </c>
      <c r="BK46" s="377" t="s">
        <v>2</v>
      </c>
      <c r="BL46" s="377" t="s">
        <v>2</v>
      </c>
      <c r="BM46" s="377" t="s">
        <v>2</v>
      </c>
      <c r="BN46" s="377" t="s">
        <v>2</v>
      </c>
      <c r="BO46" s="377" t="s">
        <v>2</v>
      </c>
      <c r="BP46" s="377" t="s">
        <v>2</v>
      </c>
      <c r="BQ46" s="377" t="s">
        <v>2</v>
      </c>
      <c r="BR46" s="377" t="s">
        <v>2</v>
      </c>
      <c r="BS46" s="378"/>
      <c r="BT46" s="378"/>
      <c r="BU46" s="378"/>
      <c r="BV46" s="378"/>
      <c r="BW46" s="378"/>
      <c r="BX46" s="378"/>
      <c r="BY46" s="378"/>
      <c r="BZ46" s="378"/>
      <c r="CA46" s="378"/>
      <c r="CB46" s="378"/>
      <c r="CC46" s="378"/>
      <c r="CD46" s="378"/>
      <c r="CE46" s="378"/>
      <c r="CF46" s="378"/>
      <c r="CG46" s="378"/>
      <c r="CH46" s="378"/>
      <c r="CI46" s="378"/>
      <c r="CJ46" s="378"/>
      <c r="CK46" s="378"/>
      <c r="CL46" s="378"/>
    </row>
    <row r="47" spans="1:90">
      <c r="A47" s="379" t="s">
        <v>80</v>
      </c>
      <c r="B47" s="380" t="s">
        <v>81</v>
      </c>
      <c r="C47" s="377" t="s">
        <v>2</v>
      </c>
      <c r="D47" s="377" t="s">
        <v>2</v>
      </c>
      <c r="E47" s="377" t="s">
        <v>2</v>
      </c>
      <c r="F47" s="377" t="s">
        <v>2</v>
      </c>
      <c r="G47" s="377" t="s">
        <v>2</v>
      </c>
      <c r="H47" s="377" t="s">
        <v>2</v>
      </c>
      <c r="I47" s="377" t="s">
        <v>2</v>
      </c>
      <c r="J47" s="377" t="s">
        <v>2</v>
      </c>
      <c r="K47" s="377" t="s">
        <v>2</v>
      </c>
      <c r="L47" s="377" t="s">
        <v>2</v>
      </c>
      <c r="M47" s="377" t="s">
        <v>2</v>
      </c>
      <c r="N47" s="377" t="s">
        <v>2</v>
      </c>
      <c r="O47" s="377" t="s">
        <v>2</v>
      </c>
      <c r="P47" s="377" t="s">
        <v>2</v>
      </c>
      <c r="Q47" s="377" t="s">
        <v>2</v>
      </c>
      <c r="R47" s="377" t="s">
        <v>2</v>
      </c>
      <c r="S47" s="377" t="s">
        <v>2</v>
      </c>
      <c r="T47" s="377" t="s">
        <v>2</v>
      </c>
      <c r="U47" s="377" t="s">
        <v>2</v>
      </c>
      <c r="V47" s="377" t="s">
        <v>2</v>
      </c>
      <c r="W47" s="377" t="s">
        <v>2</v>
      </c>
      <c r="X47" s="377" t="s">
        <v>2</v>
      </c>
      <c r="Y47" s="377" t="s">
        <v>2</v>
      </c>
      <c r="Z47" s="377" t="s">
        <v>2</v>
      </c>
      <c r="AA47" s="377" t="s">
        <v>2</v>
      </c>
      <c r="AB47" s="377" t="s">
        <v>2</v>
      </c>
      <c r="AC47" s="377" t="s">
        <v>2</v>
      </c>
      <c r="AD47" s="377" t="s">
        <v>2</v>
      </c>
      <c r="AE47" s="377" t="s">
        <v>2</v>
      </c>
      <c r="AF47" s="377" t="s">
        <v>2</v>
      </c>
      <c r="AG47" s="377" t="s">
        <v>2</v>
      </c>
      <c r="AH47" s="377" t="s">
        <v>2</v>
      </c>
      <c r="AI47" s="377" t="s">
        <v>2</v>
      </c>
      <c r="AJ47" s="377" t="s">
        <v>2</v>
      </c>
      <c r="AK47" s="377" t="s">
        <v>2</v>
      </c>
      <c r="AL47" s="377" t="s">
        <v>2</v>
      </c>
      <c r="AM47" s="377" t="s">
        <v>2</v>
      </c>
      <c r="AN47" s="377" t="s">
        <v>2</v>
      </c>
      <c r="AO47" s="377" t="s">
        <v>2</v>
      </c>
      <c r="AP47" s="377" t="s">
        <v>2</v>
      </c>
      <c r="AQ47" s="377" t="s">
        <v>2</v>
      </c>
      <c r="AR47" s="377" t="s">
        <v>2</v>
      </c>
      <c r="AS47" s="377" t="s">
        <v>2</v>
      </c>
      <c r="AT47" s="377" t="s">
        <v>2</v>
      </c>
      <c r="AU47" s="377" t="s">
        <v>2</v>
      </c>
      <c r="AV47" s="377" t="s">
        <v>2</v>
      </c>
      <c r="AW47" s="377" t="s">
        <v>2</v>
      </c>
      <c r="AX47" s="377" t="s">
        <v>2</v>
      </c>
      <c r="AY47" s="377" t="s">
        <v>2</v>
      </c>
      <c r="AZ47" s="377" t="s">
        <v>2</v>
      </c>
      <c r="BA47" s="377" t="s">
        <v>2</v>
      </c>
      <c r="BB47" s="377" t="s">
        <v>2</v>
      </c>
      <c r="BC47" s="377" t="s">
        <v>2</v>
      </c>
      <c r="BD47" s="377" t="s">
        <v>2</v>
      </c>
      <c r="BE47" s="377" t="s">
        <v>2</v>
      </c>
      <c r="BF47" s="377" t="s">
        <v>2</v>
      </c>
      <c r="BG47" s="377" t="s">
        <v>2</v>
      </c>
      <c r="BH47" s="377" t="s">
        <v>2</v>
      </c>
      <c r="BI47" s="377" t="s">
        <v>2</v>
      </c>
      <c r="BJ47" s="377" t="s">
        <v>2</v>
      </c>
      <c r="BK47" s="377" t="s">
        <v>2</v>
      </c>
      <c r="BL47" s="377" t="s">
        <v>2</v>
      </c>
      <c r="BM47" s="377" t="s">
        <v>2</v>
      </c>
      <c r="BN47" s="377" t="s">
        <v>2</v>
      </c>
      <c r="BO47" s="377" t="s">
        <v>2</v>
      </c>
      <c r="BP47" s="377" t="s">
        <v>2</v>
      </c>
      <c r="BQ47" s="377" t="s">
        <v>2</v>
      </c>
      <c r="BR47" s="377" t="s">
        <v>2</v>
      </c>
      <c r="BS47" s="378"/>
      <c r="BT47" s="378"/>
      <c r="BU47" s="378"/>
      <c r="BV47" s="378"/>
      <c r="BW47" s="378"/>
      <c r="BX47" s="378"/>
      <c r="BY47" s="378"/>
      <c r="BZ47" s="378"/>
      <c r="CA47" s="378"/>
      <c r="CB47" s="378"/>
      <c r="CC47" s="378"/>
      <c r="CD47" s="378"/>
      <c r="CE47" s="378"/>
      <c r="CF47" s="378"/>
      <c r="CG47" s="378"/>
      <c r="CH47" s="378"/>
      <c r="CI47" s="378"/>
      <c r="CJ47" s="378"/>
      <c r="CK47" s="378"/>
      <c r="CL47" s="378"/>
    </row>
    <row r="48" spans="1:90" ht="60">
      <c r="A48" s="349" t="s">
        <v>82</v>
      </c>
      <c r="B48" s="381" t="s">
        <v>83</v>
      </c>
      <c r="C48" s="377" t="s">
        <v>2</v>
      </c>
      <c r="D48" s="377" t="s">
        <v>2</v>
      </c>
      <c r="E48" s="377" t="s">
        <v>2</v>
      </c>
      <c r="F48" s="377" t="s">
        <v>2</v>
      </c>
      <c r="G48" s="377" t="s">
        <v>2</v>
      </c>
      <c r="H48" s="377" t="s">
        <v>2</v>
      </c>
      <c r="I48" s="377" t="s">
        <v>2</v>
      </c>
      <c r="J48" s="377" t="s">
        <v>2</v>
      </c>
      <c r="K48" s="377" t="s">
        <v>2</v>
      </c>
      <c r="L48" s="377" t="s">
        <v>2</v>
      </c>
      <c r="M48" s="377" t="s">
        <v>2</v>
      </c>
      <c r="N48" s="377" t="s">
        <v>2</v>
      </c>
      <c r="O48" s="377" t="s">
        <v>2</v>
      </c>
      <c r="P48" s="377" t="s">
        <v>2</v>
      </c>
      <c r="Q48" s="377" t="s">
        <v>2</v>
      </c>
      <c r="R48" s="377" t="s">
        <v>2</v>
      </c>
      <c r="S48" s="377" t="s">
        <v>2</v>
      </c>
      <c r="T48" s="377" t="s">
        <v>2</v>
      </c>
      <c r="U48" s="377" t="s">
        <v>2</v>
      </c>
      <c r="V48" s="377" t="s">
        <v>2</v>
      </c>
      <c r="W48" s="377" t="s">
        <v>2</v>
      </c>
      <c r="X48" s="377" t="s">
        <v>2</v>
      </c>
      <c r="Y48" s="377" t="s">
        <v>2</v>
      </c>
      <c r="Z48" s="377" t="s">
        <v>2</v>
      </c>
      <c r="AA48" s="377" t="s">
        <v>2</v>
      </c>
      <c r="AB48" s="377" t="s">
        <v>2</v>
      </c>
      <c r="AC48" s="377" t="s">
        <v>2</v>
      </c>
      <c r="AD48" s="377" t="s">
        <v>2</v>
      </c>
      <c r="AE48" s="377" t="s">
        <v>2</v>
      </c>
      <c r="AF48" s="377" t="s">
        <v>2</v>
      </c>
      <c r="AG48" s="377" t="s">
        <v>2</v>
      </c>
      <c r="AH48" s="377" t="s">
        <v>2</v>
      </c>
      <c r="AI48" s="377" t="s">
        <v>2</v>
      </c>
      <c r="AJ48" s="377" t="s">
        <v>2</v>
      </c>
      <c r="AK48" s="377" t="s">
        <v>2</v>
      </c>
      <c r="AL48" s="377" t="s">
        <v>2</v>
      </c>
      <c r="AM48" s="377" t="s">
        <v>2</v>
      </c>
      <c r="AN48" s="377" t="s">
        <v>2</v>
      </c>
      <c r="AO48" s="377" t="s">
        <v>2</v>
      </c>
      <c r="AP48" s="377" t="s">
        <v>2</v>
      </c>
      <c r="AQ48" s="377" t="s">
        <v>2</v>
      </c>
      <c r="AR48" s="377" t="s">
        <v>2</v>
      </c>
      <c r="AS48" s="377" t="s">
        <v>2</v>
      </c>
      <c r="AT48" s="377" t="s">
        <v>2</v>
      </c>
      <c r="AU48" s="377" t="s">
        <v>2</v>
      </c>
      <c r="AV48" s="377" t="s">
        <v>2</v>
      </c>
      <c r="AW48" s="377" t="s">
        <v>2</v>
      </c>
      <c r="AX48" s="377" t="s">
        <v>2</v>
      </c>
      <c r="AY48" s="377" t="s">
        <v>2</v>
      </c>
      <c r="AZ48" s="377" t="s">
        <v>2</v>
      </c>
      <c r="BA48" s="377" t="s">
        <v>2</v>
      </c>
      <c r="BB48" s="377" t="s">
        <v>2</v>
      </c>
      <c r="BC48" s="377" t="s">
        <v>2</v>
      </c>
      <c r="BD48" s="377" t="s">
        <v>2</v>
      </c>
      <c r="BE48" s="377" t="s">
        <v>2</v>
      </c>
      <c r="BF48" s="377" t="s">
        <v>2</v>
      </c>
      <c r="BG48" s="377" t="s">
        <v>2</v>
      </c>
      <c r="BH48" s="377" t="s">
        <v>2</v>
      </c>
      <c r="BI48" s="377" t="s">
        <v>2</v>
      </c>
      <c r="BJ48" s="377" t="s">
        <v>2</v>
      </c>
      <c r="BK48" s="377" t="s">
        <v>2</v>
      </c>
      <c r="BL48" s="377" t="s">
        <v>2</v>
      </c>
      <c r="BM48" s="377" t="s">
        <v>2</v>
      </c>
      <c r="BN48" s="377" t="s">
        <v>2</v>
      </c>
      <c r="BO48" s="377" t="s">
        <v>2</v>
      </c>
      <c r="BP48" s="377" t="s">
        <v>2</v>
      </c>
      <c r="BQ48" s="377" t="s">
        <v>2</v>
      </c>
      <c r="BR48" s="377" t="s">
        <v>2</v>
      </c>
      <c r="BS48" s="378"/>
      <c r="BT48" s="378"/>
      <c r="BU48" s="378"/>
      <c r="BV48" s="378"/>
      <c r="BW48" s="378"/>
      <c r="BX48" s="378"/>
      <c r="BY48" s="378"/>
      <c r="BZ48" s="378"/>
      <c r="CA48" s="378"/>
      <c r="CB48" s="378"/>
      <c r="CC48" s="378"/>
      <c r="CD48" s="378"/>
      <c r="CE48" s="378"/>
      <c r="CF48" s="378"/>
      <c r="CG48" s="378"/>
      <c r="CH48" s="378"/>
      <c r="CI48" s="378"/>
      <c r="CJ48" s="378"/>
      <c r="CK48" s="378"/>
      <c r="CL48" s="378"/>
    </row>
    <row r="49" spans="1:90">
      <c r="A49" s="379" t="s">
        <v>84</v>
      </c>
      <c r="B49" s="380" t="s">
        <v>85</v>
      </c>
      <c r="C49" s="377" t="s">
        <v>2</v>
      </c>
      <c r="D49" s="377" t="s">
        <v>2</v>
      </c>
      <c r="E49" s="377" t="s">
        <v>2</v>
      </c>
      <c r="F49" s="377" t="s">
        <v>2</v>
      </c>
      <c r="G49" s="377" t="s">
        <v>2</v>
      </c>
      <c r="H49" s="377" t="s">
        <v>2</v>
      </c>
      <c r="I49" s="377" t="s">
        <v>2</v>
      </c>
      <c r="J49" s="377" t="s">
        <v>2</v>
      </c>
      <c r="K49" s="377" t="s">
        <v>2</v>
      </c>
      <c r="L49" s="377" t="s">
        <v>2</v>
      </c>
      <c r="M49" s="377" t="s">
        <v>2</v>
      </c>
      <c r="N49" s="377" t="s">
        <v>2</v>
      </c>
      <c r="O49" s="377" t="s">
        <v>2</v>
      </c>
      <c r="P49" s="377" t="s">
        <v>2</v>
      </c>
      <c r="Q49" s="377" t="s">
        <v>2</v>
      </c>
      <c r="R49" s="377" t="s">
        <v>2</v>
      </c>
      <c r="S49" s="377" t="s">
        <v>2</v>
      </c>
      <c r="T49" s="377" t="s">
        <v>2</v>
      </c>
      <c r="U49" s="377" t="s">
        <v>2</v>
      </c>
      <c r="V49" s="377" t="s">
        <v>2</v>
      </c>
      <c r="W49" s="377" t="s">
        <v>2</v>
      </c>
      <c r="X49" s="377" t="s">
        <v>2</v>
      </c>
      <c r="Y49" s="377" t="s">
        <v>2</v>
      </c>
      <c r="Z49" s="377" t="s">
        <v>2</v>
      </c>
      <c r="AA49" s="377" t="s">
        <v>2</v>
      </c>
      <c r="AB49" s="377" t="s">
        <v>2</v>
      </c>
      <c r="AC49" s="377" t="s">
        <v>2</v>
      </c>
      <c r="AD49" s="377" t="s">
        <v>2</v>
      </c>
      <c r="AE49" s="377" t="s">
        <v>2</v>
      </c>
      <c r="AF49" s="377" t="s">
        <v>2</v>
      </c>
      <c r="AG49" s="377" t="s">
        <v>2</v>
      </c>
      <c r="AH49" s="377" t="s">
        <v>2</v>
      </c>
      <c r="AI49" s="377" t="s">
        <v>2</v>
      </c>
      <c r="AJ49" s="377" t="s">
        <v>2</v>
      </c>
      <c r="AK49" s="377" t="s">
        <v>2</v>
      </c>
      <c r="AL49" s="377" t="s">
        <v>2</v>
      </c>
      <c r="AM49" s="377" t="s">
        <v>2</v>
      </c>
      <c r="AN49" s="377" t="s">
        <v>2</v>
      </c>
      <c r="AO49" s="377" t="s">
        <v>2</v>
      </c>
      <c r="AP49" s="377" t="s">
        <v>2</v>
      </c>
      <c r="AQ49" s="377" t="s">
        <v>2</v>
      </c>
      <c r="AR49" s="377" t="s">
        <v>2</v>
      </c>
      <c r="AS49" s="377" t="s">
        <v>2</v>
      </c>
      <c r="AT49" s="377" t="s">
        <v>2</v>
      </c>
      <c r="AU49" s="377" t="s">
        <v>2</v>
      </c>
      <c r="AV49" s="377" t="s">
        <v>2</v>
      </c>
      <c r="AW49" s="377" t="s">
        <v>2</v>
      </c>
      <c r="AX49" s="377" t="s">
        <v>2</v>
      </c>
      <c r="AY49" s="377" t="s">
        <v>2</v>
      </c>
      <c r="AZ49" s="377" t="s">
        <v>2</v>
      </c>
      <c r="BA49" s="377" t="s">
        <v>2</v>
      </c>
      <c r="BB49" s="377" t="s">
        <v>2</v>
      </c>
      <c r="BC49" s="377" t="s">
        <v>2</v>
      </c>
      <c r="BD49" s="377" t="s">
        <v>2</v>
      </c>
      <c r="BE49" s="377" t="s">
        <v>2</v>
      </c>
      <c r="BF49" s="377" t="s">
        <v>2</v>
      </c>
      <c r="BG49" s="377" t="s">
        <v>2</v>
      </c>
      <c r="BH49" s="377" t="s">
        <v>2</v>
      </c>
      <c r="BI49" s="377" t="s">
        <v>2</v>
      </c>
      <c r="BJ49" s="377" t="s">
        <v>2</v>
      </c>
      <c r="BK49" s="377" t="s">
        <v>2</v>
      </c>
      <c r="BL49" s="377" t="s">
        <v>2</v>
      </c>
      <c r="BM49" s="377" t="s">
        <v>2</v>
      </c>
      <c r="BN49" s="377" t="s">
        <v>2</v>
      </c>
      <c r="BO49" s="377" t="s">
        <v>2</v>
      </c>
      <c r="BP49" s="377" t="s">
        <v>2</v>
      </c>
      <c r="BQ49" s="377" t="s">
        <v>2</v>
      </c>
      <c r="BR49" s="377" t="s">
        <v>2</v>
      </c>
      <c r="BS49" s="378"/>
      <c r="BT49" s="378"/>
      <c r="BU49" s="378"/>
      <c r="BV49" s="378"/>
      <c r="BW49" s="378"/>
      <c r="BX49" s="378"/>
      <c r="BY49" s="378"/>
      <c r="BZ49" s="378"/>
      <c r="CA49" s="378"/>
      <c r="CB49" s="378"/>
      <c r="CC49" s="378"/>
      <c r="CD49" s="378"/>
      <c r="CE49" s="378"/>
      <c r="CF49" s="378"/>
      <c r="CG49" s="378"/>
      <c r="CH49" s="378"/>
      <c r="CI49" s="378"/>
      <c r="CJ49" s="378"/>
      <c r="CK49" s="378"/>
      <c r="CL49" s="378"/>
    </row>
    <row r="50" spans="1:90" ht="30">
      <c r="A50" s="349" t="s">
        <v>86</v>
      </c>
      <c r="B50" s="381" t="s">
        <v>87</v>
      </c>
      <c r="C50" s="377" t="s">
        <v>2</v>
      </c>
      <c r="D50" s="377" t="s">
        <v>2</v>
      </c>
      <c r="E50" s="377" t="s">
        <v>2</v>
      </c>
      <c r="F50" s="377" t="s">
        <v>2</v>
      </c>
      <c r="G50" s="377" t="s">
        <v>2</v>
      </c>
      <c r="H50" s="377" t="s">
        <v>2</v>
      </c>
      <c r="I50" s="377" t="s">
        <v>2</v>
      </c>
      <c r="J50" s="377" t="s">
        <v>2</v>
      </c>
      <c r="K50" s="377" t="s">
        <v>2</v>
      </c>
      <c r="L50" s="377" t="s">
        <v>2</v>
      </c>
      <c r="M50" s="377" t="s">
        <v>2</v>
      </c>
      <c r="N50" s="377" t="s">
        <v>2</v>
      </c>
      <c r="O50" s="377" t="s">
        <v>2</v>
      </c>
      <c r="P50" s="377" t="s">
        <v>2</v>
      </c>
      <c r="Q50" s="377" t="s">
        <v>2</v>
      </c>
      <c r="R50" s="377" t="s">
        <v>2</v>
      </c>
      <c r="S50" s="377" t="s">
        <v>2</v>
      </c>
      <c r="T50" s="377" t="s">
        <v>2</v>
      </c>
      <c r="U50" s="377" t="s">
        <v>2</v>
      </c>
      <c r="V50" s="377" t="s">
        <v>2</v>
      </c>
      <c r="W50" s="377" t="s">
        <v>2</v>
      </c>
      <c r="X50" s="377" t="s">
        <v>2</v>
      </c>
      <c r="Y50" s="377" t="s">
        <v>2</v>
      </c>
      <c r="Z50" s="377" t="s">
        <v>2</v>
      </c>
      <c r="AA50" s="377" t="s">
        <v>2</v>
      </c>
      <c r="AB50" s="377" t="s">
        <v>2</v>
      </c>
      <c r="AC50" s="377" t="s">
        <v>2</v>
      </c>
      <c r="AD50" s="377" t="s">
        <v>2</v>
      </c>
      <c r="AE50" s="377" t="s">
        <v>2</v>
      </c>
      <c r="AF50" s="377" t="s">
        <v>2</v>
      </c>
      <c r="AG50" s="377" t="s">
        <v>2</v>
      </c>
      <c r="AH50" s="377" t="s">
        <v>2</v>
      </c>
      <c r="AI50" s="377" t="s">
        <v>2</v>
      </c>
      <c r="AJ50" s="377" t="s">
        <v>2</v>
      </c>
      <c r="AK50" s="377" t="s">
        <v>2</v>
      </c>
      <c r="AL50" s="377" t="s">
        <v>2</v>
      </c>
      <c r="AM50" s="377" t="s">
        <v>2</v>
      </c>
      <c r="AN50" s="377" t="s">
        <v>2</v>
      </c>
      <c r="AO50" s="377" t="s">
        <v>2</v>
      </c>
      <c r="AP50" s="377" t="s">
        <v>2</v>
      </c>
      <c r="AQ50" s="377" t="s">
        <v>2</v>
      </c>
      <c r="AR50" s="377" t="s">
        <v>2</v>
      </c>
      <c r="AS50" s="377" t="s">
        <v>2</v>
      </c>
      <c r="AT50" s="377" t="s">
        <v>2</v>
      </c>
      <c r="AU50" s="377" t="s">
        <v>2</v>
      </c>
      <c r="AV50" s="377" t="s">
        <v>2</v>
      </c>
      <c r="AW50" s="377" t="s">
        <v>2</v>
      </c>
      <c r="AX50" s="377" t="s">
        <v>2</v>
      </c>
      <c r="AY50" s="377" t="s">
        <v>2</v>
      </c>
      <c r="AZ50" s="377" t="s">
        <v>2</v>
      </c>
      <c r="BA50" s="377" t="s">
        <v>2</v>
      </c>
      <c r="BB50" s="377" t="s">
        <v>2</v>
      </c>
      <c r="BC50" s="377" t="s">
        <v>2</v>
      </c>
      <c r="BD50" s="377" t="s">
        <v>2</v>
      </c>
      <c r="BE50" s="377" t="s">
        <v>2</v>
      </c>
      <c r="BF50" s="377" t="s">
        <v>2</v>
      </c>
      <c r="BG50" s="377" t="s">
        <v>2</v>
      </c>
      <c r="BH50" s="377" t="s">
        <v>2</v>
      </c>
      <c r="BI50" s="377" t="s">
        <v>2</v>
      </c>
      <c r="BJ50" s="377" t="s">
        <v>2</v>
      </c>
      <c r="BK50" s="377" t="s">
        <v>2</v>
      </c>
      <c r="BL50" s="377" t="s">
        <v>2</v>
      </c>
      <c r="BM50" s="377" t="s">
        <v>2</v>
      </c>
      <c r="BN50" s="377" t="s">
        <v>2</v>
      </c>
      <c r="BO50" s="377" t="s">
        <v>2</v>
      </c>
      <c r="BP50" s="377" t="s">
        <v>2</v>
      </c>
      <c r="BQ50" s="377" t="s">
        <v>2</v>
      </c>
      <c r="BR50" s="377" t="s">
        <v>2</v>
      </c>
      <c r="BS50" s="378"/>
      <c r="BT50" s="378"/>
      <c r="BU50" s="378"/>
      <c r="BV50" s="378"/>
      <c r="BW50" s="378"/>
      <c r="BX50" s="378"/>
      <c r="BY50" s="378"/>
      <c r="BZ50" s="378"/>
      <c r="CA50" s="378"/>
      <c r="CB50" s="378"/>
      <c r="CC50" s="378"/>
      <c r="CD50" s="378"/>
      <c r="CE50" s="378"/>
      <c r="CF50" s="378"/>
      <c r="CG50" s="378"/>
      <c r="CH50" s="378"/>
      <c r="CI50" s="378"/>
      <c r="CJ50" s="378"/>
      <c r="CK50" s="378"/>
      <c r="CL50" s="378"/>
    </row>
    <row r="51" spans="1:90">
      <c r="A51" s="379" t="s">
        <v>88</v>
      </c>
      <c r="B51" s="380" t="s">
        <v>89</v>
      </c>
      <c r="C51" s="377" t="s">
        <v>2</v>
      </c>
      <c r="D51" s="377" t="s">
        <v>2</v>
      </c>
      <c r="E51" s="377" t="s">
        <v>2</v>
      </c>
      <c r="F51" s="377" t="s">
        <v>2</v>
      </c>
      <c r="G51" s="377" t="s">
        <v>2</v>
      </c>
      <c r="H51" s="377" t="s">
        <v>2</v>
      </c>
      <c r="I51" s="377" t="s">
        <v>2</v>
      </c>
      <c r="J51" s="377" t="s">
        <v>2</v>
      </c>
      <c r="K51" s="377" t="s">
        <v>2</v>
      </c>
      <c r="L51" s="377" t="s">
        <v>2</v>
      </c>
      <c r="M51" s="377" t="s">
        <v>2</v>
      </c>
      <c r="N51" s="377" t="s">
        <v>2</v>
      </c>
      <c r="O51" s="377" t="s">
        <v>2</v>
      </c>
      <c r="P51" s="377" t="s">
        <v>2</v>
      </c>
      <c r="Q51" s="377" t="s">
        <v>2</v>
      </c>
      <c r="R51" s="377" t="s">
        <v>2</v>
      </c>
      <c r="S51" s="377" t="s">
        <v>2</v>
      </c>
      <c r="T51" s="377" t="s">
        <v>2</v>
      </c>
      <c r="U51" s="377" t="s">
        <v>2</v>
      </c>
      <c r="V51" s="377" t="s">
        <v>2</v>
      </c>
      <c r="W51" s="377" t="s">
        <v>2</v>
      </c>
      <c r="X51" s="377" t="s">
        <v>2</v>
      </c>
      <c r="Y51" s="377" t="s">
        <v>2</v>
      </c>
      <c r="Z51" s="377" t="s">
        <v>2</v>
      </c>
      <c r="AA51" s="377" t="s">
        <v>2</v>
      </c>
      <c r="AB51" s="377" t="s">
        <v>2</v>
      </c>
      <c r="AC51" s="377" t="s">
        <v>2</v>
      </c>
      <c r="AD51" s="377" t="s">
        <v>2</v>
      </c>
      <c r="AE51" s="377" t="s">
        <v>2</v>
      </c>
      <c r="AF51" s="377" t="s">
        <v>2</v>
      </c>
      <c r="AG51" s="377" t="s">
        <v>2</v>
      </c>
      <c r="AH51" s="377" t="s">
        <v>2</v>
      </c>
      <c r="AI51" s="377" t="s">
        <v>2</v>
      </c>
      <c r="AJ51" s="377" t="s">
        <v>2</v>
      </c>
      <c r="AK51" s="377" t="s">
        <v>2</v>
      </c>
      <c r="AL51" s="377" t="s">
        <v>2</v>
      </c>
      <c r="AM51" s="377" t="s">
        <v>2</v>
      </c>
      <c r="AN51" s="377" t="s">
        <v>2</v>
      </c>
      <c r="AO51" s="377" t="s">
        <v>2</v>
      </c>
      <c r="AP51" s="377" t="s">
        <v>2</v>
      </c>
      <c r="AQ51" s="377" t="s">
        <v>2</v>
      </c>
      <c r="AR51" s="377" t="s">
        <v>2</v>
      </c>
      <c r="AS51" s="377" t="s">
        <v>2</v>
      </c>
      <c r="AT51" s="377" t="s">
        <v>2</v>
      </c>
      <c r="AU51" s="377" t="s">
        <v>2</v>
      </c>
      <c r="AV51" s="377" t="s">
        <v>2</v>
      </c>
      <c r="AW51" s="377" t="s">
        <v>2</v>
      </c>
      <c r="AX51" s="377" t="s">
        <v>2</v>
      </c>
      <c r="AY51" s="377" t="s">
        <v>2</v>
      </c>
      <c r="AZ51" s="377" t="s">
        <v>2</v>
      </c>
      <c r="BA51" s="377" t="s">
        <v>2</v>
      </c>
      <c r="BB51" s="377" t="s">
        <v>2</v>
      </c>
      <c r="BC51" s="377" t="s">
        <v>2</v>
      </c>
      <c r="BD51" s="377" t="s">
        <v>2</v>
      </c>
      <c r="BE51" s="377" t="s">
        <v>2</v>
      </c>
      <c r="BF51" s="377" t="s">
        <v>2</v>
      </c>
      <c r="BG51" s="377" t="s">
        <v>2</v>
      </c>
      <c r="BH51" s="377" t="s">
        <v>2</v>
      </c>
      <c r="BI51" s="377" t="s">
        <v>2</v>
      </c>
      <c r="BJ51" s="377" t="s">
        <v>2</v>
      </c>
      <c r="BK51" s="377" t="s">
        <v>2</v>
      </c>
      <c r="BL51" s="377" t="s">
        <v>2</v>
      </c>
      <c r="BM51" s="377" t="s">
        <v>2</v>
      </c>
      <c r="BN51" s="377" t="s">
        <v>2</v>
      </c>
      <c r="BO51" s="377" t="s">
        <v>2</v>
      </c>
      <c r="BP51" s="377" t="s">
        <v>2</v>
      </c>
      <c r="BQ51" s="377" t="s">
        <v>2</v>
      </c>
      <c r="BR51" s="377" t="s">
        <v>2</v>
      </c>
      <c r="BS51" s="378"/>
      <c r="BT51" s="378"/>
      <c r="BU51" s="378"/>
      <c r="BV51" s="378"/>
      <c r="BW51" s="378"/>
      <c r="BX51" s="378"/>
      <c r="BY51" s="378"/>
      <c r="BZ51" s="378"/>
      <c r="CA51" s="378"/>
      <c r="CB51" s="378"/>
      <c r="CC51" s="378"/>
      <c r="CD51" s="378"/>
      <c r="CE51" s="378"/>
      <c r="CF51" s="378"/>
      <c r="CG51" s="378"/>
      <c r="CH51" s="378"/>
      <c r="CI51" s="378"/>
      <c r="CJ51" s="378"/>
      <c r="CK51" s="378"/>
      <c r="CL51" s="378"/>
    </row>
    <row r="52" spans="1:90">
      <c r="A52" s="349" t="s">
        <v>90</v>
      </c>
      <c r="B52" s="381" t="s">
        <v>91</v>
      </c>
      <c r="C52" s="377" t="s">
        <v>2</v>
      </c>
      <c r="D52" s="377" t="s">
        <v>2</v>
      </c>
      <c r="E52" s="377" t="s">
        <v>2</v>
      </c>
      <c r="F52" s="377" t="s">
        <v>2</v>
      </c>
      <c r="G52" s="377" t="s">
        <v>2</v>
      </c>
      <c r="H52" s="377" t="s">
        <v>2</v>
      </c>
      <c r="I52" s="377" t="s">
        <v>2</v>
      </c>
      <c r="J52" s="377" t="s">
        <v>2</v>
      </c>
      <c r="K52" s="377" t="s">
        <v>2</v>
      </c>
      <c r="L52" s="377" t="s">
        <v>2</v>
      </c>
      <c r="M52" s="377" t="s">
        <v>2</v>
      </c>
      <c r="N52" s="377" t="s">
        <v>2</v>
      </c>
      <c r="O52" s="377" t="s">
        <v>2</v>
      </c>
      <c r="P52" s="377" t="s">
        <v>2</v>
      </c>
      <c r="Q52" s="377" t="s">
        <v>2</v>
      </c>
      <c r="R52" s="377" t="s">
        <v>2</v>
      </c>
      <c r="S52" s="377" t="s">
        <v>2</v>
      </c>
      <c r="T52" s="377" t="s">
        <v>2</v>
      </c>
      <c r="U52" s="377" t="s">
        <v>2</v>
      </c>
      <c r="V52" s="377" t="s">
        <v>2</v>
      </c>
      <c r="W52" s="377" t="s">
        <v>2</v>
      </c>
      <c r="X52" s="377" t="s">
        <v>2</v>
      </c>
      <c r="Y52" s="377" t="s">
        <v>2</v>
      </c>
      <c r="Z52" s="377" t="s">
        <v>2</v>
      </c>
      <c r="AA52" s="377" t="s">
        <v>2</v>
      </c>
      <c r="AB52" s="377" t="s">
        <v>2</v>
      </c>
      <c r="AC52" s="377" t="s">
        <v>2</v>
      </c>
      <c r="AD52" s="377" t="s">
        <v>2</v>
      </c>
      <c r="AE52" s="377" t="s">
        <v>2</v>
      </c>
      <c r="AF52" s="377" t="s">
        <v>2</v>
      </c>
      <c r="AG52" s="377" t="s">
        <v>2</v>
      </c>
      <c r="AH52" s="377" t="s">
        <v>2</v>
      </c>
      <c r="AI52" s="377" t="s">
        <v>2</v>
      </c>
      <c r="AJ52" s="377" t="s">
        <v>2</v>
      </c>
      <c r="AK52" s="377" t="s">
        <v>2</v>
      </c>
      <c r="AL52" s="377" t="s">
        <v>2</v>
      </c>
      <c r="AM52" s="377" t="s">
        <v>2</v>
      </c>
      <c r="AN52" s="377" t="s">
        <v>2</v>
      </c>
      <c r="AO52" s="377" t="s">
        <v>2</v>
      </c>
      <c r="AP52" s="377" t="s">
        <v>2</v>
      </c>
      <c r="AQ52" s="377" t="s">
        <v>2</v>
      </c>
      <c r="AR52" s="377" t="s">
        <v>2</v>
      </c>
      <c r="AS52" s="377" t="s">
        <v>2</v>
      </c>
      <c r="AT52" s="377" t="s">
        <v>2</v>
      </c>
      <c r="AU52" s="377" t="s">
        <v>2</v>
      </c>
      <c r="AV52" s="377" t="s">
        <v>2</v>
      </c>
      <c r="AW52" s="377" t="s">
        <v>2</v>
      </c>
      <c r="AX52" s="377" t="s">
        <v>2</v>
      </c>
      <c r="AY52" s="377" t="s">
        <v>2</v>
      </c>
      <c r="AZ52" s="377" t="s">
        <v>2</v>
      </c>
      <c r="BA52" s="377" t="s">
        <v>2</v>
      </c>
      <c r="BB52" s="377" t="s">
        <v>2</v>
      </c>
      <c r="BC52" s="377" t="s">
        <v>2</v>
      </c>
      <c r="BD52" s="377" t="s">
        <v>2</v>
      </c>
      <c r="BE52" s="377" t="s">
        <v>2</v>
      </c>
      <c r="BF52" s="377" t="s">
        <v>2</v>
      </c>
      <c r="BG52" s="377" t="s">
        <v>2</v>
      </c>
      <c r="BH52" s="377" t="s">
        <v>2</v>
      </c>
      <c r="BI52" s="377" t="s">
        <v>2</v>
      </c>
      <c r="BJ52" s="377" t="s">
        <v>2</v>
      </c>
      <c r="BK52" s="377" t="s">
        <v>2</v>
      </c>
      <c r="BL52" s="377" t="s">
        <v>2</v>
      </c>
      <c r="BM52" s="377" t="s">
        <v>2</v>
      </c>
      <c r="BN52" s="377" t="s">
        <v>2</v>
      </c>
      <c r="BO52" s="377" t="s">
        <v>2</v>
      </c>
      <c r="BP52" s="377" t="s">
        <v>2</v>
      </c>
      <c r="BQ52" s="377" t="s">
        <v>2</v>
      </c>
      <c r="BR52" s="377" t="s">
        <v>2</v>
      </c>
      <c r="BS52" s="378"/>
      <c r="BT52" s="378"/>
      <c r="BU52" s="378"/>
      <c r="BV52" s="378"/>
      <c r="BW52" s="378"/>
      <c r="BX52" s="378"/>
      <c r="BY52" s="378"/>
      <c r="BZ52" s="378"/>
      <c r="CA52" s="378"/>
      <c r="CB52" s="378"/>
      <c r="CC52" s="378"/>
      <c r="CD52" s="378"/>
      <c r="CE52" s="378"/>
      <c r="CF52" s="378"/>
      <c r="CG52" s="378"/>
      <c r="CH52" s="378"/>
      <c r="CI52" s="378"/>
      <c r="CJ52" s="378"/>
      <c r="CK52" s="378"/>
      <c r="CL52" s="378"/>
    </row>
    <row r="53" spans="1:90">
      <c r="A53" s="379" t="s">
        <v>92</v>
      </c>
      <c r="B53" s="380" t="s">
        <v>93</v>
      </c>
      <c r="C53" s="377" t="s">
        <v>2</v>
      </c>
      <c r="D53" s="377" t="s">
        <v>2</v>
      </c>
      <c r="E53" s="377" t="s">
        <v>2</v>
      </c>
      <c r="F53" s="377" t="s">
        <v>2</v>
      </c>
      <c r="G53" s="377" t="s">
        <v>2</v>
      </c>
      <c r="H53" s="377" t="s">
        <v>2</v>
      </c>
      <c r="I53" s="377" t="s">
        <v>2</v>
      </c>
      <c r="J53" s="377" t="s">
        <v>2</v>
      </c>
      <c r="K53" s="377" t="s">
        <v>2</v>
      </c>
      <c r="L53" s="377" t="s">
        <v>2</v>
      </c>
      <c r="M53" s="377" t="s">
        <v>2</v>
      </c>
      <c r="N53" s="377" t="s">
        <v>2</v>
      </c>
      <c r="O53" s="377" t="s">
        <v>2</v>
      </c>
      <c r="P53" s="377" t="s">
        <v>2</v>
      </c>
      <c r="Q53" s="377" t="s">
        <v>2</v>
      </c>
      <c r="R53" s="377" t="s">
        <v>2</v>
      </c>
      <c r="S53" s="377" t="s">
        <v>2</v>
      </c>
      <c r="T53" s="377" t="s">
        <v>2</v>
      </c>
      <c r="U53" s="377" t="s">
        <v>2</v>
      </c>
      <c r="V53" s="377" t="s">
        <v>2</v>
      </c>
      <c r="W53" s="377" t="s">
        <v>2</v>
      </c>
      <c r="X53" s="377" t="s">
        <v>2</v>
      </c>
      <c r="Y53" s="377" t="s">
        <v>2</v>
      </c>
      <c r="Z53" s="377" t="s">
        <v>2</v>
      </c>
      <c r="AA53" s="377" t="s">
        <v>2</v>
      </c>
      <c r="AB53" s="377" t="s">
        <v>2</v>
      </c>
      <c r="AC53" s="377" t="s">
        <v>2</v>
      </c>
      <c r="AD53" s="377" t="s">
        <v>2</v>
      </c>
      <c r="AE53" s="377" t="s">
        <v>2</v>
      </c>
      <c r="AF53" s="377" t="s">
        <v>2</v>
      </c>
      <c r="AG53" s="377" t="s">
        <v>2</v>
      </c>
      <c r="AH53" s="377" t="s">
        <v>2</v>
      </c>
      <c r="AI53" s="377" t="s">
        <v>2</v>
      </c>
      <c r="AJ53" s="377" t="s">
        <v>2</v>
      </c>
      <c r="AK53" s="377" t="s">
        <v>2</v>
      </c>
      <c r="AL53" s="377" t="s">
        <v>2</v>
      </c>
      <c r="AM53" s="377" t="s">
        <v>2</v>
      </c>
      <c r="AN53" s="377" t="s">
        <v>2</v>
      </c>
      <c r="AO53" s="377" t="s">
        <v>2</v>
      </c>
      <c r="AP53" s="377" t="s">
        <v>2</v>
      </c>
      <c r="AQ53" s="377" t="s">
        <v>2</v>
      </c>
      <c r="AR53" s="377" t="s">
        <v>2</v>
      </c>
      <c r="AS53" s="377" t="s">
        <v>2</v>
      </c>
      <c r="AT53" s="377" t="s">
        <v>2</v>
      </c>
      <c r="AU53" s="377" t="s">
        <v>2</v>
      </c>
      <c r="AV53" s="377" t="s">
        <v>2</v>
      </c>
      <c r="AW53" s="377" t="s">
        <v>2</v>
      </c>
      <c r="AX53" s="377" t="s">
        <v>2</v>
      </c>
      <c r="AY53" s="377" t="s">
        <v>2</v>
      </c>
      <c r="AZ53" s="377" t="s">
        <v>2</v>
      </c>
      <c r="BA53" s="377" t="s">
        <v>2</v>
      </c>
      <c r="BB53" s="377" t="s">
        <v>2</v>
      </c>
      <c r="BC53" s="377" t="s">
        <v>2</v>
      </c>
      <c r="BD53" s="377" t="s">
        <v>2</v>
      </c>
      <c r="BE53" s="377" t="s">
        <v>2</v>
      </c>
      <c r="BF53" s="377" t="s">
        <v>2</v>
      </c>
      <c r="BG53" s="377" t="s">
        <v>2</v>
      </c>
      <c r="BH53" s="377" t="s">
        <v>2</v>
      </c>
      <c r="BI53" s="377" t="s">
        <v>2</v>
      </c>
      <c r="BJ53" s="377" t="s">
        <v>2</v>
      </c>
      <c r="BK53" s="377" t="s">
        <v>2</v>
      </c>
      <c r="BL53" s="377" t="s">
        <v>2</v>
      </c>
      <c r="BM53" s="377" t="s">
        <v>2</v>
      </c>
      <c r="BN53" s="377" t="s">
        <v>2</v>
      </c>
      <c r="BO53" s="377" t="s">
        <v>2</v>
      </c>
      <c r="BP53" s="377" t="s">
        <v>2</v>
      </c>
      <c r="BQ53" s="377" t="s">
        <v>2</v>
      </c>
      <c r="BR53" s="377" t="s">
        <v>2</v>
      </c>
      <c r="BS53" s="378"/>
      <c r="BT53" s="378"/>
      <c r="BU53" s="378"/>
      <c r="BV53" s="378"/>
      <c r="BW53" s="378"/>
      <c r="BX53" s="378"/>
      <c r="BY53" s="378"/>
      <c r="BZ53" s="378"/>
      <c r="CA53" s="378"/>
      <c r="CB53" s="378"/>
      <c r="CC53" s="378"/>
      <c r="CD53" s="378"/>
      <c r="CE53" s="378"/>
      <c r="CF53" s="378"/>
      <c r="CG53" s="378"/>
      <c r="CH53" s="378"/>
      <c r="CI53" s="378"/>
      <c r="CJ53" s="378"/>
      <c r="CK53" s="378"/>
      <c r="CL53" s="378"/>
    </row>
    <row r="54" spans="1:90" ht="30">
      <c r="A54" s="349" t="s">
        <v>94</v>
      </c>
      <c r="B54" s="381" t="s">
        <v>95</v>
      </c>
      <c r="C54" s="377" t="s">
        <v>2</v>
      </c>
      <c r="D54" s="377" t="s">
        <v>2</v>
      </c>
      <c r="E54" s="377" t="s">
        <v>2</v>
      </c>
      <c r="F54" s="377" t="s">
        <v>2</v>
      </c>
      <c r="G54" s="377" t="s">
        <v>2</v>
      </c>
      <c r="H54" s="377" t="s">
        <v>2</v>
      </c>
      <c r="I54" s="377" t="s">
        <v>2</v>
      </c>
      <c r="J54" s="377" t="s">
        <v>2</v>
      </c>
      <c r="K54" s="377" t="s">
        <v>2</v>
      </c>
      <c r="L54" s="377" t="s">
        <v>2</v>
      </c>
      <c r="M54" s="377" t="s">
        <v>2</v>
      </c>
      <c r="N54" s="377" t="s">
        <v>2</v>
      </c>
      <c r="O54" s="377" t="s">
        <v>2</v>
      </c>
      <c r="P54" s="377" t="s">
        <v>2</v>
      </c>
      <c r="Q54" s="377" t="s">
        <v>2</v>
      </c>
      <c r="R54" s="377" t="s">
        <v>2</v>
      </c>
      <c r="S54" s="377" t="s">
        <v>2</v>
      </c>
      <c r="T54" s="377" t="s">
        <v>2</v>
      </c>
      <c r="U54" s="377" t="s">
        <v>2</v>
      </c>
      <c r="V54" s="377" t="s">
        <v>2</v>
      </c>
      <c r="W54" s="377" t="s">
        <v>2</v>
      </c>
      <c r="X54" s="377" t="s">
        <v>2</v>
      </c>
      <c r="Y54" s="377" t="s">
        <v>2</v>
      </c>
      <c r="Z54" s="377" t="s">
        <v>2</v>
      </c>
      <c r="AA54" s="377" t="s">
        <v>2</v>
      </c>
      <c r="AB54" s="377" t="s">
        <v>2</v>
      </c>
      <c r="AC54" s="377" t="s">
        <v>2</v>
      </c>
      <c r="AD54" s="377" t="s">
        <v>2</v>
      </c>
      <c r="AE54" s="377" t="s">
        <v>2</v>
      </c>
      <c r="AF54" s="377" t="s">
        <v>2</v>
      </c>
      <c r="AG54" s="377" t="s">
        <v>2</v>
      </c>
      <c r="AH54" s="377" t="s">
        <v>2</v>
      </c>
      <c r="AI54" s="377" t="s">
        <v>2</v>
      </c>
      <c r="AJ54" s="377" t="s">
        <v>2</v>
      </c>
      <c r="AK54" s="377" t="s">
        <v>2</v>
      </c>
      <c r="AL54" s="377" t="s">
        <v>2</v>
      </c>
      <c r="AM54" s="377" t="s">
        <v>2</v>
      </c>
      <c r="AN54" s="377" t="s">
        <v>2</v>
      </c>
      <c r="AO54" s="377" t="s">
        <v>2</v>
      </c>
      <c r="AP54" s="377" t="s">
        <v>2</v>
      </c>
      <c r="AQ54" s="377" t="s">
        <v>2</v>
      </c>
      <c r="AR54" s="377" t="s">
        <v>2</v>
      </c>
      <c r="AS54" s="377" t="s">
        <v>2</v>
      </c>
      <c r="AT54" s="377" t="s">
        <v>2</v>
      </c>
      <c r="AU54" s="377" t="s">
        <v>2</v>
      </c>
      <c r="AV54" s="377" t="s">
        <v>2</v>
      </c>
      <c r="AW54" s="377" t="s">
        <v>2</v>
      </c>
      <c r="AX54" s="377" t="s">
        <v>2</v>
      </c>
      <c r="AY54" s="377" t="s">
        <v>2</v>
      </c>
      <c r="AZ54" s="377" t="s">
        <v>2</v>
      </c>
      <c r="BA54" s="377" t="s">
        <v>2</v>
      </c>
      <c r="BB54" s="377" t="s">
        <v>2</v>
      </c>
      <c r="BC54" s="377" t="s">
        <v>2</v>
      </c>
      <c r="BD54" s="377" t="s">
        <v>2</v>
      </c>
      <c r="BE54" s="377" t="s">
        <v>2</v>
      </c>
      <c r="BF54" s="377" t="s">
        <v>2</v>
      </c>
      <c r="BG54" s="377" t="s">
        <v>2</v>
      </c>
      <c r="BH54" s="377" t="s">
        <v>2</v>
      </c>
      <c r="BI54" s="377" t="s">
        <v>2</v>
      </c>
      <c r="BJ54" s="377" t="s">
        <v>2</v>
      </c>
      <c r="BK54" s="377" t="s">
        <v>2</v>
      </c>
      <c r="BL54" s="377" t="s">
        <v>2</v>
      </c>
      <c r="BM54" s="377" t="s">
        <v>2</v>
      </c>
      <c r="BN54" s="377" t="s">
        <v>2</v>
      </c>
      <c r="BO54" s="377" t="s">
        <v>2</v>
      </c>
      <c r="BP54" s="377" t="s">
        <v>2</v>
      </c>
      <c r="BQ54" s="377" t="s">
        <v>2</v>
      </c>
      <c r="BR54" s="377" t="s">
        <v>2</v>
      </c>
      <c r="BS54" s="378"/>
      <c r="BT54" s="378"/>
      <c r="BU54" s="378"/>
      <c r="BV54" s="378"/>
      <c r="BW54" s="378"/>
      <c r="BX54" s="378"/>
      <c r="BY54" s="378"/>
      <c r="BZ54" s="378"/>
      <c r="CA54" s="378"/>
      <c r="CB54" s="378"/>
      <c r="CC54" s="378"/>
      <c r="CD54" s="378"/>
      <c r="CE54" s="378"/>
      <c r="CF54" s="378"/>
      <c r="CG54" s="378"/>
      <c r="CH54" s="378"/>
      <c r="CI54" s="378"/>
      <c r="CJ54" s="378"/>
      <c r="CK54" s="378"/>
      <c r="CL54" s="378"/>
    </row>
    <row r="55" spans="1:90" ht="30">
      <c r="A55" s="379" t="s">
        <v>96</v>
      </c>
      <c r="B55" s="380" t="s">
        <v>97</v>
      </c>
      <c r="C55" s="377" t="s">
        <v>2</v>
      </c>
      <c r="D55" s="377" t="s">
        <v>2</v>
      </c>
      <c r="E55" s="377" t="s">
        <v>2</v>
      </c>
      <c r="F55" s="377" t="s">
        <v>2</v>
      </c>
      <c r="G55" s="377" t="s">
        <v>2</v>
      </c>
      <c r="H55" s="377" t="s">
        <v>2</v>
      </c>
      <c r="I55" s="377" t="s">
        <v>2</v>
      </c>
      <c r="J55" s="377" t="s">
        <v>2</v>
      </c>
      <c r="K55" s="377" t="s">
        <v>2</v>
      </c>
      <c r="L55" s="377" t="s">
        <v>2</v>
      </c>
      <c r="M55" s="377" t="s">
        <v>2</v>
      </c>
      <c r="N55" s="377" t="s">
        <v>2</v>
      </c>
      <c r="O55" s="377" t="s">
        <v>2</v>
      </c>
      <c r="P55" s="377" t="s">
        <v>2</v>
      </c>
      <c r="Q55" s="377" t="s">
        <v>2</v>
      </c>
      <c r="R55" s="377" t="s">
        <v>2</v>
      </c>
      <c r="S55" s="377" t="s">
        <v>2</v>
      </c>
      <c r="T55" s="377" t="s">
        <v>2</v>
      </c>
      <c r="U55" s="377" t="s">
        <v>2</v>
      </c>
      <c r="V55" s="377" t="s">
        <v>2</v>
      </c>
      <c r="W55" s="377" t="s">
        <v>2</v>
      </c>
      <c r="X55" s="377" t="s">
        <v>2</v>
      </c>
      <c r="Y55" s="377" t="s">
        <v>2</v>
      </c>
      <c r="Z55" s="377" t="s">
        <v>2</v>
      </c>
      <c r="AA55" s="377" t="s">
        <v>2</v>
      </c>
      <c r="AB55" s="377" t="s">
        <v>2</v>
      </c>
      <c r="AC55" s="377" t="s">
        <v>2</v>
      </c>
      <c r="AD55" s="377" t="s">
        <v>2</v>
      </c>
      <c r="AE55" s="377" t="s">
        <v>2</v>
      </c>
      <c r="AF55" s="377" t="s">
        <v>2</v>
      </c>
      <c r="AG55" s="377" t="s">
        <v>2</v>
      </c>
      <c r="AH55" s="377" t="s">
        <v>2</v>
      </c>
      <c r="AI55" s="377" t="s">
        <v>2</v>
      </c>
      <c r="AJ55" s="377" t="s">
        <v>2</v>
      </c>
      <c r="AK55" s="377" t="s">
        <v>2</v>
      </c>
      <c r="AL55" s="377" t="s">
        <v>2</v>
      </c>
      <c r="AM55" s="377" t="s">
        <v>2</v>
      </c>
      <c r="AN55" s="377" t="s">
        <v>2</v>
      </c>
      <c r="AO55" s="377" t="s">
        <v>2</v>
      </c>
      <c r="AP55" s="377" t="s">
        <v>2</v>
      </c>
      <c r="AQ55" s="377" t="s">
        <v>2</v>
      </c>
      <c r="AR55" s="377" t="s">
        <v>2</v>
      </c>
      <c r="AS55" s="377" t="s">
        <v>2</v>
      </c>
      <c r="AT55" s="377" t="s">
        <v>2</v>
      </c>
      <c r="AU55" s="377" t="s">
        <v>2</v>
      </c>
      <c r="AV55" s="377" t="s">
        <v>2</v>
      </c>
      <c r="AW55" s="377" t="s">
        <v>2</v>
      </c>
      <c r="AX55" s="377" t="s">
        <v>2</v>
      </c>
      <c r="AY55" s="377" t="s">
        <v>2</v>
      </c>
      <c r="AZ55" s="377" t="s">
        <v>2</v>
      </c>
      <c r="BA55" s="377" t="s">
        <v>2</v>
      </c>
      <c r="BB55" s="377" t="s">
        <v>2</v>
      </c>
      <c r="BC55" s="377" t="s">
        <v>2</v>
      </c>
      <c r="BD55" s="377" t="s">
        <v>2</v>
      </c>
      <c r="BE55" s="377" t="s">
        <v>2</v>
      </c>
      <c r="BF55" s="377" t="s">
        <v>2</v>
      </c>
      <c r="BG55" s="377" t="s">
        <v>2</v>
      </c>
      <c r="BH55" s="377" t="s">
        <v>2</v>
      </c>
      <c r="BI55" s="377" t="s">
        <v>2</v>
      </c>
      <c r="BJ55" s="377" t="s">
        <v>2</v>
      </c>
      <c r="BK55" s="377" t="s">
        <v>2</v>
      </c>
      <c r="BL55" s="377" t="s">
        <v>2</v>
      </c>
      <c r="BM55" s="377" t="s">
        <v>2</v>
      </c>
      <c r="BN55" s="377" t="s">
        <v>2</v>
      </c>
      <c r="BO55" s="377" t="s">
        <v>2</v>
      </c>
      <c r="BP55" s="377" t="s">
        <v>2</v>
      </c>
      <c r="BQ55" s="377" t="s">
        <v>2</v>
      </c>
      <c r="BR55" s="377" t="s">
        <v>2</v>
      </c>
      <c r="BS55" s="378"/>
      <c r="BT55" s="378"/>
      <c r="BU55" s="378"/>
      <c r="BV55" s="378"/>
      <c r="BW55" s="378"/>
      <c r="BX55" s="378"/>
      <c r="BY55" s="378"/>
      <c r="BZ55" s="378"/>
      <c r="CA55" s="378"/>
      <c r="CB55" s="378"/>
      <c r="CC55" s="378"/>
      <c r="CD55" s="378"/>
      <c r="CE55" s="378"/>
      <c r="CF55" s="378"/>
      <c r="CG55" s="378"/>
      <c r="CH55" s="378"/>
      <c r="CI55" s="378"/>
      <c r="CJ55" s="378"/>
      <c r="CK55" s="378"/>
      <c r="CL55" s="378"/>
    </row>
    <row r="56" spans="1:90" ht="30">
      <c r="A56" s="349" t="s">
        <v>98</v>
      </c>
      <c r="B56" s="381" t="s">
        <v>99</v>
      </c>
      <c r="C56" s="377" t="s">
        <v>2</v>
      </c>
      <c r="D56" s="377" t="s">
        <v>2</v>
      </c>
      <c r="E56" s="377" t="s">
        <v>2</v>
      </c>
      <c r="F56" s="377" t="s">
        <v>2</v>
      </c>
      <c r="G56" s="377" t="s">
        <v>2</v>
      </c>
      <c r="H56" s="377" t="s">
        <v>2</v>
      </c>
      <c r="I56" s="377" t="s">
        <v>2</v>
      </c>
      <c r="J56" s="377" t="s">
        <v>2</v>
      </c>
      <c r="K56" s="377" t="s">
        <v>2</v>
      </c>
      <c r="L56" s="377" t="s">
        <v>2</v>
      </c>
      <c r="M56" s="377" t="s">
        <v>2</v>
      </c>
      <c r="N56" s="377" t="s">
        <v>2</v>
      </c>
      <c r="O56" s="377" t="s">
        <v>2</v>
      </c>
      <c r="P56" s="377" t="s">
        <v>2</v>
      </c>
      <c r="Q56" s="377" t="s">
        <v>2</v>
      </c>
      <c r="R56" s="377" t="s">
        <v>2</v>
      </c>
      <c r="S56" s="377" t="s">
        <v>2</v>
      </c>
      <c r="T56" s="377" t="s">
        <v>2</v>
      </c>
      <c r="U56" s="377" t="s">
        <v>2</v>
      </c>
      <c r="V56" s="377" t="s">
        <v>2</v>
      </c>
      <c r="W56" s="377" t="s">
        <v>2</v>
      </c>
      <c r="X56" s="377" t="s">
        <v>2</v>
      </c>
      <c r="Y56" s="377" t="s">
        <v>2</v>
      </c>
      <c r="Z56" s="377" t="s">
        <v>2</v>
      </c>
      <c r="AA56" s="377" t="s">
        <v>2</v>
      </c>
      <c r="AB56" s="377" t="s">
        <v>2</v>
      </c>
      <c r="AC56" s="377" t="s">
        <v>2</v>
      </c>
      <c r="AD56" s="377" t="s">
        <v>2</v>
      </c>
      <c r="AE56" s="377" t="s">
        <v>2</v>
      </c>
      <c r="AF56" s="377" t="s">
        <v>2</v>
      </c>
      <c r="AG56" s="377" t="s">
        <v>2</v>
      </c>
      <c r="AH56" s="377" t="s">
        <v>2</v>
      </c>
      <c r="AI56" s="377" t="s">
        <v>2</v>
      </c>
      <c r="AJ56" s="377" t="s">
        <v>2</v>
      </c>
      <c r="AK56" s="377" t="s">
        <v>2</v>
      </c>
      <c r="AL56" s="377" t="s">
        <v>2</v>
      </c>
      <c r="AM56" s="377" t="s">
        <v>2</v>
      </c>
      <c r="AN56" s="377" t="s">
        <v>2</v>
      </c>
      <c r="AO56" s="377" t="s">
        <v>2</v>
      </c>
      <c r="AP56" s="377" t="s">
        <v>2</v>
      </c>
      <c r="AQ56" s="377" t="s">
        <v>2</v>
      </c>
      <c r="AR56" s="377" t="s">
        <v>2</v>
      </c>
      <c r="AS56" s="377" t="s">
        <v>2</v>
      </c>
      <c r="AT56" s="377" t="s">
        <v>2</v>
      </c>
      <c r="AU56" s="377" t="s">
        <v>2</v>
      </c>
      <c r="AV56" s="377" t="s">
        <v>2</v>
      </c>
      <c r="AW56" s="377" t="s">
        <v>2</v>
      </c>
      <c r="AX56" s="377" t="s">
        <v>2</v>
      </c>
      <c r="AY56" s="377" t="s">
        <v>2</v>
      </c>
      <c r="AZ56" s="377" t="s">
        <v>2</v>
      </c>
      <c r="BA56" s="377" t="s">
        <v>2</v>
      </c>
      <c r="BB56" s="377" t="s">
        <v>2</v>
      </c>
      <c r="BC56" s="377" t="s">
        <v>2</v>
      </c>
      <c r="BD56" s="377" t="s">
        <v>2</v>
      </c>
      <c r="BE56" s="377" t="s">
        <v>2</v>
      </c>
      <c r="BF56" s="377" t="s">
        <v>2</v>
      </c>
      <c r="BG56" s="377" t="s">
        <v>2</v>
      </c>
      <c r="BH56" s="377" t="s">
        <v>2</v>
      </c>
      <c r="BI56" s="377" t="s">
        <v>2</v>
      </c>
      <c r="BJ56" s="377" t="s">
        <v>2</v>
      </c>
      <c r="BK56" s="377" t="s">
        <v>2</v>
      </c>
      <c r="BL56" s="377" t="s">
        <v>2</v>
      </c>
      <c r="BM56" s="377" t="s">
        <v>2</v>
      </c>
      <c r="BN56" s="377" t="s">
        <v>2</v>
      </c>
      <c r="BO56" s="377" t="s">
        <v>2</v>
      </c>
      <c r="BP56" s="377" t="s">
        <v>2</v>
      </c>
      <c r="BQ56" s="377" t="s">
        <v>2</v>
      </c>
      <c r="BR56" s="377" t="s">
        <v>2</v>
      </c>
      <c r="BS56" s="378"/>
      <c r="BT56" s="378"/>
      <c r="BU56" s="378"/>
      <c r="BV56" s="378"/>
      <c r="BW56" s="378"/>
      <c r="BX56" s="378"/>
      <c r="BY56" s="378"/>
      <c r="BZ56" s="378"/>
      <c r="CA56" s="378"/>
      <c r="CB56" s="378"/>
      <c r="CC56" s="378"/>
      <c r="CD56" s="378"/>
      <c r="CE56" s="378"/>
      <c r="CF56" s="378"/>
      <c r="CG56" s="378"/>
      <c r="CH56" s="378"/>
      <c r="CI56" s="378"/>
      <c r="CJ56" s="378"/>
      <c r="CK56" s="378"/>
      <c r="CL56" s="378"/>
    </row>
    <row r="57" spans="1:90" ht="30">
      <c r="A57" s="379" t="s">
        <v>100</v>
      </c>
      <c r="B57" s="380" t="s">
        <v>101</v>
      </c>
      <c r="C57" s="377" t="s">
        <v>2</v>
      </c>
      <c r="D57" s="377" t="s">
        <v>2</v>
      </c>
      <c r="E57" s="377" t="s">
        <v>2</v>
      </c>
      <c r="F57" s="377" t="s">
        <v>2</v>
      </c>
      <c r="G57" s="377" t="s">
        <v>2</v>
      </c>
      <c r="H57" s="377" t="s">
        <v>2</v>
      </c>
      <c r="I57" s="377" t="s">
        <v>2</v>
      </c>
      <c r="J57" s="377" t="s">
        <v>2</v>
      </c>
      <c r="K57" s="377" t="s">
        <v>2</v>
      </c>
      <c r="L57" s="377" t="s">
        <v>2</v>
      </c>
      <c r="M57" s="377" t="s">
        <v>2</v>
      </c>
      <c r="N57" s="377" t="s">
        <v>2</v>
      </c>
      <c r="O57" s="377" t="s">
        <v>2</v>
      </c>
      <c r="P57" s="377" t="s">
        <v>2</v>
      </c>
      <c r="Q57" s="377" t="s">
        <v>2</v>
      </c>
      <c r="R57" s="377" t="s">
        <v>2</v>
      </c>
      <c r="S57" s="377" t="s">
        <v>2</v>
      </c>
      <c r="T57" s="377" t="s">
        <v>2</v>
      </c>
      <c r="U57" s="377" t="s">
        <v>2</v>
      </c>
      <c r="V57" s="377" t="s">
        <v>2</v>
      </c>
      <c r="W57" s="377" t="s">
        <v>2</v>
      </c>
      <c r="X57" s="377" t="s">
        <v>2</v>
      </c>
      <c r="Y57" s="377" t="s">
        <v>2</v>
      </c>
      <c r="Z57" s="377" t="s">
        <v>2</v>
      </c>
      <c r="AA57" s="377" t="s">
        <v>2</v>
      </c>
      <c r="AB57" s="377" t="s">
        <v>2</v>
      </c>
      <c r="AC57" s="377" t="s">
        <v>2</v>
      </c>
      <c r="AD57" s="377" t="s">
        <v>2</v>
      </c>
      <c r="AE57" s="377" t="s">
        <v>2</v>
      </c>
      <c r="AF57" s="377" t="s">
        <v>2</v>
      </c>
      <c r="AG57" s="377" t="s">
        <v>2</v>
      </c>
      <c r="AH57" s="377" t="s">
        <v>2</v>
      </c>
      <c r="AI57" s="377" t="s">
        <v>2</v>
      </c>
      <c r="AJ57" s="377" t="s">
        <v>2</v>
      </c>
      <c r="AK57" s="377" t="s">
        <v>2</v>
      </c>
      <c r="AL57" s="377" t="s">
        <v>2</v>
      </c>
      <c r="AM57" s="377" t="s">
        <v>2</v>
      </c>
      <c r="AN57" s="377" t="s">
        <v>2</v>
      </c>
      <c r="AO57" s="377" t="s">
        <v>2</v>
      </c>
      <c r="AP57" s="377" t="s">
        <v>2</v>
      </c>
      <c r="AQ57" s="377" t="s">
        <v>2</v>
      </c>
      <c r="AR57" s="377" t="s">
        <v>2</v>
      </c>
      <c r="AS57" s="377" t="s">
        <v>2</v>
      </c>
      <c r="AT57" s="377" t="s">
        <v>2</v>
      </c>
      <c r="AU57" s="377" t="s">
        <v>2</v>
      </c>
      <c r="AV57" s="377" t="s">
        <v>2</v>
      </c>
      <c r="AW57" s="377" t="s">
        <v>2</v>
      </c>
      <c r="AX57" s="377" t="s">
        <v>2</v>
      </c>
      <c r="AY57" s="377" t="s">
        <v>2</v>
      </c>
      <c r="AZ57" s="377" t="s">
        <v>2</v>
      </c>
      <c r="BA57" s="377" t="s">
        <v>2</v>
      </c>
      <c r="BB57" s="377" t="s">
        <v>2</v>
      </c>
      <c r="BC57" s="377" t="s">
        <v>2</v>
      </c>
      <c r="BD57" s="377" t="s">
        <v>2</v>
      </c>
      <c r="BE57" s="377" t="s">
        <v>2</v>
      </c>
      <c r="BF57" s="377" t="s">
        <v>2</v>
      </c>
      <c r="BG57" s="377" t="s">
        <v>2</v>
      </c>
      <c r="BH57" s="377" t="s">
        <v>2</v>
      </c>
      <c r="BI57" s="377" t="s">
        <v>2</v>
      </c>
      <c r="BJ57" s="377" t="s">
        <v>2</v>
      </c>
      <c r="BK57" s="377" t="s">
        <v>2</v>
      </c>
      <c r="BL57" s="377" t="s">
        <v>2</v>
      </c>
      <c r="BM57" s="377" t="s">
        <v>2</v>
      </c>
      <c r="BN57" s="377" t="s">
        <v>2</v>
      </c>
      <c r="BO57" s="377" t="s">
        <v>2</v>
      </c>
      <c r="BP57" s="377" t="s">
        <v>2</v>
      </c>
      <c r="BQ57" s="377" t="s">
        <v>2</v>
      </c>
      <c r="BR57" s="377" t="s">
        <v>2</v>
      </c>
      <c r="BS57" s="378"/>
      <c r="BT57" s="378"/>
      <c r="BU57" s="378"/>
      <c r="BV57" s="378"/>
      <c r="BW57" s="378"/>
      <c r="BX57" s="378"/>
      <c r="BY57" s="378"/>
      <c r="BZ57" s="378"/>
      <c r="CA57" s="378"/>
      <c r="CB57" s="378"/>
      <c r="CC57" s="378"/>
      <c r="CD57" s="378"/>
      <c r="CE57" s="378"/>
      <c r="CF57" s="378"/>
      <c r="CG57" s="378"/>
      <c r="CH57" s="378"/>
      <c r="CI57" s="378"/>
      <c r="CJ57" s="378"/>
      <c r="CK57" s="378"/>
      <c r="CL57" s="378"/>
    </row>
    <row r="58" spans="1:90" ht="30">
      <c r="A58" s="349" t="s">
        <v>102</v>
      </c>
      <c r="B58" s="381" t="s">
        <v>103</v>
      </c>
      <c r="C58" s="377" t="s">
        <v>2</v>
      </c>
      <c r="D58" s="377" t="s">
        <v>2</v>
      </c>
      <c r="E58" s="377" t="s">
        <v>2</v>
      </c>
      <c r="F58" s="377" t="s">
        <v>2</v>
      </c>
      <c r="G58" s="377" t="s">
        <v>2</v>
      </c>
      <c r="H58" s="377" t="s">
        <v>2</v>
      </c>
      <c r="I58" s="377" t="s">
        <v>2</v>
      </c>
      <c r="J58" s="377" t="s">
        <v>2</v>
      </c>
      <c r="K58" s="377" t="s">
        <v>2</v>
      </c>
      <c r="L58" s="377" t="s">
        <v>2</v>
      </c>
      <c r="M58" s="377" t="s">
        <v>2</v>
      </c>
      <c r="N58" s="377" t="s">
        <v>2</v>
      </c>
      <c r="O58" s="377" t="s">
        <v>2</v>
      </c>
      <c r="P58" s="377" t="s">
        <v>2</v>
      </c>
      <c r="Q58" s="377" t="s">
        <v>2</v>
      </c>
      <c r="R58" s="377" t="s">
        <v>2</v>
      </c>
      <c r="S58" s="377" t="s">
        <v>2</v>
      </c>
      <c r="T58" s="377" t="s">
        <v>2</v>
      </c>
      <c r="U58" s="377" t="s">
        <v>2</v>
      </c>
      <c r="V58" s="377" t="s">
        <v>2</v>
      </c>
      <c r="W58" s="377" t="s">
        <v>2</v>
      </c>
      <c r="X58" s="377" t="s">
        <v>2</v>
      </c>
      <c r="Y58" s="377" t="s">
        <v>2</v>
      </c>
      <c r="Z58" s="377" t="s">
        <v>2</v>
      </c>
      <c r="AA58" s="377" t="s">
        <v>2</v>
      </c>
      <c r="AB58" s="377" t="s">
        <v>2</v>
      </c>
      <c r="AC58" s="377" t="s">
        <v>2</v>
      </c>
      <c r="AD58" s="377" t="s">
        <v>2</v>
      </c>
      <c r="AE58" s="377" t="s">
        <v>2</v>
      </c>
      <c r="AF58" s="377" t="s">
        <v>2</v>
      </c>
      <c r="AG58" s="377" t="s">
        <v>2</v>
      </c>
      <c r="AH58" s="377" t="s">
        <v>2</v>
      </c>
      <c r="AI58" s="377" t="s">
        <v>2</v>
      </c>
      <c r="AJ58" s="377" t="s">
        <v>2</v>
      </c>
      <c r="AK58" s="377" t="s">
        <v>2</v>
      </c>
      <c r="AL58" s="377" t="s">
        <v>2</v>
      </c>
      <c r="AM58" s="377" t="s">
        <v>2</v>
      </c>
      <c r="AN58" s="377" t="s">
        <v>2</v>
      </c>
      <c r="AO58" s="377" t="s">
        <v>2</v>
      </c>
      <c r="AP58" s="377" t="s">
        <v>2</v>
      </c>
      <c r="AQ58" s="377" t="s">
        <v>2</v>
      </c>
      <c r="AR58" s="377" t="s">
        <v>2</v>
      </c>
      <c r="AS58" s="377" t="s">
        <v>2</v>
      </c>
      <c r="AT58" s="377" t="s">
        <v>2</v>
      </c>
      <c r="AU58" s="377" t="s">
        <v>2</v>
      </c>
      <c r="AV58" s="377" t="s">
        <v>2</v>
      </c>
      <c r="AW58" s="377" t="s">
        <v>2</v>
      </c>
      <c r="AX58" s="377" t="s">
        <v>2</v>
      </c>
      <c r="AY58" s="377" t="s">
        <v>2</v>
      </c>
      <c r="AZ58" s="377" t="s">
        <v>2</v>
      </c>
      <c r="BA58" s="377" t="s">
        <v>2</v>
      </c>
      <c r="BB58" s="377" t="s">
        <v>2</v>
      </c>
      <c r="BC58" s="377" t="s">
        <v>2</v>
      </c>
      <c r="BD58" s="377" t="s">
        <v>2</v>
      </c>
      <c r="BE58" s="377" t="s">
        <v>2</v>
      </c>
      <c r="BF58" s="377" t="s">
        <v>2</v>
      </c>
      <c r="BG58" s="377" t="s">
        <v>2</v>
      </c>
      <c r="BH58" s="377" t="s">
        <v>2</v>
      </c>
      <c r="BI58" s="377" t="s">
        <v>2</v>
      </c>
      <c r="BJ58" s="377" t="s">
        <v>2</v>
      </c>
      <c r="BK58" s="377" t="s">
        <v>2</v>
      </c>
      <c r="BL58" s="377" t="s">
        <v>2</v>
      </c>
      <c r="BM58" s="377" t="s">
        <v>2</v>
      </c>
      <c r="BN58" s="377" t="s">
        <v>2</v>
      </c>
      <c r="BO58" s="377" t="s">
        <v>2</v>
      </c>
      <c r="BP58" s="377" t="s">
        <v>2</v>
      </c>
      <c r="BQ58" s="377" t="s">
        <v>2</v>
      </c>
      <c r="BR58" s="377" t="s">
        <v>2</v>
      </c>
      <c r="BS58" s="378"/>
      <c r="BT58" s="378"/>
      <c r="BU58" s="378"/>
      <c r="BV58" s="378"/>
      <c r="BW58" s="378"/>
      <c r="BX58" s="378"/>
      <c r="BY58" s="378"/>
      <c r="BZ58" s="378"/>
      <c r="CA58" s="378"/>
      <c r="CB58" s="378"/>
      <c r="CC58" s="378"/>
      <c r="CD58" s="378"/>
      <c r="CE58" s="378"/>
      <c r="CF58" s="378"/>
      <c r="CG58" s="378"/>
      <c r="CH58" s="378"/>
      <c r="CI58" s="378"/>
      <c r="CJ58" s="378"/>
      <c r="CK58" s="378"/>
      <c r="CL58" s="378"/>
    </row>
    <row r="59" spans="1:90">
      <c r="A59" s="379" t="s">
        <v>104</v>
      </c>
      <c r="B59" s="380" t="s">
        <v>105</v>
      </c>
      <c r="C59" s="377" t="s">
        <v>2</v>
      </c>
      <c r="D59" s="377" t="s">
        <v>2</v>
      </c>
      <c r="E59" s="377" t="s">
        <v>2</v>
      </c>
      <c r="F59" s="377" t="s">
        <v>2</v>
      </c>
      <c r="G59" s="377" t="s">
        <v>2</v>
      </c>
      <c r="H59" s="377" t="s">
        <v>2</v>
      </c>
      <c r="I59" s="377" t="s">
        <v>2</v>
      </c>
      <c r="J59" s="377" t="s">
        <v>2</v>
      </c>
      <c r="K59" s="377" t="s">
        <v>2</v>
      </c>
      <c r="L59" s="377" t="s">
        <v>2</v>
      </c>
      <c r="M59" s="377" t="s">
        <v>2</v>
      </c>
      <c r="N59" s="377" t="s">
        <v>2</v>
      </c>
      <c r="O59" s="377" t="s">
        <v>2</v>
      </c>
      <c r="P59" s="377" t="s">
        <v>2</v>
      </c>
      <c r="Q59" s="377" t="s">
        <v>2</v>
      </c>
      <c r="R59" s="377" t="s">
        <v>2</v>
      </c>
      <c r="S59" s="377" t="s">
        <v>2</v>
      </c>
      <c r="T59" s="377" t="s">
        <v>2</v>
      </c>
      <c r="U59" s="377" t="s">
        <v>2</v>
      </c>
      <c r="V59" s="377" t="s">
        <v>2</v>
      </c>
      <c r="W59" s="377" t="s">
        <v>2</v>
      </c>
      <c r="X59" s="377" t="s">
        <v>2</v>
      </c>
      <c r="Y59" s="377" t="s">
        <v>2</v>
      </c>
      <c r="Z59" s="377" t="s">
        <v>2</v>
      </c>
      <c r="AA59" s="377" t="s">
        <v>2</v>
      </c>
      <c r="AB59" s="377" t="s">
        <v>2</v>
      </c>
      <c r="AC59" s="377" t="s">
        <v>2</v>
      </c>
      <c r="AD59" s="377" t="s">
        <v>2</v>
      </c>
      <c r="AE59" s="377" t="s">
        <v>2</v>
      </c>
      <c r="AF59" s="377" t="s">
        <v>2</v>
      </c>
      <c r="AG59" s="377" t="s">
        <v>2</v>
      </c>
      <c r="AH59" s="377" t="s">
        <v>2</v>
      </c>
      <c r="AI59" s="377" t="s">
        <v>2</v>
      </c>
      <c r="AJ59" s="377" t="s">
        <v>2</v>
      </c>
      <c r="AK59" s="377" t="s">
        <v>2</v>
      </c>
      <c r="AL59" s="377" t="s">
        <v>2</v>
      </c>
      <c r="AM59" s="377" t="s">
        <v>2</v>
      </c>
      <c r="AN59" s="377" t="s">
        <v>2</v>
      </c>
      <c r="AO59" s="377" t="s">
        <v>2</v>
      </c>
      <c r="AP59" s="377" t="s">
        <v>2</v>
      </c>
      <c r="AQ59" s="377" t="s">
        <v>2</v>
      </c>
      <c r="AR59" s="377" t="s">
        <v>2</v>
      </c>
      <c r="AS59" s="377" t="s">
        <v>2</v>
      </c>
      <c r="AT59" s="377" t="s">
        <v>2</v>
      </c>
      <c r="AU59" s="377" t="s">
        <v>2</v>
      </c>
      <c r="AV59" s="377" t="s">
        <v>2</v>
      </c>
      <c r="AW59" s="377" t="s">
        <v>2</v>
      </c>
      <c r="AX59" s="377" t="s">
        <v>2</v>
      </c>
      <c r="AY59" s="377" t="s">
        <v>2</v>
      </c>
      <c r="AZ59" s="377" t="s">
        <v>2</v>
      </c>
      <c r="BA59" s="377" t="s">
        <v>2</v>
      </c>
      <c r="BB59" s="377" t="s">
        <v>2</v>
      </c>
      <c r="BC59" s="377" t="s">
        <v>2</v>
      </c>
      <c r="BD59" s="377" t="s">
        <v>2</v>
      </c>
      <c r="BE59" s="377" t="s">
        <v>2</v>
      </c>
      <c r="BF59" s="377" t="s">
        <v>2</v>
      </c>
      <c r="BG59" s="377" t="s">
        <v>2</v>
      </c>
      <c r="BH59" s="377" t="s">
        <v>2</v>
      </c>
      <c r="BI59" s="377" t="s">
        <v>2</v>
      </c>
      <c r="BJ59" s="377" t="s">
        <v>2</v>
      </c>
      <c r="BK59" s="377" t="s">
        <v>2</v>
      </c>
      <c r="BL59" s="377" t="s">
        <v>2</v>
      </c>
      <c r="BM59" s="377" t="s">
        <v>2</v>
      </c>
      <c r="BN59" s="377" t="s">
        <v>2</v>
      </c>
      <c r="BO59" s="377" t="s">
        <v>2</v>
      </c>
      <c r="BP59" s="377" t="s">
        <v>2</v>
      </c>
      <c r="BQ59" s="377" t="s">
        <v>2</v>
      </c>
      <c r="BR59" s="377" t="s">
        <v>2</v>
      </c>
      <c r="BS59" s="378"/>
      <c r="BT59" s="378"/>
      <c r="BU59" s="378"/>
      <c r="BV59" s="378"/>
      <c r="BW59" s="378"/>
      <c r="BX59" s="378"/>
      <c r="BY59" s="378"/>
      <c r="BZ59" s="378"/>
      <c r="CA59" s="378"/>
      <c r="CB59" s="378"/>
      <c r="CC59" s="378"/>
      <c r="CD59" s="378"/>
      <c r="CE59" s="378"/>
      <c r="CF59" s="378"/>
      <c r="CG59" s="378"/>
      <c r="CH59" s="378"/>
      <c r="CI59" s="378"/>
      <c r="CJ59" s="378"/>
      <c r="CK59" s="378"/>
      <c r="CL59" s="378"/>
    </row>
    <row r="60" spans="1:90">
      <c r="A60" s="349" t="s">
        <v>106</v>
      </c>
      <c r="B60" s="381" t="s">
        <v>107</v>
      </c>
      <c r="C60" s="377" t="s">
        <v>2</v>
      </c>
      <c r="D60" s="377" t="s">
        <v>2</v>
      </c>
      <c r="E60" s="377" t="s">
        <v>2</v>
      </c>
      <c r="F60" s="377" t="s">
        <v>2</v>
      </c>
      <c r="G60" s="377" t="s">
        <v>2</v>
      </c>
      <c r="H60" s="377" t="s">
        <v>2</v>
      </c>
      <c r="I60" s="377" t="s">
        <v>2</v>
      </c>
      <c r="J60" s="377" t="s">
        <v>2</v>
      </c>
      <c r="K60" s="377" t="s">
        <v>2</v>
      </c>
      <c r="L60" s="377" t="s">
        <v>2</v>
      </c>
      <c r="M60" s="377" t="s">
        <v>2</v>
      </c>
      <c r="N60" s="377" t="s">
        <v>2</v>
      </c>
      <c r="O60" s="377" t="s">
        <v>2</v>
      </c>
      <c r="P60" s="377" t="s">
        <v>2</v>
      </c>
      <c r="Q60" s="377" t="s">
        <v>2</v>
      </c>
      <c r="R60" s="377" t="s">
        <v>2</v>
      </c>
      <c r="S60" s="377" t="s">
        <v>2</v>
      </c>
      <c r="T60" s="377" t="s">
        <v>2</v>
      </c>
      <c r="U60" s="377" t="s">
        <v>2</v>
      </c>
      <c r="V60" s="377" t="s">
        <v>2</v>
      </c>
      <c r="W60" s="377" t="s">
        <v>2</v>
      </c>
      <c r="X60" s="377" t="s">
        <v>2</v>
      </c>
      <c r="Y60" s="377" t="s">
        <v>2</v>
      </c>
      <c r="Z60" s="377" t="s">
        <v>2</v>
      </c>
      <c r="AA60" s="377" t="s">
        <v>2</v>
      </c>
      <c r="AB60" s="377" t="s">
        <v>2</v>
      </c>
      <c r="AC60" s="377" t="s">
        <v>2</v>
      </c>
      <c r="AD60" s="377" t="s">
        <v>2</v>
      </c>
      <c r="AE60" s="377" t="s">
        <v>2</v>
      </c>
      <c r="AF60" s="377" t="s">
        <v>2</v>
      </c>
      <c r="AG60" s="377" t="s">
        <v>2</v>
      </c>
      <c r="AH60" s="377" t="s">
        <v>2</v>
      </c>
      <c r="AI60" s="377" t="s">
        <v>2</v>
      </c>
      <c r="AJ60" s="377" t="s">
        <v>2</v>
      </c>
      <c r="AK60" s="377" t="s">
        <v>2</v>
      </c>
      <c r="AL60" s="377" t="s">
        <v>2</v>
      </c>
      <c r="AM60" s="377" t="s">
        <v>2</v>
      </c>
      <c r="AN60" s="377" t="s">
        <v>2</v>
      </c>
      <c r="AO60" s="377" t="s">
        <v>2</v>
      </c>
      <c r="AP60" s="377" t="s">
        <v>2</v>
      </c>
      <c r="AQ60" s="377" t="s">
        <v>2</v>
      </c>
      <c r="AR60" s="377" t="s">
        <v>2</v>
      </c>
      <c r="AS60" s="377" t="s">
        <v>2</v>
      </c>
      <c r="AT60" s="377" t="s">
        <v>2</v>
      </c>
      <c r="AU60" s="377" t="s">
        <v>2</v>
      </c>
      <c r="AV60" s="377" t="s">
        <v>2</v>
      </c>
      <c r="AW60" s="377" t="s">
        <v>2</v>
      </c>
      <c r="AX60" s="377" t="s">
        <v>2</v>
      </c>
      <c r="AY60" s="377" t="s">
        <v>2</v>
      </c>
      <c r="AZ60" s="377" t="s">
        <v>2</v>
      </c>
      <c r="BA60" s="377" t="s">
        <v>2</v>
      </c>
      <c r="BB60" s="377" t="s">
        <v>2</v>
      </c>
      <c r="BC60" s="377" t="s">
        <v>2</v>
      </c>
      <c r="BD60" s="377" t="s">
        <v>2</v>
      </c>
      <c r="BE60" s="377" t="s">
        <v>2</v>
      </c>
      <c r="BF60" s="377" t="s">
        <v>2</v>
      </c>
      <c r="BG60" s="377" t="s">
        <v>2</v>
      </c>
      <c r="BH60" s="377" t="s">
        <v>2</v>
      </c>
      <c r="BI60" s="377" t="s">
        <v>2</v>
      </c>
      <c r="BJ60" s="377" t="s">
        <v>2</v>
      </c>
      <c r="BK60" s="377" t="s">
        <v>2</v>
      </c>
      <c r="BL60" s="377" t="s">
        <v>2</v>
      </c>
      <c r="BM60" s="377" t="s">
        <v>2</v>
      </c>
      <c r="BN60" s="377" t="s">
        <v>2</v>
      </c>
      <c r="BO60" s="377" t="s">
        <v>2</v>
      </c>
      <c r="BP60" s="377" t="s">
        <v>2</v>
      </c>
      <c r="BQ60" s="377" t="s">
        <v>2</v>
      </c>
      <c r="BR60" s="377" t="s">
        <v>2</v>
      </c>
      <c r="BS60" s="378"/>
      <c r="BT60" s="378"/>
      <c r="BU60" s="378"/>
      <c r="BV60" s="378"/>
      <c r="BW60" s="378"/>
      <c r="BX60" s="378"/>
      <c r="BY60" s="378"/>
      <c r="BZ60" s="378"/>
      <c r="CA60" s="378"/>
      <c r="CB60" s="378"/>
      <c r="CC60" s="378"/>
      <c r="CD60" s="378"/>
      <c r="CE60" s="378"/>
      <c r="CF60" s="378"/>
      <c r="CG60" s="378"/>
      <c r="CH60" s="378"/>
      <c r="CI60" s="378"/>
      <c r="CJ60" s="378"/>
      <c r="CK60" s="378"/>
      <c r="CL60" s="378"/>
    </row>
    <row r="61" spans="1:90" ht="30">
      <c r="A61" s="379" t="s">
        <v>108</v>
      </c>
      <c r="B61" s="380" t="s">
        <v>109</v>
      </c>
      <c r="C61" s="377" t="s">
        <v>2</v>
      </c>
      <c r="D61" s="377" t="s">
        <v>2</v>
      </c>
      <c r="E61" s="377" t="s">
        <v>2</v>
      </c>
      <c r="F61" s="377" t="s">
        <v>2</v>
      </c>
      <c r="G61" s="377" t="s">
        <v>2</v>
      </c>
      <c r="H61" s="377" t="s">
        <v>2</v>
      </c>
      <c r="I61" s="377" t="s">
        <v>2</v>
      </c>
      <c r="J61" s="377" t="s">
        <v>2</v>
      </c>
      <c r="K61" s="377" t="s">
        <v>2</v>
      </c>
      <c r="L61" s="377" t="s">
        <v>2</v>
      </c>
      <c r="M61" s="377" t="s">
        <v>2</v>
      </c>
      <c r="N61" s="377" t="s">
        <v>2</v>
      </c>
      <c r="O61" s="377" t="s">
        <v>2</v>
      </c>
      <c r="P61" s="377" t="s">
        <v>2</v>
      </c>
      <c r="Q61" s="377" t="s">
        <v>2</v>
      </c>
      <c r="R61" s="377" t="s">
        <v>2</v>
      </c>
      <c r="S61" s="377" t="s">
        <v>2</v>
      </c>
      <c r="T61" s="377" t="s">
        <v>2</v>
      </c>
      <c r="U61" s="377" t="s">
        <v>2</v>
      </c>
      <c r="V61" s="377" t="s">
        <v>2</v>
      </c>
      <c r="W61" s="377" t="s">
        <v>2</v>
      </c>
      <c r="X61" s="377" t="s">
        <v>2</v>
      </c>
      <c r="Y61" s="377" t="s">
        <v>2</v>
      </c>
      <c r="Z61" s="377" t="s">
        <v>2</v>
      </c>
      <c r="AA61" s="377" t="s">
        <v>2</v>
      </c>
      <c r="AB61" s="377" t="s">
        <v>2</v>
      </c>
      <c r="AC61" s="377" t="s">
        <v>2</v>
      </c>
      <c r="AD61" s="377" t="s">
        <v>2</v>
      </c>
      <c r="AE61" s="377" t="s">
        <v>2</v>
      </c>
      <c r="AF61" s="377" t="s">
        <v>2</v>
      </c>
      <c r="AG61" s="377" t="s">
        <v>2</v>
      </c>
      <c r="AH61" s="377" t="s">
        <v>2</v>
      </c>
      <c r="AI61" s="377" t="s">
        <v>2</v>
      </c>
      <c r="AJ61" s="377" t="s">
        <v>2</v>
      </c>
      <c r="AK61" s="377" t="s">
        <v>2</v>
      </c>
      <c r="AL61" s="377" t="s">
        <v>2</v>
      </c>
      <c r="AM61" s="377" t="s">
        <v>2</v>
      </c>
      <c r="AN61" s="377" t="s">
        <v>2</v>
      </c>
      <c r="AO61" s="377" t="s">
        <v>2</v>
      </c>
      <c r="AP61" s="377" t="s">
        <v>2</v>
      </c>
      <c r="AQ61" s="377" t="s">
        <v>2</v>
      </c>
      <c r="AR61" s="377" t="s">
        <v>2</v>
      </c>
      <c r="AS61" s="377" t="s">
        <v>2</v>
      </c>
      <c r="AT61" s="377" t="s">
        <v>2</v>
      </c>
      <c r="AU61" s="377" t="s">
        <v>2</v>
      </c>
      <c r="AV61" s="377" t="s">
        <v>2</v>
      </c>
      <c r="AW61" s="377" t="s">
        <v>2</v>
      </c>
      <c r="AX61" s="377" t="s">
        <v>2</v>
      </c>
      <c r="AY61" s="377" t="s">
        <v>2</v>
      </c>
      <c r="AZ61" s="377" t="s">
        <v>2</v>
      </c>
      <c r="BA61" s="377" t="s">
        <v>2</v>
      </c>
      <c r="BB61" s="377" t="s">
        <v>2</v>
      </c>
      <c r="BC61" s="377" t="s">
        <v>2</v>
      </c>
      <c r="BD61" s="377" t="s">
        <v>2</v>
      </c>
      <c r="BE61" s="377" t="s">
        <v>2</v>
      </c>
      <c r="BF61" s="377" t="s">
        <v>2</v>
      </c>
      <c r="BG61" s="377" t="s">
        <v>2</v>
      </c>
      <c r="BH61" s="377" t="s">
        <v>2</v>
      </c>
      <c r="BI61" s="377" t="s">
        <v>2</v>
      </c>
      <c r="BJ61" s="377" t="s">
        <v>2</v>
      </c>
      <c r="BK61" s="377" t="s">
        <v>2</v>
      </c>
      <c r="BL61" s="377" t="s">
        <v>2</v>
      </c>
      <c r="BM61" s="377" t="s">
        <v>2</v>
      </c>
      <c r="BN61" s="377" t="s">
        <v>2</v>
      </c>
      <c r="BO61" s="377" t="s">
        <v>2</v>
      </c>
      <c r="BP61" s="377" t="s">
        <v>2</v>
      </c>
      <c r="BQ61" s="377" t="s">
        <v>2</v>
      </c>
      <c r="BR61" s="377" t="s">
        <v>2</v>
      </c>
      <c r="BS61" s="378"/>
      <c r="BT61" s="378"/>
      <c r="BU61" s="378"/>
      <c r="BV61" s="378"/>
      <c r="BW61" s="378"/>
      <c r="BX61" s="378"/>
      <c r="BY61" s="378"/>
      <c r="BZ61" s="378"/>
      <c r="CA61" s="378"/>
      <c r="CB61" s="378"/>
      <c r="CC61" s="378"/>
      <c r="CD61" s="378"/>
      <c r="CE61" s="378"/>
      <c r="CF61" s="378"/>
      <c r="CG61" s="378"/>
      <c r="CH61" s="378"/>
      <c r="CI61" s="378"/>
      <c r="CJ61" s="378"/>
      <c r="CK61" s="378"/>
      <c r="CL61" s="378"/>
    </row>
  </sheetData>
  <mergeCells count="5">
    <mergeCell ref="A1:B5"/>
    <mergeCell ref="A6:B6"/>
    <mergeCell ref="A18:B18"/>
    <mergeCell ref="A32:B32"/>
    <mergeCell ref="A45:B45"/>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A211"/>
  <sheetViews>
    <sheetView showGridLines="0" zoomScale="60" zoomScaleNormal="60" workbookViewId="0">
      <pane xSplit="3" ySplit="10" topLeftCell="D11" activePane="bottomRight" state="frozen"/>
      <selection pane="topRight" activeCell="D1" sqref="D1"/>
      <selection pane="bottomLeft" activeCell="A11" sqref="A11"/>
      <selection pane="bottomRight" activeCell="B6" sqref="B6:C6"/>
    </sheetView>
  </sheetViews>
  <sheetFormatPr defaultColWidth="8.85546875" defaultRowHeight="15"/>
  <cols>
    <col min="1" max="1" width="22.28515625" style="2" customWidth="1"/>
    <col min="2" max="2" width="7.28515625" style="2" customWidth="1"/>
    <col min="3" max="3" width="49.140625" style="2" customWidth="1"/>
    <col min="4" max="4" width="25.28515625" style="2" customWidth="1"/>
    <col min="5" max="5" width="20.5703125" style="2" customWidth="1"/>
    <col min="6" max="6" width="12.85546875" style="2" hidden="1" customWidth="1"/>
    <col min="7" max="7" width="9.7109375" style="2" customWidth="1"/>
    <col min="8" max="8" width="12.5703125" style="2" customWidth="1"/>
    <col min="9" max="9" width="18.85546875" style="2" bestFit="1" customWidth="1"/>
    <col min="10" max="10" width="25.140625" style="2" customWidth="1"/>
    <col min="11" max="11" width="14" style="2" customWidth="1"/>
    <col min="12" max="12" width="19.42578125" style="2" customWidth="1"/>
    <col min="13" max="13" width="13.85546875" style="2" customWidth="1"/>
    <col min="14" max="16" width="4.140625" style="62" customWidth="1"/>
    <col min="17" max="17" width="8.140625" style="62" customWidth="1"/>
    <col min="18" max="18" width="25.5703125" style="2" customWidth="1"/>
    <col min="19" max="19" width="66" style="62" customWidth="1"/>
    <col min="20" max="20" width="31.140625" style="2" customWidth="1"/>
    <col min="21" max="21" width="12.7109375" style="2" customWidth="1"/>
    <col min="22" max="22" width="71.42578125" style="2" customWidth="1"/>
    <col min="23" max="23" width="2.7109375" style="2" customWidth="1"/>
    <col min="24" max="26" width="8.85546875" style="2"/>
    <col min="27" max="27" width="8.85546875" style="2" hidden="1" customWidth="1"/>
    <col min="28" max="16384" width="8.85546875" style="2"/>
  </cols>
  <sheetData>
    <row r="1" spans="1:27" ht="33.75" customHeight="1">
      <c r="A1" s="398" t="s">
        <v>110</v>
      </c>
      <c r="B1" s="398"/>
      <c r="C1" s="398"/>
      <c r="D1" s="398"/>
      <c r="E1" s="398"/>
      <c r="F1" s="398"/>
      <c r="G1" s="398"/>
      <c r="H1" s="398"/>
      <c r="I1" s="398"/>
      <c r="J1" s="398"/>
      <c r="K1" s="398"/>
      <c r="L1" s="398"/>
      <c r="M1" s="398"/>
      <c r="N1" s="59"/>
      <c r="O1" s="59"/>
      <c r="P1" s="59"/>
      <c r="Q1" s="59"/>
      <c r="R1" s="18"/>
      <c r="S1" s="59"/>
      <c r="T1" s="18"/>
      <c r="U1" s="18"/>
      <c r="V1" s="18"/>
      <c r="W1" s="18"/>
      <c r="X1" s="18"/>
    </row>
    <row r="2" spans="1:27" ht="33.75" customHeight="1" thickBot="1">
      <c r="A2" s="399" t="s">
        <v>634</v>
      </c>
      <c r="B2" s="399"/>
      <c r="C2" s="399"/>
      <c r="D2" s="399"/>
      <c r="E2" s="399"/>
      <c r="F2" s="399"/>
      <c r="G2" s="399"/>
      <c r="H2" s="399"/>
      <c r="I2" s="399"/>
      <c r="J2" s="399"/>
      <c r="K2" s="399"/>
      <c r="L2" s="399"/>
      <c r="M2" s="399"/>
      <c r="N2" s="60"/>
      <c r="O2" s="60"/>
      <c r="P2" s="60"/>
      <c r="Q2" s="60"/>
      <c r="R2" s="60"/>
      <c r="S2" s="350"/>
      <c r="T2" s="60"/>
      <c r="U2" s="61"/>
      <c r="V2" s="61"/>
      <c r="X2" s="18"/>
    </row>
    <row r="3" spans="1:27" ht="15.75" thickTop="1">
      <c r="N3" s="515"/>
      <c r="O3" s="515"/>
      <c r="P3" s="515"/>
      <c r="Q3" s="515"/>
      <c r="X3" s="18"/>
    </row>
    <row r="4" spans="1:27" ht="45" customHeight="1">
      <c r="A4" s="55" t="s">
        <v>112</v>
      </c>
      <c r="B4" s="466" t="s">
        <v>113</v>
      </c>
      <c r="C4" s="466"/>
      <c r="D4" s="466"/>
      <c r="E4" s="466"/>
      <c r="F4" s="466"/>
      <c r="G4" s="467"/>
      <c r="H4" s="13"/>
      <c r="I4" s="13"/>
      <c r="J4" s="13"/>
      <c r="K4" s="13"/>
      <c r="L4" s="13"/>
      <c r="M4" s="13"/>
      <c r="N4" s="516"/>
      <c r="O4" s="516"/>
      <c r="P4" s="516"/>
      <c r="Q4" s="516"/>
      <c r="X4" s="18"/>
    </row>
    <row r="5" spans="1:27">
      <c r="N5" s="516"/>
      <c r="O5" s="516"/>
      <c r="P5" s="516"/>
      <c r="Q5" s="516"/>
      <c r="X5" s="18"/>
    </row>
    <row r="6" spans="1:27" ht="27" customHeight="1">
      <c r="A6" s="55" t="s">
        <v>114</v>
      </c>
      <c r="B6" s="521" t="s">
        <v>1516</v>
      </c>
      <c r="C6" s="522"/>
      <c r="M6" s="62"/>
      <c r="N6" s="516"/>
      <c r="O6" s="516"/>
      <c r="P6" s="516"/>
      <c r="Q6" s="516"/>
      <c r="X6" s="18"/>
      <c r="AA6" s="2" t="s">
        <v>116</v>
      </c>
    </row>
    <row r="7" spans="1:27" ht="15.75" thickBot="1">
      <c r="N7" s="517"/>
      <c r="O7" s="517"/>
      <c r="P7" s="517"/>
      <c r="Q7" s="517"/>
      <c r="X7" s="18"/>
      <c r="AA7" s="63" t="s">
        <v>117</v>
      </c>
    </row>
    <row r="8" spans="1:27" ht="16.5" thickBot="1">
      <c r="A8" s="417" t="s">
        <v>118</v>
      </c>
      <c r="B8" s="418"/>
      <c r="C8" s="418"/>
      <c r="D8" s="418"/>
      <c r="E8" s="418"/>
      <c r="F8" s="418"/>
      <c r="G8" s="418"/>
      <c r="H8" s="418"/>
      <c r="I8" s="418"/>
      <c r="J8" s="418"/>
      <c r="K8" s="418"/>
      <c r="L8" s="418"/>
      <c r="M8" s="419"/>
      <c r="N8" s="435" t="s">
        <v>119</v>
      </c>
      <c r="O8" s="436"/>
      <c r="P8" s="436"/>
      <c r="Q8" s="436"/>
      <c r="R8" s="436"/>
      <c r="S8" s="436"/>
      <c r="T8" s="436"/>
      <c r="U8" s="436"/>
      <c r="V8" s="437"/>
      <c r="X8" s="18"/>
    </row>
    <row r="9" spans="1:27" ht="15.75">
      <c r="A9" s="405" t="s">
        <v>121</v>
      </c>
      <c r="B9" s="403" t="s">
        <v>122</v>
      </c>
      <c r="C9" s="403" t="s">
        <v>3</v>
      </c>
      <c r="D9" s="403" t="s">
        <v>5</v>
      </c>
      <c r="E9" s="407" t="s">
        <v>7</v>
      </c>
      <c r="F9" s="403" t="s">
        <v>9</v>
      </c>
      <c r="G9" s="403"/>
      <c r="H9" s="403" t="s">
        <v>11</v>
      </c>
      <c r="I9" s="403" t="s">
        <v>15</v>
      </c>
      <c r="J9" s="403" t="s">
        <v>13</v>
      </c>
      <c r="K9" s="423" t="s">
        <v>123</v>
      </c>
      <c r="L9" s="424"/>
      <c r="M9" s="403" t="s">
        <v>21</v>
      </c>
      <c r="N9" s="444" t="s">
        <v>28</v>
      </c>
      <c r="O9" s="505" t="s">
        <v>38</v>
      </c>
      <c r="P9" s="427" t="s">
        <v>34</v>
      </c>
      <c r="Q9" s="510" t="s">
        <v>23</v>
      </c>
      <c r="R9" s="431" t="s">
        <v>42</v>
      </c>
      <c r="S9" s="431" t="s">
        <v>44</v>
      </c>
      <c r="T9" s="431" t="s">
        <v>46</v>
      </c>
      <c r="U9" s="431" t="s">
        <v>48</v>
      </c>
      <c r="V9" s="431" t="s">
        <v>50</v>
      </c>
      <c r="X9" s="18"/>
    </row>
    <row r="10" spans="1:27" ht="27.75" customHeight="1">
      <c r="A10" s="513"/>
      <c r="B10" s="507"/>
      <c r="C10" s="507"/>
      <c r="D10" s="507"/>
      <c r="E10" s="514"/>
      <c r="F10" s="353" t="s">
        <v>129</v>
      </c>
      <c r="G10" s="353" t="s">
        <v>130</v>
      </c>
      <c r="H10" s="507"/>
      <c r="I10" s="507"/>
      <c r="J10" s="507"/>
      <c r="K10" s="339" t="s">
        <v>131</v>
      </c>
      <c r="L10" s="339" t="s">
        <v>132</v>
      </c>
      <c r="M10" s="507"/>
      <c r="N10" s="509"/>
      <c r="O10" s="506"/>
      <c r="P10" s="508"/>
      <c r="Q10" s="511"/>
      <c r="R10" s="504"/>
      <c r="S10" s="504"/>
      <c r="T10" s="504"/>
      <c r="U10" s="504"/>
      <c r="V10" s="504"/>
      <c r="X10" s="18"/>
    </row>
    <row r="11" spans="1:27" ht="103.5" customHeight="1">
      <c r="A11" s="512" t="s">
        <v>133</v>
      </c>
      <c r="B11" s="135" t="s">
        <v>134</v>
      </c>
      <c r="C11" s="135" t="s">
        <v>135</v>
      </c>
      <c r="D11" s="135" t="s">
        <v>946</v>
      </c>
      <c r="E11" s="135" t="s">
        <v>137</v>
      </c>
      <c r="F11" s="354" t="s">
        <v>138</v>
      </c>
      <c r="G11" s="115" t="s">
        <v>1364</v>
      </c>
      <c r="H11" s="135" t="s">
        <v>140</v>
      </c>
      <c r="I11" s="355">
        <v>510000</v>
      </c>
      <c r="J11" s="135" t="s">
        <v>1197</v>
      </c>
      <c r="K11" s="135" t="s">
        <v>949</v>
      </c>
      <c r="L11" s="135" t="s">
        <v>638</v>
      </c>
      <c r="M11" s="135" t="s">
        <v>1198</v>
      </c>
      <c r="N11" s="356"/>
      <c r="O11" s="135" t="s">
        <v>144</v>
      </c>
      <c r="P11" s="135"/>
      <c r="Q11" s="135" t="s">
        <v>88</v>
      </c>
      <c r="R11" s="240" t="s">
        <v>1365</v>
      </c>
      <c r="S11" s="240" t="s">
        <v>1366</v>
      </c>
      <c r="T11" s="240" t="s">
        <v>1367</v>
      </c>
      <c r="U11" s="240" t="s">
        <v>1368</v>
      </c>
      <c r="V11" s="240" t="s">
        <v>1369</v>
      </c>
      <c r="X11" s="18"/>
    </row>
    <row r="12" spans="1:27" ht="103.5" customHeight="1">
      <c r="A12" s="518"/>
      <c r="B12" s="135" t="s">
        <v>152</v>
      </c>
      <c r="C12" s="135" t="s">
        <v>153</v>
      </c>
      <c r="D12" s="135" t="s">
        <v>1203</v>
      </c>
      <c r="E12" s="135" t="s">
        <v>1370</v>
      </c>
      <c r="F12" s="354" t="s">
        <v>156</v>
      </c>
      <c r="G12" s="115" t="s">
        <v>1364</v>
      </c>
      <c r="H12" s="135" t="s">
        <v>1204</v>
      </c>
      <c r="I12" s="355">
        <v>20000</v>
      </c>
      <c r="J12" s="135" t="s">
        <v>1205</v>
      </c>
      <c r="K12" s="135" t="s">
        <v>160</v>
      </c>
      <c r="L12" s="135" t="s">
        <v>650</v>
      </c>
      <c r="M12" s="135" t="s">
        <v>964</v>
      </c>
      <c r="N12" s="135"/>
      <c r="O12" s="135"/>
      <c r="P12" s="135" t="s">
        <v>144</v>
      </c>
      <c r="Q12" s="135" t="s">
        <v>1371</v>
      </c>
      <c r="R12" s="240" t="s">
        <v>1372</v>
      </c>
      <c r="S12" s="240" t="s">
        <v>1373</v>
      </c>
      <c r="T12" s="240"/>
      <c r="U12" s="240" t="s">
        <v>1374</v>
      </c>
      <c r="V12" s="240" t="s">
        <v>1375</v>
      </c>
      <c r="X12" s="18"/>
    </row>
    <row r="13" spans="1:27" s="351" customFormat="1" ht="90.6" customHeight="1">
      <c r="A13" s="512"/>
      <c r="B13" s="240" t="s">
        <v>171</v>
      </c>
      <c r="C13" s="240" t="s">
        <v>172</v>
      </c>
      <c r="D13" s="240" t="s">
        <v>661</v>
      </c>
      <c r="E13" s="240" t="s">
        <v>174</v>
      </c>
      <c r="F13" s="357" t="s">
        <v>662</v>
      </c>
      <c r="G13" s="230" t="s">
        <v>1364</v>
      </c>
      <c r="H13" s="240" t="s">
        <v>177</v>
      </c>
      <c r="I13" s="358">
        <v>1000000</v>
      </c>
      <c r="J13" s="240" t="s">
        <v>663</v>
      </c>
      <c r="K13" s="240" t="s">
        <v>1209</v>
      </c>
      <c r="L13" s="240" t="s">
        <v>975</v>
      </c>
      <c r="M13" s="240" t="s">
        <v>1210</v>
      </c>
      <c r="N13" s="240"/>
      <c r="O13" s="240" t="s">
        <v>144</v>
      </c>
      <c r="P13" s="240"/>
      <c r="Q13" s="240" t="s">
        <v>1376</v>
      </c>
      <c r="R13" s="240" t="s">
        <v>1377</v>
      </c>
      <c r="S13" s="240" t="s">
        <v>1378</v>
      </c>
      <c r="T13" s="240" t="s">
        <v>1367</v>
      </c>
      <c r="U13" s="240" t="s">
        <v>1379</v>
      </c>
      <c r="V13" s="240" t="s">
        <v>1380</v>
      </c>
      <c r="X13" s="18"/>
    </row>
    <row r="14" spans="1:27" ht="204" customHeight="1">
      <c r="A14" s="512" t="s">
        <v>193</v>
      </c>
      <c r="B14" s="135" t="s">
        <v>194</v>
      </c>
      <c r="C14" s="135" t="s">
        <v>984</v>
      </c>
      <c r="D14" s="135" t="s">
        <v>976</v>
      </c>
      <c r="E14" s="135" t="s">
        <v>197</v>
      </c>
      <c r="F14" s="354" t="s">
        <v>138</v>
      </c>
      <c r="G14" s="115" t="s">
        <v>1364</v>
      </c>
      <c r="H14" s="135" t="s">
        <v>985</v>
      </c>
      <c r="I14" s="355">
        <v>500000</v>
      </c>
      <c r="J14" s="135" t="s">
        <v>986</v>
      </c>
      <c r="K14" s="135" t="s">
        <v>200</v>
      </c>
      <c r="L14" s="135" t="s">
        <v>201</v>
      </c>
      <c r="M14" s="135" t="s">
        <v>983</v>
      </c>
      <c r="N14" s="135"/>
      <c r="O14" s="135" t="s">
        <v>144</v>
      </c>
      <c r="P14" s="135"/>
      <c r="Q14" s="135" t="s">
        <v>1371</v>
      </c>
      <c r="R14" s="240" t="s">
        <v>1381</v>
      </c>
      <c r="S14" s="240" t="s">
        <v>1382</v>
      </c>
      <c r="T14" s="240" t="s">
        <v>1367</v>
      </c>
      <c r="U14" s="240" t="s">
        <v>1383</v>
      </c>
      <c r="V14" s="240" t="s">
        <v>1380</v>
      </c>
      <c r="X14" s="18"/>
    </row>
    <row r="15" spans="1:27" ht="258.95" customHeight="1">
      <c r="A15" s="518"/>
      <c r="B15" s="135" t="s">
        <v>207</v>
      </c>
      <c r="C15" s="135" t="s">
        <v>208</v>
      </c>
      <c r="D15" s="135" t="s">
        <v>683</v>
      </c>
      <c r="E15" s="135" t="s">
        <v>210</v>
      </c>
      <c r="F15" s="354" t="s">
        <v>138</v>
      </c>
      <c r="G15" s="115" t="s">
        <v>1364</v>
      </c>
      <c r="H15" s="135" t="s">
        <v>1204</v>
      </c>
      <c r="I15" s="355">
        <v>30000</v>
      </c>
      <c r="J15" s="135" t="s">
        <v>1222</v>
      </c>
      <c r="K15" s="135" t="s">
        <v>989</v>
      </c>
      <c r="L15" s="135" t="s">
        <v>223</v>
      </c>
      <c r="M15" s="135" t="s">
        <v>994</v>
      </c>
      <c r="N15" s="135"/>
      <c r="O15" s="135"/>
      <c r="P15" s="135" t="s">
        <v>144</v>
      </c>
      <c r="Q15" s="135" t="s">
        <v>1371</v>
      </c>
      <c r="R15" s="240" t="s">
        <v>1384</v>
      </c>
      <c r="S15" s="240" t="s">
        <v>1385</v>
      </c>
      <c r="T15" s="240"/>
      <c r="U15" s="240" t="s">
        <v>1386</v>
      </c>
      <c r="V15" s="240" t="s">
        <v>1387</v>
      </c>
      <c r="X15" s="18"/>
    </row>
    <row r="16" spans="1:27" ht="288.60000000000002" customHeight="1">
      <c r="A16" s="512"/>
      <c r="B16" s="135" t="s">
        <v>225</v>
      </c>
      <c r="C16" s="135" t="s">
        <v>700</v>
      </c>
      <c r="D16" s="135" t="s">
        <v>996</v>
      </c>
      <c r="E16" s="135" t="s">
        <v>997</v>
      </c>
      <c r="F16" s="354" t="s">
        <v>138</v>
      </c>
      <c r="G16" s="115" t="s">
        <v>1364</v>
      </c>
      <c r="H16" s="135" t="s">
        <v>229</v>
      </c>
      <c r="I16" s="355">
        <v>5000000</v>
      </c>
      <c r="J16" s="135" t="s">
        <v>1004</v>
      </c>
      <c r="K16" s="135" t="s">
        <v>693</v>
      </c>
      <c r="L16" s="135" t="s">
        <v>232</v>
      </c>
      <c r="M16" s="135" t="s">
        <v>1005</v>
      </c>
      <c r="N16" s="135"/>
      <c r="O16" s="135"/>
      <c r="P16" s="135" t="s">
        <v>144</v>
      </c>
      <c r="Q16" s="135" t="s">
        <v>98</v>
      </c>
      <c r="R16" s="240" t="s">
        <v>1388</v>
      </c>
      <c r="S16" s="240" t="s">
        <v>1389</v>
      </c>
      <c r="T16" s="240"/>
      <c r="U16" s="240" t="s">
        <v>733</v>
      </c>
      <c r="V16" s="240" t="s">
        <v>1390</v>
      </c>
      <c r="X16" s="18"/>
    </row>
    <row r="17" spans="1:24" ht="409.5">
      <c r="A17" s="512"/>
      <c r="B17" s="135" t="s">
        <v>246</v>
      </c>
      <c r="C17" s="135" t="s">
        <v>1230</v>
      </c>
      <c r="D17" s="135" t="s">
        <v>704</v>
      </c>
      <c r="E17" s="135" t="s">
        <v>249</v>
      </c>
      <c r="F17" s="354" t="s">
        <v>138</v>
      </c>
      <c r="G17" s="115" t="s">
        <v>705</v>
      </c>
      <c r="H17" s="135" t="s">
        <v>140</v>
      </c>
      <c r="I17" s="355">
        <v>20000</v>
      </c>
      <c r="J17" s="135" t="s">
        <v>1231</v>
      </c>
      <c r="K17" s="135" t="s">
        <v>707</v>
      </c>
      <c r="L17" s="135" t="s">
        <v>253</v>
      </c>
      <c r="M17" s="135" t="s">
        <v>1007</v>
      </c>
      <c r="N17" s="135"/>
      <c r="O17" s="135"/>
      <c r="P17" s="135" t="s">
        <v>144</v>
      </c>
      <c r="Q17" s="135"/>
      <c r="R17" s="240"/>
      <c r="S17" s="240" t="s">
        <v>1391</v>
      </c>
      <c r="T17" s="240"/>
      <c r="U17" s="240"/>
      <c r="V17" s="240" t="s">
        <v>1392</v>
      </c>
      <c r="X17" s="18"/>
    </row>
    <row r="18" spans="1:24" ht="409.5">
      <c r="A18" s="512"/>
      <c r="B18" s="135" t="s">
        <v>921</v>
      </c>
      <c r="C18" s="135" t="s">
        <v>922</v>
      </c>
      <c r="D18" s="135" t="s">
        <v>923</v>
      </c>
      <c r="E18" s="135" t="s">
        <v>924</v>
      </c>
      <c r="F18" s="354" t="s">
        <v>1232</v>
      </c>
      <c r="G18" s="115" t="s">
        <v>1364</v>
      </c>
      <c r="H18" s="135" t="s">
        <v>140</v>
      </c>
      <c r="I18" s="355">
        <v>500000</v>
      </c>
      <c r="J18" s="135" t="s">
        <v>1014</v>
      </c>
      <c r="K18" s="135" t="s">
        <v>252</v>
      </c>
      <c r="L18" s="135" t="s">
        <v>927</v>
      </c>
      <c r="M18" s="135" t="s">
        <v>1013</v>
      </c>
      <c r="N18" s="135"/>
      <c r="O18" s="135"/>
      <c r="P18" s="135" t="s">
        <v>144</v>
      </c>
      <c r="Q18" s="135" t="s">
        <v>1393</v>
      </c>
      <c r="R18" s="240" t="s">
        <v>1394</v>
      </c>
      <c r="S18" s="240" t="s">
        <v>1395</v>
      </c>
      <c r="T18" s="240"/>
      <c r="U18" s="240"/>
      <c r="V18" s="240" t="s">
        <v>1396</v>
      </c>
      <c r="X18" s="18"/>
    </row>
    <row r="19" spans="1:24" ht="237" customHeight="1">
      <c r="A19" s="512"/>
      <c r="B19" s="135" t="s">
        <v>929</v>
      </c>
      <c r="C19" s="135" t="s">
        <v>930</v>
      </c>
      <c r="D19" s="135" t="s">
        <v>931</v>
      </c>
      <c r="E19" s="135" t="s">
        <v>932</v>
      </c>
      <c r="F19" s="354" t="s">
        <v>1237</v>
      </c>
      <c r="G19" s="115" t="s">
        <v>1364</v>
      </c>
      <c r="H19" s="135" t="s">
        <v>1016</v>
      </c>
      <c r="I19" s="355">
        <v>1000000</v>
      </c>
      <c r="J19" s="135" t="s">
        <v>934</v>
      </c>
      <c r="K19" s="135" t="s">
        <v>935</v>
      </c>
      <c r="L19" s="135" t="s">
        <v>232</v>
      </c>
      <c r="M19" s="135" t="s">
        <v>1021</v>
      </c>
      <c r="N19" s="135"/>
      <c r="O19" s="135"/>
      <c r="P19" s="135" t="s">
        <v>144</v>
      </c>
      <c r="Q19" s="135" t="s">
        <v>98</v>
      </c>
      <c r="R19" s="135" t="s">
        <v>1397</v>
      </c>
      <c r="S19" s="135" t="s">
        <v>1398</v>
      </c>
      <c r="T19" s="135"/>
      <c r="U19" s="135" t="s">
        <v>1399</v>
      </c>
      <c r="V19" s="135" t="s">
        <v>1400</v>
      </c>
      <c r="X19" s="18"/>
    </row>
    <row r="20" spans="1:24" ht="409.5">
      <c r="A20" s="512" t="s">
        <v>264</v>
      </c>
      <c r="B20" s="127" t="s">
        <v>265</v>
      </c>
      <c r="C20" s="127" t="s">
        <v>1029</v>
      </c>
      <c r="D20" s="127" t="s">
        <v>1030</v>
      </c>
      <c r="E20" s="127" t="s">
        <v>1031</v>
      </c>
      <c r="F20" s="359" t="s">
        <v>138</v>
      </c>
      <c r="G20" s="244" t="s">
        <v>1364</v>
      </c>
      <c r="H20" s="127" t="s">
        <v>714</v>
      </c>
      <c r="I20" s="360">
        <v>50000</v>
      </c>
      <c r="J20" s="127" t="s">
        <v>1032</v>
      </c>
      <c r="K20" s="127" t="s">
        <v>232</v>
      </c>
      <c r="L20" s="127" t="s">
        <v>232</v>
      </c>
      <c r="M20" s="127" t="s">
        <v>1028</v>
      </c>
      <c r="N20" s="135"/>
      <c r="O20" s="135" t="s">
        <v>144</v>
      </c>
      <c r="P20" s="135"/>
      <c r="Q20" s="135" t="s">
        <v>1393</v>
      </c>
      <c r="R20" s="240" t="s">
        <v>1401</v>
      </c>
      <c r="S20" s="240" t="s">
        <v>1402</v>
      </c>
      <c r="T20" s="240" t="s">
        <v>1367</v>
      </c>
      <c r="U20" s="240" t="s">
        <v>1403</v>
      </c>
      <c r="V20" s="240" t="s">
        <v>1404</v>
      </c>
      <c r="X20" s="18"/>
    </row>
    <row r="21" spans="1:24" ht="24" customHeight="1">
      <c r="A21" s="512"/>
      <c r="B21" s="135" t="s">
        <v>280</v>
      </c>
      <c r="C21" s="135" t="s">
        <v>1037</v>
      </c>
      <c r="D21" s="135"/>
      <c r="E21" s="135"/>
      <c r="F21" s="354"/>
      <c r="G21" s="338"/>
      <c r="H21" s="135"/>
      <c r="I21" s="355"/>
      <c r="J21" s="135"/>
      <c r="K21" s="135"/>
      <c r="L21" s="135"/>
      <c r="M21" s="135"/>
      <c r="N21" s="135"/>
      <c r="O21" s="135"/>
      <c r="P21" s="135"/>
      <c r="Q21" s="135" t="s">
        <v>90</v>
      </c>
      <c r="R21" s="240"/>
      <c r="S21" s="240" t="s">
        <v>1405</v>
      </c>
      <c r="T21" s="240"/>
      <c r="U21" s="240"/>
      <c r="V21" s="240"/>
      <c r="X21" s="18"/>
    </row>
    <row r="22" spans="1:24" ht="409.5">
      <c r="A22" s="512"/>
      <c r="B22" s="135" t="s">
        <v>292</v>
      </c>
      <c r="C22" s="135" t="s">
        <v>293</v>
      </c>
      <c r="D22" s="135" t="s">
        <v>294</v>
      </c>
      <c r="E22" s="135" t="s">
        <v>295</v>
      </c>
      <c r="F22" s="354" t="s">
        <v>138</v>
      </c>
      <c r="G22" s="244" t="s">
        <v>1364</v>
      </c>
      <c r="H22" s="135" t="s">
        <v>229</v>
      </c>
      <c r="I22" s="355">
        <v>100000</v>
      </c>
      <c r="J22" s="135" t="s">
        <v>728</v>
      </c>
      <c r="K22" s="135" t="s">
        <v>232</v>
      </c>
      <c r="L22" s="135" t="s">
        <v>232</v>
      </c>
      <c r="M22" s="135" t="s">
        <v>1042</v>
      </c>
      <c r="N22" s="135"/>
      <c r="O22" s="135" t="s">
        <v>144</v>
      </c>
      <c r="P22" s="240"/>
      <c r="Q22" s="240" t="s">
        <v>90</v>
      </c>
      <c r="R22" s="255" t="s">
        <v>1406</v>
      </c>
      <c r="S22" s="240" t="s">
        <v>1407</v>
      </c>
      <c r="T22" s="240" t="s">
        <v>1367</v>
      </c>
      <c r="U22" s="255" t="s">
        <v>1408</v>
      </c>
      <c r="V22" s="240" t="s">
        <v>1409</v>
      </c>
      <c r="X22" s="18"/>
    </row>
    <row r="23" spans="1:24" ht="409.5">
      <c r="A23" s="512"/>
      <c r="B23" s="135" t="s">
        <v>305</v>
      </c>
      <c r="C23" s="135" t="s">
        <v>306</v>
      </c>
      <c r="D23" s="135" t="s">
        <v>1044</v>
      </c>
      <c r="E23" s="135" t="s">
        <v>308</v>
      </c>
      <c r="F23" s="354" t="s">
        <v>138</v>
      </c>
      <c r="G23" s="115" t="s">
        <v>1364</v>
      </c>
      <c r="H23" s="135" t="s">
        <v>1257</v>
      </c>
      <c r="I23" s="355">
        <v>200000</v>
      </c>
      <c r="J23" s="135" t="s">
        <v>736</v>
      </c>
      <c r="K23" s="135" t="s">
        <v>232</v>
      </c>
      <c r="L23" s="135" t="s">
        <v>232</v>
      </c>
      <c r="M23" s="135" t="s">
        <v>1054</v>
      </c>
      <c r="N23" s="135"/>
      <c r="O23" s="135"/>
      <c r="P23" s="240" t="s">
        <v>144</v>
      </c>
      <c r="Q23" s="240" t="s">
        <v>90</v>
      </c>
      <c r="R23" s="255" t="s">
        <v>1410</v>
      </c>
      <c r="S23" s="240" t="s">
        <v>1411</v>
      </c>
      <c r="T23" s="240"/>
      <c r="U23" s="255" t="s">
        <v>1412</v>
      </c>
      <c r="V23" s="240" t="s">
        <v>1413</v>
      </c>
      <c r="X23" s="18"/>
    </row>
    <row r="24" spans="1:24" ht="189.6" customHeight="1">
      <c r="A24" s="512"/>
      <c r="B24" s="135" t="s">
        <v>320</v>
      </c>
      <c r="C24" s="135" t="s">
        <v>321</v>
      </c>
      <c r="D24" s="135" t="s">
        <v>1055</v>
      </c>
      <c r="E24" s="135" t="s">
        <v>323</v>
      </c>
      <c r="F24" s="354" t="s">
        <v>175</v>
      </c>
      <c r="G24" s="115" t="s">
        <v>176</v>
      </c>
      <c r="H24" s="135" t="s">
        <v>1414</v>
      </c>
      <c r="I24" s="355">
        <v>80000</v>
      </c>
      <c r="J24" s="135" t="s">
        <v>1061</v>
      </c>
      <c r="K24" s="135" t="s">
        <v>232</v>
      </c>
      <c r="L24" s="135" t="s">
        <v>232</v>
      </c>
      <c r="M24" s="240" t="s">
        <v>1258</v>
      </c>
      <c r="N24" s="135"/>
      <c r="O24" s="135"/>
      <c r="P24" s="135" t="s">
        <v>144</v>
      </c>
      <c r="Q24" s="135" t="s">
        <v>90</v>
      </c>
      <c r="R24" s="240" t="s">
        <v>1415</v>
      </c>
      <c r="S24" s="240" t="s">
        <v>1416</v>
      </c>
      <c r="T24" s="240"/>
      <c r="U24" s="240" t="s">
        <v>1417</v>
      </c>
      <c r="V24" s="240" t="s">
        <v>1418</v>
      </c>
      <c r="X24" s="18"/>
    </row>
    <row r="25" spans="1:24" ht="300">
      <c r="A25" s="512"/>
      <c r="B25" s="135" t="s">
        <v>335</v>
      </c>
      <c r="C25" s="135" t="s">
        <v>336</v>
      </c>
      <c r="D25" s="135" t="s">
        <v>1260</v>
      </c>
      <c r="E25" s="135" t="s">
        <v>1062</v>
      </c>
      <c r="F25" s="354" t="s">
        <v>339</v>
      </c>
      <c r="G25" s="115" t="s">
        <v>176</v>
      </c>
      <c r="H25" s="135" t="s">
        <v>1257</v>
      </c>
      <c r="I25" s="355">
        <v>100000</v>
      </c>
      <c r="J25" s="135" t="s">
        <v>753</v>
      </c>
      <c r="K25" s="135" t="s">
        <v>232</v>
      </c>
      <c r="L25" s="135" t="s">
        <v>232</v>
      </c>
      <c r="M25" s="135" t="s">
        <v>1068</v>
      </c>
      <c r="N25" s="135"/>
      <c r="O25" s="135"/>
      <c r="P25" s="135" t="s">
        <v>144</v>
      </c>
      <c r="Q25" s="135" t="s">
        <v>1419</v>
      </c>
      <c r="R25" s="135" t="s">
        <v>1261</v>
      </c>
      <c r="S25" s="135" t="s">
        <v>1420</v>
      </c>
      <c r="T25" s="240"/>
      <c r="U25" s="240"/>
      <c r="V25" s="240" t="s">
        <v>1421</v>
      </c>
      <c r="X25" s="18"/>
    </row>
    <row r="26" spans="1:24" ht="180" customHeight="1">
      <c r="A26" s="512"/>
      <c r="B26" s="135" t="s">
        <v>349</v>
      </c>
      <c r="C26" s="135" t="s">
        <v>1076</v>
      </c>
      <c r="D26" s="135" t="s">
        <v>1077</v>
      </c>
      <c r="E26" s="135" t="s">
        <v>352</v>
      </c>
      <c r="F26" s="354" t="s">
        <v>353</v>
      </c>
      <c r="G26" s="115" t="s">
        <v>1364</v>
      </c>
      <c r="H26" s="135" t="s">
        <v>1257</v>
      </c>
      <c r="I26" s="355">
        <v>800000</v>
      </c>
      <c r="J26" s="135" t="s">
        <v>1079</v>
      </c>
      <c r="K26" s="135" t="s">
        <v>355</v>
      </c>
      <c r="L26" s="135" t="s">
        <v>356</v>
      </c>
      <c r="M26" s="135" t="s">
        <v>1075</v>
      </c>
      <c r="N26" s="135"/>
      <c r="O26" s="135"/>
      <c r="P26" s="135" t="s">
        <v>144</v>
      </c>
      <c r="Q26" s="135" t="s">
        <v>1422</v>
      </c>
      <c r="R26" s="240" t="s">
        <v>1423</v>
      </c>
      <c r="S26" s="240" t="s">
        <v>1424</v>
      </c>
      <c r="T26" s="240"/>
      <c r="U26" s="240"/>
      <c r="V26" s="240" t="s">
        <v>1425</v>
      </c>
      <c r="X26" s="18"/>
    </row>
    <row r="27" spans="1:24" ht="203.45" customHeight="1">
      <c r="A27" s="512"/>
      <c r="B27" s="135" t="s">
        <v>364</v>
      </c>
      <c r="C27" s="135" t="s">
        <v>365</v>
      </c>
      <c r="D27" s="135" t="s">
        <v>294</v>
      </c>
      <c r="E27" s="135" t="s">
        <v>366</v>
      </c>
      <c r="F27" s="354" t="s">
        <v>138</v>
      </c>
      <c r="G27" s="115" t="s">
        <v>1364</v>
      </c>
      <c r="H27" s="135" t="s">
        <v>367</v>
      </c>
      <c r="I27" s="355">
        <v>50000</v>
      </c>
      <c r="J27" s="135" t="s">
        <v>1083</v>
      </c>
      <c r="K27" s="135" t="s">
        <v>232</v>
      </c>
      <c r="L27" s="135" t="s">
        <v>232</v>
      </c>
      <c r="M27" s="135" t="s">
        <v>1267</v>
      </c>
      <c r="N27" s="135"/>
      <c r="O27" s="135" t="s">
        <v>144</v>
      </c>
      <c r="P27" s="135"/>
      <c r="Q27" s="135" t="s">
        <v>90</v>
      </c>
      <c r="R27" s="240" t="s">
        <v>1406</v>
      </c>
      <c r="S27" s="240" t="s">
        <v>1426</v>
      </c>
      <c r="T27" s="240" t="s">
        <v>1367</v>
      </c>
      <c r="U27" s="240" t="s">
        <v>1379</v>
      </c>
      <c r="V27" s="240" t="s">
        <v>1380</v>
      </c>
      <c r="X27" s="18"/>
    </row>
    <row r="28" spans="1:24" ht="242.1" customHeight="1">
      <c r="A28" s="512"/>
      <c r="B28" s="135" t="s">
        <v>602</v>
      </c>
      <c r="C28" s="135" t="s">
        <v>440</v>
      </c>
      <c r="D28" s="135" t="s">
        <v>1084</v>
      </c>
      <c r="E28" s="135" t="s">
        <v>1274</v>
      </c>
      <c r="F28" s="354" t="s">
        <v>138</v>
      </c>
      <c r="G28" s="115" t="s">
        <v>1364</v>
      </c>
      <c r="H28" s="135" t="s">
        <v>1204</v>
      </c>
      <c r="I28" s="355">
        <v>80000</v>
      </c>
      <c r="J28" s="135" t="s">
        <v>604</v>
      </c>
      <c r="K28" s="135" t="s">
        <v>444</v>
      </c>
      <c r="L28" s="135" t="s">
        <v>445</v>
      </c>
      <c r="M28" s="135" t="s">
        <v>1088</v>
      </c>
      <c r="N28" s="135"/>
      <c r="O28" s="135" t="s">
        <v>144</v>
      </c>
      <c r="P28" s="135"/>
      <c r="Q28" s="135"/>
      <c r="R28" s="240" t="s">
        <v>1427</v>
      </c>
      <c r="S28" s="240" t="s">
        <v>1428</v>
      </c>
      <c r="T28" s="240" t="s">
        <v>1429</v>
      </c>
      <c r="U28" s="240" t="s">
        <v>1430</v>
      </c>
      <c r="V28" s="240" t="s">
        <v>1431</v>
      </c>
      <c r="X28" s="18"/>
    </row>
    <row r="29" spans="1:24" ht="249.95" customHeight="1">
      <c r="A29" s="518"/>
      <c r="B29" s="135" t="s">
        <v>1432</v>
      </c>
      <c r="C29" s="114" t="s">
        <v>1355</v>
      </c>
      <c r="D29" s="135" t="s">
        <v>1433</v>
      </c>
      <c r="E29" s="135" t="s">
        <v>1434</v>
      </c>
      <c r="F29" s="115" t="s">
        <v>1053</v>
      </c>
      <c r="G29" s="115" t="s">
        <v>1364</v>
      </c>
      <c r="H29" s="135" t="s">
        <v>1257</v>
      </c>
      <c r="I29" s="355">
        <v>0</v>
      </c>
      <c r="J29" s="135" t="s">
        <v>1357</v>
      </c>
      <c r="K29" s="135" t="s">
        <v>232</v>
      </c>
      <c r="L29" s="135" t="s">
        <v>232</v>
      </c>
      <c r="M29" s="135" t="s">
        <v>1358</v>
      </c>
      <c r="N29" s="135"/>
      <c r="O29" s="135"/>
      <c r="P29" s="135" t="s">
        <v>144</v>
      </c>
      <c r="Q29" s="135" t="s">
        <v>1435</v>
      </c>
      <c r="R29" s="255" t="s">
        <v>1436</v>
      </c>
      <c r="S29" s="240" t="s">
        <v>1437</v>
      </c>
      <c r="T29" s="240"/>
      <c r="U29" s="255" t="s">
        <v>1438</v>
      </c>
      <c r="V29" s="240" t="s">
        <v>1439</v>
      </c>
      <c r="X29" s="18"/>
    </row>
    <row r="30" spans="1:24" ht="409.5">
      <c r="A30" s="512" t="s">
        <v>378</v>
      </c>
      <c r="B30" s="135" t="s">
        <v>379</v>
      </c>
      <c r="C30" s="135" t="s">
        <v>380</v>
      </c>
      <c r="D30" s="135" t="s">
        <v>1277</v>
      </c>
      <c r="E30" s="135" t="s">
        <v>382</v>
      </c>
      <c r="F30" s="354" t="s">
        <v>138</v>
      </c>
      <c r="G30" s="115" t="s">
        <v>1364</v>
      </c>
      <c r="H30" s="135" t="s">
        <v>367</v>
      </c>
      <c r="I30" s="355">
        <v>2000000</v>
      </c>
      <c r="J30" s="135" t="s">
        <v>1440</v>
      </c>
      <c r="K30" s="135" t="s">
        <v>1089</v>
      </c>
      <c r="L30" s="135" t="s">
        <v>1090</v>
      </c>
      <c r="M30" s="135"/>
      <c r="N30" s="135"/>
      <c r="O30" s="135"/>
      <c r="P30" s="135" t="s">
        <v>144</v>
      </c>
      <c r="Q30" s="135" t="s">
        <v>1422</v>
      </c>
      <c r="R30" s="255" t="s">
        <v>1441</v>
      </c>
      <c r="S30" s="240" t="s">
        <v>1442</v>
      </c>
      <c r="T30" s="240"/>
      <c r="U30" s="255" t="s">
        <v>1443</v>
      </c>
      <c r="V30" s="240" t="s">
        <v>1444</v>
      </c>
      <c r="X30" s="18"/>
    </row>
    <row r="31" spans="1:24" ht="409.5">
      <c r="A31" s="512"/>
      <c r="B31" s="135" t="s">
        <v>392</v>
      </c>
      <c r="C31" s="135" t="s">
        <v>393</v>
      </c>
      <c r="D31" s="135" t="s">
        <v>1282</v>
      </c>
      <c r="E31" s="135" t="s">
        <v>395</v>
      </c>
      <c r="F31" s="354" t="s">
        <v>138</v>
      </c>
      <c r="G31" s="115" t="s">
        <v>1364</v>
      </c>
      <c r="H31" s="135" t="s">
        <v>177</v>
      </c>
      <c r="I31" s="355">
        <v>5000000</v>
      </c>
      <c r="J31" s="135" t="s">
        <v>789</v>
      </c>
      <c r="K31" s="135" t="s">
        <v>1095</v>
      </c>
      <c r="L31" s="135" t="s">
        <v>525</v>
      </c>
      <c r="M31" s="135" t="s">
        <v>1100</v>
      </c>
      <c r="N31" s="135"/>
      <c r="O31" s="135"/>
      <c r="P31" s="135" t="s">
        <v>144</v>
      </c>
      <c r="Q31" s="135" t="s">
        <v>1422</v>
      </c>
      <c r="R31" s="255" t="s">
        <v>1445</v>
      </c>
      <c r="S31" s="255" t="s">
        <v>1446</v>
      </c>
      <c r="T31" s="240"/>
      <c r="U31" s="255" t="s">
        <v>1447</v>
      </c>
      <c r="V31" s="240" t="s">
        <v>1448</v>
      </c>
      <c r="X31" s="18"/>
    </row>
    <row r="32" spans="1:24" ht="260.45" customHeight="1">
      <c r="A32" s="512"/>
      <c r="B32" s="135" t="s">
        <v>404</v>
      </c>
      <c r="C32" s="135" t="s">
        <v>405</v>
      </c>
      <c r="D32" s="135" t="s">
        <v>1282</v>
      </c>
      <c r="E32" s="135" t="s">
        <v>406</v>
      </c>
      <c r="F32" s="354" t="s">
        <v>138</v>
      </c>
      <c r="G32" s="115" t="s">
        <v>1364</v>
      </c>
      <c r="H32" s="135" t="s">
        <v>407</v>
      </c>
      <c r="I32" s="355">
        <v>1500000</v>
      </c>
      <c r="J32" s="135" t="s">
        <v>797</v>
      </c>
      <c r="K32" s="135" t="s">
        <v>397</v>
      </c>
      <c r="L32" s="135" t="s">
        <v>525</v>
      </c>
      <c r="M32" s="135" t="s">
        <v>1104</v>
      </c>
      <c r="N32" s="135"/>
      <c r="O32" s="135" t="s">
        <v>144</v>
      </c>
      <c r="P32" s="135"/>
      <c r="Q32" s="135" t="s">
        <v>1422</v>
      </c>
      <c r="R32" s="240" t="s">
        <v>1449</v>
      </c>
      <c r="S32" s="240" t="s">
        <v>1450</v>
      </c>
      <c r="T32" s="240" t="s">
        <v>1367</v>
      </c>
      <c r="U32" s="240" t="s">
        <v>1451</v>
      </c>
      <c r="V32" s="240" t="s">
        <v>1452</v>
      </c>
      <c r="X32" s="18"/>
    </row>
    <row r="33" spans="1:24" ht="51" customHeight="1">
      <c r="A33" s="512"/>
      <c r="B33" s="135" t="s">
        <v>417</v>
      </c>
      <c r="C33" s="135" t="s">
        <v>1105</v>
      </c>
      <c r="D33" s="135"/>
      <c r="E33" s="135"/>
      <c r="F33" s="354"/>
      <c r="G33" s="115"/>
      <c r="H33" s="135"/>
      <c r="I33" s="355"/>
      <c r="J33" s="135"/>
      <c r="K33" s="135"/>
      <c r="L33" s="135"/>
      <c r="M33" s="135"/>
      <c r="N33" s="135"/>
      <c r="O33" s="135"/>
      <c r="P33" s="135"/>
      <c r="Q33" s="135"/>
      <c r="R33" s="240"/>
      <c r="S33" s="240" t="s">
        <v>1453</v>
      </c>
      <c r="T33" s="240"/>
      <c r="U33" s="240"/>
      <c r="V33" s="240"/>
      <c r="X33" s="18"/>
    </row>
    <row r="34" spans="1:24" ht="248.1" customHeight="1">
      <c r="A34" s="512"/>
      <c r="B34" s="135" t="s">
        <v>427</v>
      </c>
      <c r="C34" s="135" t="s">
        <v>428</v>
      </c>
      <c r="D34" s="135" t="s">
        <v>1282</v>
      </c>
      <c r="E34" s="135" t="s">
        <v>429</v>
      </c>
      <c r="F34" s="354" t="s">
        <v>138</v>
      </c>
      <c r="G34" s="115" t="s">
        <v>1364</v>
      </c>
      <c r="H34" s="135" t="s">
        <v>430</v>
      </c>
      <c r="I34" s="355">
        <v>300000</v>
      </c>
      <c r="J34" s="135" t="s">
        <v>1114</v>
      </c>
      <c r="K34" s="135" t="s">
        <v>1108</v>
      </c>
      <c r="L34" s="135" t="s">
        <v>810</v>
      </c>
      <c r="M34" s="135" t="s">
        <v>1109</v>
      </c>
      <c r="N34" s="135"/>
      <c r="O34" s="135" t="s">
        <v>144</v>
      </c>
      <c r="P34" s="135"/>
      <c r="Q34" s="135" t="s">
        <v>1422</v>
      </c>
      <c r="R34" s="255" t="s">
        <v>1454</v>
      </c>
      <c r="S34" s="240" t="s">
        <v>1455</v>
      </c>
      <c r="T34" s="240" t="s">
        <v>1367</v>
      </c>
      <c r="U34" s="255" t="s">
        <v>1456</v>
      </c>
      <c r="V34" s="240" t="s">
        <v>1457</v>
      </c>
      <c r="X34" s="18"/>
    </row>
    <row r="35" spans="1:24" ht="33.75" customHeight="1">
      <c r="A35" s="512"/>
      <c r="B35" s="135" t="s">
        <v>439</v>
      </c>
      <c r="C35" s="135" t="s">
        <v>818</v>
      </c>
      <c r="D35" s="135"/>
      <c r="E35" s="135"/>
      <c r="F35" s="354"/>
      <c r="G35" s="115"/>
      <c r="H35" s="135"/>
      <c r="I35" s="355"/>
      <c r="J35" s="135"/>
      <c r="K35" s="135"/>
      <c r="L35" s="135"/>
      <c r="M35" s="135" t="s">
        <v>819</v>
      </c>
      <c r="N35" s="135"/>
      <c r="O35" s="135"/>
      <c r="P35" s="135"/>
      <c r="Q35" s="135"/>
      <c r="R35" s="240"/>
      <c r="S35" s="240" t="s">
        <v>1458</v>
      </c>
      <c r="T35" s="240"/>
      <c r="U35" s="240"/>
      <c r="V35" s="240"/>
      <c r="X35" s="18"/>
    </row>
    <row r="36" spans="1:24" ht="234.95" customHeight="1">
      <c r="A36" s="512"/>
      <c r="B36" s="135" t="s">
        <v>453</v>
      </c>
      <c r="C36" s="135" t="s">
        <v>454</v>
      </c>
      <c r="D36" s="135" t="s">
        <v>1282</v>
      </c>
      <c r="E36" s="135" t="s">
        <v>455</v>
      </c>
      <c r="F36" s="354" t="s">
        <v>138</v>
      </c>
      <c r="G36" s="115" t="s">
        <v>1364</v>
      </c>
      <c r="H36" s="135" t="s">
        <v>456</v>
      </c>
      <c r="I36" s="355">
        <v>5000000</v>
      </c>
      <c r="J36" s="135" t="s">
        <v>1292</v>
      </c>
      <c r="K36" s="135" t="s">
        <v>821</v>
      </c>
      <c r="L36" s="135" t="s">
        <v>459</v>
      </c>
      <c r="M36" s="135"/>
      <c r="N36" s="135"/>
      <c r="O36" s="135" t="s">
        <v>144</v>
      </c>
      <c r="P36" s="135"/>
      <c r="Q36" s="135" t="s">
        <v>1422</v>
      </c>
      <c r="R36" s="135" t="s">
        <v>1459</v>
      </c>
      <c r="S36" s="135" t="s">
        <v>1460</v>
      </c>
      <c r="T36" s="135" t="s">
        <v>1461</v>
      </c>
      <c r="U36" s="135" t="s">
        <v>1462</v>
      </c>
      <c r="V36" s="135" t="s">
        <v>1463</v>
      </c>
      <c r="X36" s="18"/>
    </row>
    <row r="37" spans="1:24" s="351" customFormat="1" ht="330">
      <c r="A37" s="512"/>
      <c r="B37" s="240" t="s">
        <v>468</v>
      </c>
      <c r="C37" s="240" t="s">
        <v>469</v>
      </c>
      <c r="D37" s="240" t="s">
        <v>1127</v>
      </c>
      <c r="E37" s="240" t="s">
        <v>1122</v>
      </c>
      <c r="F37" s="357" t="s">
        <v>138</v>
      </c>
      <c r="G37" s="230" t="s">
        <v>1364</v>
      </c>
      <c r="H37" s="240" t="s">
        <v>407</v>
      </c>
      <c r="I37" s="358">
        <v>1000000</v>
      </c>
      <c r="J37" s="240" t="s">
        <v>1296</v>
      </c>
      <c r="K37" s="240" t="s">
        <v>1124</v>
      </c>
      <c r="L37" s="240" t="s">
        <v>821</v>
      </c>
      <c r="M37" s="240"/>
      <c r="N37" s="240"/>
      <c r="O37" s="240" t="s">
        <v>144</v>
      </c>
      <c r="P37" s="240"/>
      <c r="Q37" s="240" t="s">
        <v>1422</v>
      </c>
      <c r="R37" s="255" t="s">
        <v>1464</v>
      </c>
      <c r="S37" s="255" t="s">
        <v>1465</v>
      </c>
      <c r="T37" s="240" t="s">
        <v>1367</v>
      </c>
      <c r="U37" s="255" t="s">
        <v>1466</v>
      </c>
      <c r="V37" s="240" t="s">
        <v>1467</v>
      </c>
      <c r="X37" s="18"/>
    </row>
    <row r="38" spans="1:24" s="351" customFormat="1" ht="254.45" customHeight="1">
      <c r="A38" s="512"/>
      <c r="B38" s="240" t="s">
        <v>477</v>
      </c>
      <c r="C38" s="240" t="s">
        <v>478</v>
      </c>
      <c r="D38" s="240" t="s">
        <v>479</v>
      </c>
      <c r="E38" s="240" t="s">
        <v>480</v>
      </c>
      <c r="F38" s="357" t="s">
        <v>1129</v>
      </c>
      <c r="G38" s="230" t="s">
        <v>1364</v>
      </c>
      <c r="H38" s="240" t="s">
        <v>456</v>
      </c>
      <c r="I38" s="358">
        <v>100000</v>
      </c>
      <c r="J38" s="240" t="s">
        <v>1130</v>
      </c>
      <c r="K38" s="240" t="s">
        <v>458</v>
      </c>
      <c r="L38" s="240" t="s">
        <v>459</v>
      </c>
      <c r="M38" s="240" t="s">
        <v>1132</v>
      </c>
      <c r="N38" s="240" t="s">
        <v>144</v>
      </c>
      <c r="O38" s="240"/>
      <c r="P38" s="240"/>
      <c r="Q38" s="240" t="s">
        <v>1422</v>
      </c>
      <c r="R38" s="240" t="s">
        <v>1468</v>
      </c>
      <c r="S38" s="256" t="s">
        <v>1469</v>
      </c>
      <c r="T38" s="240" t="s">
        <v>1470</v>
      </c>
      <c r="U38" s="240" t="s">
        <v>1379</v>
      </c>
      <c r="V38" s="240" t="s">
        <v>1471</v>
      </c>
      <c r="X38" s="18"/>
    </row>
    <row r="39" spans="1:24" ht="208.5" customHeight="1">
      <c r="A39" s="512"/>
      <c r="B39" s="135" t="s">
        <v>489</v>
      </c>
      <c r="C39" s="135" t="s">
        <v>490</v>
      </c>
      <c r="D39" s="135" t="s">
        <v>1303</v>
      </c>
      <c r="E39" s="135" t="s">
        <v>492</v>
      </c>
      <c r="F39" s="354" t="s">
        <v>138</v>
      </c>
      <c r="G39" s="115" t="s">
        <v>1364</v>
      </c>
      <c r="H39" s="135" t="s">
        <v>493</v>
      </c>
      <c r="I39" s="355">
        <v>100000</v>
      </c>
      <c r="J39" s="135" t="s">
        <v>1133</v>
      </c>
      <c r="K39" s="135" t="s">
        <v>495</v>
      </c>
      <c r="L39" s="135" t="s">
        <v>525</v>
      </c>
      <c r="M39" s="135" t="s">
        <v>1139</v>
      </c>
      <c r="N39" s="135"/>
      <c r="O39" s="135" t="s">
        <v>144</v>
      </c>
      <c r="P39" s="135"/>
      <c r="Q39" s="135" t="s">
        <v>1422</v>
      </c>
      <c r="R39" s="240" t="s">
        <v>1472</v>
      </c>
      <c r="S39" s="255" t="s">
        <v>1473</v>
      </c>
      <c r="T39" s="240" t="s">
        <v>1367</v>
      </c>
      <c r="U39" s="255" t="s">
        <v>1474</v>
      </c>
      <c r="V39" s="240" t="s">
        <v>1475</v>
      </c>
      <c r="X39" s="18"/>
    </row>
    <row r="40" spans="1:24" ht="219.6" customHeight="1">
      <c r="A40" s="512"/>
      <c r="B40" s="135" t="s">
        <v>504</v>
      </c>
      <c r="C40" s="135" t="s">
        <v>505</v>
      </c>
      <c r="D40" s="135" t="s">
        <v>1149</v>
      </c>
      <c r="E40" s="135" t="s">
        <v>859</v>
      </c>
      <c r="F40" s="354" t="s">
        <v>508</v>
      </c>
      <c r="G40" s="115" t="s">
        <v>1364</v>
      </c>
      <c r="H40" s="135" t="s">
        <v>493</v>
      </c>
      <c r="I40" s="355">
        <v>50000</v>
      </c>
      <c r="J40" s="135" t="s">
        <v>1150</v>
      </c>
      <c r="K40" s="135" t="s">
        <v>1143</v>
      </c>
      <c r="L40" s="135" t="s">
        <v>495</v>
      </c>
      <c r="M40" s="135" t="s">
        <v>1148</v>
      </c>
      <c r="N40" s="135"/>
      <c r="O40" s="135"/>
      <c r="P40" s="135" t="s">
        <v>144</v>
      </c>
      <c r="Q40" s="135" t="s">
        <v>1476</v>
      </c>
      <c r="R40" s="135" t="s">
        <v>1477</v>
      </c>
      <c r="S40" s="240" t="s">
        <v>1478</v>
      </c>
      <c r="T40" s="255"/>
      <c r="U40" s="240" t="s">
        <v>865</v>
      </c>
      <c r="V40" s="240" t="s">
        <v>1479</v>
      </c>
      <c r="X40" s="18"/>
    </row>
    <row r="41" spans="1:24" ht="249.6" customHeight="1">
      <c r="A41" s="512"/>
      <c r="B41" s="135" t="s">
        <v>937</v>
      </c>
      <c r="C41" s="135" t="s">
        <v>938</v>
      </c>
      <c r="D41" s="135" t="s">
        <v>939</v>
      </c>
      <c r="E41" s="135" t="s">
        <v>940</v>
      </c>
      <c r="F41" s="354" t="s">
        <v>1313</v>
      </c>
      <c r="G41" s="115" t="s">
        <v>1364</v>
      </c>
      <c r="H41" s="135" t="s">
        <v>456</v>
      </c>
      <c r="I41" s="355"/>
      <c r="J41" s="135" t="s">
        <v>1155</v>
      </c>
      <c r="K41" s="135" t="s">
        <v>1151</v>
      </c>
      <c r="L41" s="135" t="s">
        <v>1151</v>
      </c>
      <c r="M41" s="135" t="s">
        <v>1154</v>
      </c>
      <c r="N41" s="135"/>
      <c r="O41" s="135" t="s">
        <v>144</v>
      </c>
      <c r="P41" s="135"/>
      <c r="Q41" s="135" t="s">
        <v>1480</v>
      </c>
      <c r="R41" s="240" t="s">
        <v>1481</v>
      </c>
      <c r="S41" s="240" t="s">
        <v>1482</v>
      </c>
      <c r="T41" s="240" t="s">
        <v>1367</v>
      </c>
      <c r="U41" s="240" t="s">
        <v>1379</v>
      </c>
      <c r="V41" s="240" t="s">
        <v>1483</v>
      </c>
      <c r="X41" s="18"/>
    </row>
    <row r="42" spans="1:24" ht="176.1" customHeight="1">
      <c r="A42" s="512" t="s">
        <v>517</v>
      </c>
      <c r="B42" s="135" t="s">
        <v>518</v>
      </c>
      <c r="C42" s="135" t="s">
        <v>519</v>
      </c>
      <c r="D42" s="135" t="s">
        <v>520</v>
      </c>
      <c r="E42" s="135" t="s">
        <v>521</v>
      </c>
      <c r="F42" s="354" t="s">
        <v>522</v>
      </c>
      <c r="G42" s="115" t="s">
        <v>1364</v>
      </c>
      <c r="H42" s="135" t="s">
        <v>1204</v>
      </c>
      <c r="I42" s="355">
        <v>10000</v>
      </c>
      <c r="J42" s="135" t="s">
        <v>871</v>
      </c>
      <c r="K42" s="135" t="s">
        <v>1156</v>
      </c>
      <c r="L42" s="135" t="s">
        <v>525</v>
      </c>
      <c r="M42" s="135" t="s">
        <v>1162</v>
      </c>
      <c r="N42" s="135"/>
      <c r="O42" s="135" t="s">
        <v>144</v>
      </c>
      <c r="P42" s="135"/>
      <c r="Q42" s="135" t="s">
        <v>1484</v>
      </c>
      <c r="R42" s="240" t="s">
        <v>1485</v>
      </c>
      <c r="S42" s="237" t="s">
        <v>1486</v>
      </c>
      <c r="T42" s="240" t="s">
        <v>1367</v>
      </c>
      <c r="U42" s="240" t="s">
        <v>1487</v>
      </c>
      <c r="V42" s="240" t="s">
        <v>1488</v>
      </c>
      <c r="X42" s="18"/>
    </row>
    <row r="43" spans="1:24" ht="327.60000000000002" customHeight="1">
      <c r="A43" s="512"/>
      <c r="B43" s="135" t="s">
        <v>533</v>
      </c>
      <c r="C43" s="135" t="s">
        <v>534</v>
      </c>
      <c r="D43" s="135" t="s">
        <v>1326</v>
      </c>
      <c r="E43" s="135" t="s">
        <v>536</v>
      </c>
      <c r="F43" s="354" t="s">
        <v>138</v>
      </c>
      <c r="G43" s="115" t="s">
        <v>1364</v>
      </c>
      <c r="H43" s="135" t="s">
        <v>537</v>
      </c>
      <c r="I43" s="355">
        <v>250000</v>
      </c>
      <c r="J43" s="135" t="s">
        <v>877</v>
      </c>
      <c r="K43" s="135" t="s">
        <v>878</v>
      </c>
      <c r="L43" s="135" t="s">
        <v>540</v>
      </c>
      <c r="M43" s="135" t="s">
        <v>1164</v>
      </c>
      <c r="N43" s="135"/>
      <c r="O43" s="135"/>
      <c r="P43" s="135" t="s">
        <v>144</v>
      </c>
      <c r="Q43" s="135"/>
      <c r="R43" s="240" t="s">
        <v>1489</v>
      </c>
      <c r="S43" s="278" t="s">
        <v>1490</v>
      </c>
      <c r="T43" s="135"/>
      <c r="U43" s="255" t="s">
        <v>1491</v>
      </c>
      <c r="V43" s="240" t="s">
        <v>1492</v>
      </c>
      <c r="X43" s="18"/>
    </row>
    <row r="44" spans="1:24" s="352" customFormat="1" ht="320.10000000000002" customHeight="1">
      <c r="A44" s="512"/>
      <c r="B44" s="237" t="s">
        <v>550</v>
      </c>
      <c r="C44" s="237" t="s">
        <v>551</v>
      </c>
      <c r="D44" s="237" t="s">
        <v>1331</v>
      </c>
      <c r="E44" s="237" t="s">
        <v>553</v>
      </c>
      <c r="F44" s="361" t="s">
        <v>156</v>
      </c>
      <c r="G44" s="230" t="s">
        <v>1364</v>
      </c>
      <c r="H44" s="237" t="s">
        <v>537</v>
      </c>
      <c r="I44" s="362">
        <v>700000</v>
      </c>
      <c r="J44" s="237" t="s">
        <v>1174</v>
      </c>
      <c r="K44" s="237" t="s">
        <v>1169</v>
      </c>
      <c r="L44" s="237" t="s">
        <v>888</v>
      </c>
      <c r="M44" s="237" t="s">
        <v>1173</v>
      </c>
      <c r="N44" s="237"/>
      <c r="O44" s="237"/>
      <c r="P44" s="237" t="s">
        <v>144</v>
      </c>
      <c r="Q44" s="237" t="s">
        <v>1493</v>
      </c>
      <c r="R44" s="237" t="s">
        <v>1489</v>
      </c>
      <c r="S44" s="237" t="s">
        <v>1494</v>
      </c>
      <c r="T44" s="237"/>
      <c r="U44" s="237" t="s">
        <v>1495</v>
      </c>
      <c r="V44" s="237" t="s">
        <v>1496</v>
      </c>
    </row>
    <row r="45" spans="1:24" s="322" customFormat="1" ht="309" customHeight="1">
      <c r="A45" s="512"/>
      <c r="B45" s="127" t="s">
        <v>562</v>
      </c>
      <c r="C45" s="127" t="s">
        <v>563</v>
      </c>
      <c r="D45" s="127" t="s">
        <v>1339</v>
      </c>
      <c r="E45" s="127" t="s">
        <v>565</v>
      </c>
      <c r="F45" s="359" t="s">
        <v>175</v>
      </c>
      <c r="G45" s="115" t="s">
        <v>1364</v>
      </c>
      <c r="H45" s="127" t="s">
        <v>567</v>
      </c>
      <c r="I45" s="360">
        <v>0</v>
      </c>
      <c r="J45" s="127" t="s">
        <v>897</v>
      </c>
      <c r="K45" s="127" t="s">
        <v>569</v>
      </c>
      <c r="L45" s="127" t="s">
        <v>525</v>
      </c>
      <c r="M45" s="127" t="s">
        <v>1179</v>
      </c>
      <c r="N45" s="127"/>
      <c r="O45" s="127" t="s">
        <v>144</v>
      </c>
      <c r="P45" s="127"/>
      <c r="Q45" s="127" t="s">
        <v>1493</v>
      </c>
      <c r="R45" s="229" t="s">
        <v>1497</v>
      </c>
      <c r="S45" s="237" t="s">
        <v>1498</v>
      </c>
      <c r="T45" s="237" t="s">
        <v>1499</v>
      </c>
      <c r="U45" s="229" t="s">
        <v>1500</v>
      </c>
      <c r="V45" s="237" t="s">
        <v>1501</v>
      </c>
      <c r="X45" s="321"/>
    </row>
    <row r="46" spans="1:24" ht="235.5" customHeight="1">
      <c r="A46" s="512"/>
      <c r="B46" s="135" t="s">
        <v>576</v>
      </c>
      <c r="C46" s="135" t="s">
        <v>577</v>
      </c>
      <c r="D46" s="135" t="s">
        <v>578</v>
      </c>
      <c r="E46" s="135" t="s">
        <v>579</v>
      </c>
      <c r="F46" s="354" t="s">
        <v>138</v>
      </c>
      <c r="G46" s="115" t="s">
        <v>1364</v>
      </c>
      <c r="H46" s="135" t="s">
        <v>567</v>
      </c>
      <c r="I46" s="355">
        <v>20000</v>
      </c>
      <c r="J46" s="135" t="s">
        <v>904</v>
      </c>
      <c r="K46" s="135" t="s">
        <v>569</v>
      </c>
      <c r="L46" s="135" t="s">
        <v>525</v>
      </c>
      <c r="M46" s="135" t="s">
        <v>1183</v>
      </c>
      <c r="N46" s="135"/>
      <c r="O46" s="135" t="s">
        <v>144</v>
      </c>
      <c r="P46" s="135"/>
      <c r="Q46" s="135" t="s">
        <v>1493</v>
      </c>
      <c r="R46" s="255" t="s">
        <v>1502</v>
      </c>
      <c r="S46" s="278" t="s">
        <v>1503</v>
      </c>
      <c r="T46" s="240" t="s">
        <v>1504</v>
      </c>
      <c r="U46" s="255" t="s">
        <v>1500</v>
      </c>
      <c r="V46" s="240" t="s">
        <v>1505</v>
      </c>
      <c r="X46" s="18"/>
    </row>
    <row r="47" spans="1:24" s="322" customFormat="1" ht="263.45" customHeight="1">
      <c r="A47" s="512"/>
      <c r="B47" s="127" t="s">
        <v>584</v>
      </c>
      <c r="C47" s="127" t="s">
        <v>585</v>
      </c>
      <c r="D47" s="127" t="s">
        <v>1350</v>
      </c>
      <c r="E47" s="127" t="s">
        <v>587</v>
      </c>
      <c r="F47" s="359" t="s">
        <v>175</v>
      </c>
      <c r="G47" s="115" t="s">
        <v>1364</v>
      </c>
      <c r="H47" s="127" t="s">
        <v>1192</v>
      </c>
      <c r="I47" s="360">
        <v>300000</v>
      </c>
      <c r="J47" s="127" t="s">
        <v>1193</v>
      </c>
      <c r="K47" s="127" t="s">
        <v>570</v>
      </c>
      <c r="L47" s="127" t="s">
        <v>525</v>
      </c>
      <c r="M47" s="127" t="s">
        <v>1191</v>
      </c>
      <c r="N47" s="127"/>
      <c r="O47" s="127"/>
      <c r="P47" s="127" t="s">
        <v>144</v>
      </c>
      <c r="Q47" s="127" t="s">
        <v>1506</v>
      </c>
      <c r="R47" s="237" t="s">
        <v>1507</v>
      </c>
      <c r="S47" s="237" t="s">
        <v>1508</v>
      </c>
      <c r="T47" s="237"/>
      <c r="U47" s="237" t="s">
        <v>1509</v>
      </c>
      <c r="V47" s="237" t="s">
        <v>1510</v>
      </c>
      <c r="X47" s="321"/>
    </row>
    <row r="48" spans="1:24">
      <c r="X48" s="18"/>
    </row>
    <row r="49" spans="1:24">
      <c r="A49" s="18"/>
      <c r="B49" s="18"/>
      <c r="C49" s="18"/>
      <c r="D49" s="18"/>
      <c r="E49" s="18"/>
      <c r="F49" s="18"/>
      <c r="G49" s="18"/>
      <c r="H49" s="18"/>
      <c r="I49" s="18"/>
      <c r="J49" s="18"/>
      <c r="K49" s="18"/>
      <c r="L49" s="18"/>
      <c r="M49" s="18"/>
      <c r="N49" s="59"/>
      <c r="O49" s="59"/>
      <c r="P49" s="59"/>
      <c r="Q49" s="59"/>
      <c r="R49" s="18"/>
      <c r="S49" s="59"/>
      <c r="T49" s="18"/>
      <c r="U49" s="18"/>
      <c r="V49" s="18"/>
      <c r="W49" s="18"/>
      <c r="X49" s="18"/>
    </row>
    <row r="50" spans="1:24">
      <c r="A50" s="59"/>
      <c r="B50" s="59"/>
      <c r="C50" s="59"/>
      <c r="D50" s="18"/>
      <c r="E50" s="18"/>
      <c r="F50" s="18"/>
      <c r="G50" s="18"/>
      <c r="H50" s="18"/>
      <c r="I50" s="18"/>
      <c r="J50" s="18"/>
      <c r="K50" s="18"/>
      <c r="L50" s="18"/>
      <c r="M50" s="18"/>
      <c r="N50" s="18"/>
      <c r="O50" s="18"/>
      <c r="P50" s="18"/>
      <c r="Q50" s="18"/>
      <c r="R50" s="18"/>
      <c r="S50" s="59"/>
      <c r="T50" s="18"/>
      <c r="U50" s="18"/>
      <c r="V50" s="18"/>
      <c r="W50" s="18"/>
      <c r="X50" s="18"/>
    </row>
    <row r="51" spans="1:24">
      <c r="A51" s="62"/>
      <c r="B51" s="62"/>
      <c r="C51" s="62"/>
      <c r="N51" s="2"/>
      <c r="O51" s="2"/>
      <c r="P51" s="2"/>
      <c r="Q51" s="2"/>
    </row>
    <row r="52" spans="1:24" ht="26.25" customHeight="1">
      <c r="A52" s="62"/>
      <c r="B52" s="62"/>
      <c r="C52" s="62"/>
      <c r="N52" s="2"/>
      <c r="O52" s="2"/>
      <c r="P52" s="2"/>
      <c r="Q52" s="2"/>
    </row>
    <row r="53" spans="1:24" ht="26.25" customHeight="1">
      <c r="A53" s="62"/>
      <c r="B53" s="62"/>
      <c r="C53" s="62"/>
      <c r="N53" s="2"/>
      <c r="O53" s="2"/>
      <c r="P53" s="2"/>
      <c r="Q53" s="2"/>
    </row>
    <row r="54" spans="1:24" ht="43.5" customHeight="1">
      <c r="A54" s="62"/>
      <c r="B54" s="62"/>
      <c r="C54" s="62"/>
      <c r="N54" s="2"/>
      <c r="O54" s="2"/>
      <c r="P54" s="2"/>
      <c r="Q54" s="2"/>
    </row>
    <row r="55" spans="1:24">
      <c r="A55" s="62"/>
      <c r="B55" s="62"/>
      <c r="C55" s="62"/>
      <c r="N55" s="2"/>
      <c r="O55" s="2"/>
      <c r="P55" s="2"/>
      <c r="Q55" s="2"/>
    </row>
    <row r="56" spans="1:24" ht="15.75" customHeight="1">
      <c r="A56" s="62"/>
      <c r="B56" s="62"/>
      <c r="C56" s="62"/>
      <c r="N56" s="2"/>
      <c r="O56" s="2"/>
      <c r="P56" s="2"/>
      <c r="Q56" s="2"/>
    </row>
    <row r="57" spans="1:24">
      <c r="A57" s="62"/>
      <c r="B57" s="62"/>
      <c r="C57" s="62"/>
      <c r="N57" s="2"/>
      <c r="O57" s="2"/>
      <c r="P57" s="2"/>
      <c r="Q57" s="2"/>
    </row>
    <row r="58" spans="1:24">
      <c r="A58" s="62"/>
      <c r="B58" s="62"/>
      <c r="C58" s="62"/>
      <c r="N58" s="2"/>
      <c r="O58" s="2"/>
      <c r="P58" s="2"/>
      <c r="Q58" s="2"/>
    </row>
    <row r="59" spans="1:24">
      <c r="A59" s="62"/>
      <c r="B59" s="62"/>
      <c r="C59" s="62"/>
      <c r="N59" s="2"/>
      <c r="O59" s="2"/>
      <c r="P59" s="2"/>
      <c r="Q59" s="2"/>
    </row>
    <row r="60" spans="1:24">
      <c r="A60" s="62"/>
      <c r="B60" s="62"/>
      <c r="C60" s="62"/>
      <c r="N60" s="2"/>
      <c r="O60" s="2"/>
      <c r="P60" s="2"/>
      <c r="Q60" s="2"/>
    </row>
    <row r="61" spans="1:24">
      <c r="A61" s="62"/>
      <c r="B61" s="62"/>
      <c r="C61" s="62"/>
      <c r="N61" s="2"/>
      <c r="O61" s="2"/>
      <c r="P61" s="2"/>
      <c r="Q61" s="2"/>
    </row>
    <row r="62" spans="1:24">
      <c r="A62" s="62"/>
      <c r="B62" s="62"/>
      <c r="C62" s="62"/>
      <c r="N62" s="2"/>
      <c r="O62" s="2"/>
      <c r="P62" s="2"/>
      <c r="Q62" s="2"/>
    </row>
    <row r="63" spans="1:24">
      <c r="A63" s="62"/>
      <c r="B63" s="62"/>
      <c r="C63" s="62"/>
      <c r="N63" s="2"/>
      <c r="O63" s="2"/>
      <c r="P63" s="2"/>
      <c r="Q63" s="2"/>
    </row>
    <row r="64" spans="1:24">
      <c r="A64" s="62"/>
      <c r="B64" s="62"/>
      <c r="C64" s="62"/>
      <c r="N64" s="2"/>
      <c r="O64" s="2"/>
      <c r="P64" s="2"/>
      <c r="Q64" s="2"/>
    </row>
    <row r="65" spans="1:17">
      <c r="A65" s="62"/>
      <c r="B65" s="62"/>
      <c r="C65" s="62"/>
      <c r="N65" s="2"/>
      <c r="O65" s="2"/>
      <c r="P65" s="2"/>
      <c r="Q65" s="2"/>
    </row>
    <row r="66" spans="1:17">
      <c r="A66" s="62"/>
      <c r="B66" s="62"/>
      <c r="C66" s="62"/>
      <c r="N66" s="2"/>
      <c r="O66" s="2"/>
      <c r="P66" s="2"/>
      <c r="Q66" s="2"/>
    </row>
    <row r="67" spans="1:17">
      <c r="A67" s="62"/>
      <c r="B67" s="62"/>
      <c r="C67" s="62"/>
      <c r="N67" s="2"/>
      <c r="O67" s="2"/>
      <c r="P67" s="2"/>
      <c r="Q67" s="2"/>
    </row>
    <row r="68" spans="1:17" ht="15.75" customHeight="1">
      <c r="A68" s="62"/>
      <c r="B68" s="62"/>
      <c r="C68" s="62"/>
      <c r="N68" s="2"/>
      <c r="O68" s="2"/>
      <c r="P68" s="2"/>
      <c r="Q68" s="2"/>
    </row>
    <row r="69" spans="1:17" ht="15" customHeight="1">
      <c r="A69" s="62"/>
      <c r="B69" s="62"/>
      <c r="C69" s="62"/>
      <c r="N69" s="2"/>
      <c r="O69" s="2"/>
      <c r="P69" s="2"/>
      <c r="Q69" s="2"/>
    </row>
    <row r="70" spans="1:17">
      <c r="A70" s="62"/>
      <c r="B70" s="62"/>
      <c r="C70" s="62"/>
      <c r="N70" s="2"/>
      <c r="O70" s="2"/>
      <c r="P70" s="2"/>
      <c r="Q70" s="2"/>
    </row>
    <row r="71" spans="1:17">
      <c r="A71" s="62"/>
      <c r="B71" s="62"/>
      <c r="C71" s="62"/>
      <c r="N71" s="2"/>
      <c r="O71" s="2"/>
      <c r="P71" s="2"/>
      <c r="Q71" s="2"/>
    </row>
    <row r="72" spans="1:17">
      <c r="A72" s="62"/>
      <c r="B72" s="62"/>
      <c r="C72" s="62"/>
      <c r="N72" s="2"/>
      <c r="O72" s="2"/>
      <c r="P72" s="2"/>
      <c r="Q72" s="2"/>
    </row>
    <row r="73" spans="1:17">
      <c r="A73" s="62"/>
      <c r="B73" s="62"/>
      <c r="C73" s="62"/>
      <c r="N73" s="2"/>
      <c r="O73" s="2"/>
      <c r="P73" s="2"/>
      <c r="Q73" s="2"/>
    </row>
    <row r="74" spans="1:17">
      <c r="A74" s="62"/>
      <c r="B74" s="62"/>
      <c r="C74" s="62"/>
      <c r="N74" s="2"/>
      <c r="O74" s="2"/>
      <c r="P74" s="2"/>
      <c r="Q74" s="2"/>
    </row>
    <row r="75" spans="1:17">
      <c r="A75" s="62"/>
      <c r="B75" s="62"/>
      <c r="C75" s="62"/>
      <c r="N75" s="2"/>
      <c r="O75" s="2"/>
      <c r="P75" s="2"/>
      <c r="Q75" s="2"/>
    </row>
    <row r="76" spans="1:17">
      <c r="A76" s="62"/>
      <c r="B76" s="62"/>
      <c r="C76" s="62"/>
      <c r="N76" s="2"/>
      <c r="O76" s="2"/>
      <c r="P76" s="2"/>
      <c r="Q76" s="2"/>
    </row>
    <row r="77" spans="1:17">
      <c r="A77" s="62"/>
      <c r="B77" s="62"/>
      <c r="C77" s="62"/>
      <c r="N77" s="2"/>
      <c r="O77" s="2"/>
      <c r="P77" s="2"/>
      <c r="Q77" s="2"/>
    </row>
    <row r="78" spans="1:17">
      <c r="A78" s="62"/>
      <c r="B78" s="62"/>
      <c r="C78" s="62"/>
      <c r="N78" s="2"/>
      <c r="O78" s="2"/>
      <c r="P78" s="2"/>
      <c r="Q78" s="2"/>
    </row>
    <row r="79" spans="1:17">
      <c r="A79" s="62"/>
      <c r="B79" s="62"/>
      <c r="C79" s="62"/>
      <c r="N79" s="2"/>
      <c r="O79" s="2"/>
      <c r="P79" s="2"/>
      <c r="Q79" s="2"/>
    </row>
    <row r="80" spans="1:17" ht="15.75" customHeight="1">
      <c r="A80" s="62"/>
      <c r="B80" s="62"/>
      <c r="C80" s="62"/>
      <c r="N80" s="2"/>
      <c r="O80" s="2"/>
      <c r="P80" s="2"/>
      <c r="Q80" s="2"/>
    </row>
    <row r="81" spans="1:17" ht="15" customHeight="1">
      <c r="A81" s="62"/>
      <c r="B81" s="62"/>
      <c r="C81" s="62"/>
      <c r="N81" s="2"/>
      <c r="O81" s="2"/>
      <c r="P81" s="2"/>
      <c r="Q81" s="2"/>
    </row>
    <row r="82" spans="1:17">
      <c r="A82" s="62"/>
      <c r="B82" s="62"/>
      <c r="C82" s="62"/>
      <c r="N82" s="2"/>
      <c r="O82" s="2"/>
      <c r="P82" s="2"/>
      <c r="Q82" s="2"/>
    </row>
    <row r="83" spans="1:17">
      <c r="A83" s="62"/>
      <c r="B83" s="62"/>
      <c r="C83" s="62"/>
      <c r="N83" s="2"/>
      <c r="O83" s="2"/>
      <c r="P83" s="2"/>
      <c r="Q83" s="2"/>
    </row>
    <row r="84" spans="1:17">
      <c r="A84" s="62"/>
      <c r="B84" s="62"/>
      <c r="C84" s="62"/>
      <c r="N84" s="2"/>
      <c r="O84" s="2"/>
      <c r="P84" s="2"/>
      <c r="Q84" s="2"/>
    </row>
    <row r="85" spans="1:17">
      <c r="A85" s="62"/>
      <c r="B85" s="62"/>
      <c r="C85" s="62"/>
      <c r="N85" s="2"/>
      <c r="O85" s="2"/>
      <c r="P85" s="2"/>
      <c r="Q85" s="2"/>
    </row>
    <row r="86" spans="1:17">
      <c r="A86" s="62"/>
      <c r="B86" s="62"/>
      <c r="C86" s="62"/>
      <c r="N86" s="2"/>
      <c r="O86" s="2"/>
      <c r="P86" s="2"/>
      <c r="Q86" s="2"/>
    </row>
    <row r="87" spans="1:17">
      <c r="A87" s="62"/>
      <c r="B87" s="62"/>
      <c r="C87" s="62"/>
      <c r="N87" s="2"/>
      <c r="O87" s="2"/>
      <c r="P87" s="2"/>
      <c r="Q87" s="2"/>
    </row>
    <row r="88" spans="1:17">
      <c r="A88" s="62"/>
      <c r="B88" s="62"/>
      <c r="C88" s="62"/>
      <c r="N88" s="2"/>
      <c r="O88" s="2"/>
      <c r="P88" s="2"/>
      <c r="Q88" s="2"/>
    </row>
    <row r="89" spans="1:17">
      <c r="A89" s="62"/>
      <c r="B89" s="62"/>
      <c r="C89" s="62"/>
      <c r="N89" s="2"/>
      <c r="O89" s="2"/>
      <c r="P89" s="2"/>
      <c r="Q89" s="2"/>
    </row>
    <row r="90" spans="1:17">
      <c r="A90" s="62"/>
      <c r="B90" s="62"/>
      <c r="C90" s="62"/>
      <c r="N90" s="2"/>
      <c r="O90" s="2"/>
      <c r="P90" s="2"/>
      <c r="Q90" s="2"/>
    </row>
    <row r="91" spans="1:17">
      <c r="A91" s="62"/>
      <c r="B91" s="62"/>
      <c r="C91" s="62"/>
      <c r="N91" s="2"/>
      <c r="O91" s="2"/>
      <c r="P91" s="2"/>
      <c r="Q91" s="2"/>
    </row>
    <row r="92" spans="1:17" ht="15.75" customHeight="1">
      <c r="A92" s="62"/>
      <c r="B92" s="62"/>
      <c r="C92" s="62"/>
      <c r="N92" s="2"/>
      <c r="O92" s="2"/>
      <c r="P92" s="2"/>
      <c r="Q92" s="2"/>
    </row>
    <row r="93" spans="1:17">
      <c r="A93" s="62"/>
      <c r="B93" s="62"/>
      <c r="C93" s="62"/>
      <c r="N93" s="2"/>
      <c r="O93" s="2"/>
      <c r="P93" s="2"/>
      <c r="Q93" s="2"/>
    </row>
    <row r="94" spans="1:17">
      <c r="A94" s="62"/>
      <c r="B94" s="62"/>
      <c r="C94" s="62"/>
      <c r="N94" s="2"/>
      <c r="O94" s="2"/>
      <c r="P94" s="2"/>
      <c r="Q94" s="2"/>
    </row>
    <row r="95" spans="1:17">
      <c r="A95" s="62"/>
      <c r="B95" s="62"/>
      <c r="C95" s="62"/>
      <c r="N95" s="2"/>
      <c r="O95" s="2"/>
      <c r="P95" s="2"/>
      <c r="Q95" s="2"/>
    </row>
    <row r="96" spans="1:17">
      <c r="A96" s="62"/>
      <c r="B96" s="62"/>
      <c r="C96" s="62"/>
      <c r="N96" s="2"/>
      <c r="O96" s="2"/>
      <c r="P96" s="2"/>
      <c r="Q96" s="2"/>
    </row>
    <row r="97" spans="1:17">
      <c r="A97" s="62"/>
      <c r="B97" s="62"/>
      <c r="C97" s="62"/>
      <c r="N97" s="2"/>
      <c r="O97" s="2"/>
      <c r="P97" s="2"/>
      <c r="Q97" s="2"/>
    </row>
    <row r="98" spans="1:17">
      <c r="A98" s="62"/>
      <c r="B98" s="62"/>
      <c r="C98" s="62"/>
      <c r="N98" s="2"/>
      <c r="O98" s="2"/>
      <c r="P98" s="2"/>
      <c r="Q98" s="2"/>
    </row>
    <row r="99" spans="1:17">
      <c r="A99" s="62"/>
      <c r="B99" s="62"/>
      <c r="C99" s="62"/>
      <c r="N99" s="2"/>
      <c r="O99" s="2"/>
      <c r="P99" s="2"/>
      <c r="Q99" s="2"/>
    </row>
    <row r="100" spans="1:17">
      <c r="A100" s="62"/>
      <c r="B100" s="62"/>
      <c r="C100" s="62"/>
      <c r="N100" s="2"/>
      <c r="O100" s="2"/>
      <c r="P100" s="2"/>
      <c r="Q100" s="2"/>
    </row>
    <row r="101" spans="1:17">
      <c r="A101" s="62"/>
      <c r="B101" s="62"/>
      <c r="C101" s="62"/>
      <c r="N101" s="2"/>
      <c r="O101" s="2"/>
      <c r="P101" s="2"/>
      <c r="Q101" s="2"/>
    </row>
    <row r="102" spans="1:17">
      <c r="A102" s="62"/>
      <c r="B102" s="62"/>
      <c r="C102" s="62"/>
      <c r="N102" s="2"/>
      <c r="O102" s="2"/>
      <c r="P102" s="2"/>
      <c r="Q102" s="2"/>
    </row>
    <row r="103" spans="1:17">
      <c r="A103" s="62"/>
      <c r="B103" s="62"/>
      <c r="C103" s="62"/>
      <c r="N103" s="2"/>
      <c r="O103" s="2"/>
      <c r="P103" s="2"/>
      <c r="Q103" s="2"/>
    </row>
    <row r="104" spans="1:17">
      <c r="A104" s="62"/>
      <c r="B104" s="62"/>
      <c r="C104" s="62"/>
      <c r="N104" s="2"/>
      <c r="O104" s="2"/>
      <c r="P104" s="2"/>
      <c r="Q104" s="2"/>
    </row>
    <row r="105" spans="1:17">
      <c r="A105" s="62"/>
      <c r="B105" s="62"/>
      <c r="C105" s="62"/>
      <c r="N105" s="2"/>
      <c r="O105" s="2"/>
      <c r="P105" s="2"/>
      <c r="Q105" s="2"/>
    </row>
    <row r="106" spans="1:17">
      <c r="A106" s="62"/>
      <c r="B106" s="62"/>
      <c r="C106" s="62"/>
      <c r="N106" s="2"/>
      <c r="O106" s="2"/>
      <c r="P106" s="2"/>
      <c r="Q106" s="2"/>
    </row>
    <row r="107" spans="1:17">
      <c r="A107" s="62"/>
      <c r="B107" s="62"/>
      <c r="C107" s="62"/>
      <c r="N107" s="2"/>
      <c r="O107" s="2"/>
      <c r="P107" s="2"/>
      <c r="Q107" s="2"/>
    </row>
    <row r="108" spans="1:17">
      <c r="A108" s="62"/>
      <c r="B108" s="62"/>
      <c r="C108" s="62"/>
      <c r="N108" s="2"/>
      <c r="O108" s="2"/>
      <c r="P108" s="2"/>
      <c r="Q108" s="2"/>
    </row>
    <row r="109" spans="1:17">
      <c r="A109" s="62"/>
      <c r="B109" s="62"/>
      <c r="C109" s="62"/>
      <c r="N109" s="2"/>
      <c r="O109" s="2"/>
      <c r="P109" s="2"/>
      <c r="Q109" s="2"/>
    </row>
    <row r="110" spans="1:17">
      <c r="A110" s="62"/>
      <c r="B110" s="62"/>
      <c r="C110" s="62"/>
      <c r="N110" s="2"/>
      <c r="O110" s="2"/>
      <c r="P110" s="2"/>
      <c r="Q110" s="2"/>
    </row>
    <row r="111" spans="1:17">
      <c r="A111" s="62"/>
      <c r="B111" s="62"/>
      <c r="C111" s="62"/>
      <c r="N111" s="2"/>
      <c r="O111" s="2"/>
      <c r="P111" s="2"/>
      <c r="Q111" s="2"/>
    </row>
    <row r="112" spans="1:17">
      <c r="A112" s="62"/>
      <c r="B112" s="62"/>
      <c r="C112" s="62"/>
      <c r="N112" s="2"/>
      <c r="O112" s="2"/>
      <c r="P112" s="2"/>
      <c r="Q112" s="2"/>
    </row>
    <row r="113" spans="1:17">
      <c r="A113" s="62"/>
      <c r="B113" s="62"/>
      <c r="C113" s="62"/>
      <c r="N113" s="2"/>
      <c r="O113" s="2"/>
      <c r="P113" s="2"/>
      <c r="Q113" s="2"/>
    </row>
    <row r="114" spans="1:17">
      <c r="A114" s="62"/>
      <c r="B114" s="62"/>
      <c r="C114" s="62"/>
      <c r="N114" s="2"/>
      <c r="O114" s="2"/>
      <c r="P114" s="2"/>
      <c r="Q114" s="2"/>
    </row>
    <row r="115" spans="1:17">
      <c r="A115" s="62"/>
      <c r="B115" s="62"/>
      <c r="C115" s="62"/>
      <c r="N115" s="2"/>
      <c r="O115" s="2"/>
      <c r="P115" s="2"/>
      <c r="Q115" s="2"/>
    </row>
    <row r="116" spans="1:17">
      <c r="A116" s="62"/>
      <c r="B116" s="62"/>
      <c r="C116" s="62"/>
      <c r="N116" s="2"/>
      <c r="O116" s="2"/>
      <c r="P116" s="2"/>
      <c r="Q116" s="2"/>
    </row>
    <row r="117" spans="1:17">
      <c r="A117" s="62"/>
      <c r="B117" s="62"/>
      <c r="C117" s="62"/>
      <c r="N117" s="2"/>
      <c r="O117" s="2"/>
      <c r="P117" s="2"/>
      <c r="Q117" s="2"/>
    </row>
    <row r="118" spans="1:17">
      <c r="A118" s="62"/>
      <c r="B118" s="62"/>
      <c r="C118" s="62"/>
      <c r="N118" s="2"/>
      <c r="O118" s="2"/>
      <c r="P118" s="2"/>
      <c r="Q118" s="2"/>
    </row>
    <row r="119" spans="1:17">
      <c r="A119" s="62"/>
      <c r="B119" s="62"/>
      <c r="C119" s="62"/>
      <c r="N119" s="2"/>
      <c r="O119" s="2"/>
      <c r="P119" s="2"/>
      <c r="Q119" s="2"/>
    </row>
    <row r="120" spans="1:17">
      <c r="A120" s="62"/>
      <c r="B120" s="62"/>
      <c r="C120" s="62"/>
      <c r="N120" s="2"/>
      <c r="O120" s="2"/>
      <c r="P120" s="2"/>
      <c r="Q120" s="2"/>
    </row>
    <row r="121" spans="1:17">
      <c r="A121" s="62"/>
      <c r="B121" s="62"/>
      <c r="C121" s="62"/>
      <c r="N121" s="2"/>
      <c r="O121" s="2"/>
      <c r="P121" s="2"/>
      <c r="Q121" s="2"/>
    </row>
    <row r="122" spans="1:17">
      <c r="A122" s="62"/>
      <c r="B122" s="62"/>
      <c r="C122" s="62"/>
      <c r="N122" s="2"/>
      <c r="O122" s="2"/>
      <c r="P122" s="2"/>
      <c r="Q122" s="2"/>
    </row>
    <row r="123" spans="1:17">
      <c r="A123" s="62"/>
      <c r="B123" s="62"/>
      <c r="C123" s="62"/>
      <c r="N123" s="2"/>
      <c r="O123" s="2"/>
      <c r="P123" s="2"/>
      <c r="Q123" s="2"/>
    </row>
    <row r="124" spans="1:17">
      <c r="A124" s="62"/>
      <c r="B124" s="62"/>
      <c r="C124" s="62"/>
      <c r="N124" s="2"/>
      <c r="O124" s="2"/>
      <c r="P124" s="2"/>
      <c r="Q124" s="2"/>
    </row>
    <row r="125" spans="1:17">
      <c r="A125" s="62"/>
      <c r="B125" s="62"/>
      <c r="C125" s="62"/>
      <c r="N125" s="2"/>
      <c r="O125" s="2"/>
      <c r="P125" s="2"/>
      <c r="Q125" s="2"/>
    </row>
    <row r="126" spans="1:17">
      <c r="A126" s="62"/>
      <c r="B126" s="62"/>
      <c r="C126" s="62"/>
      <c r="N126" s="2"/>
      <c r="O126" s="2"/>
      <c r="P126" s="2"/>
      <c r="Q126" s="2"/>
    </row>
    <row r="127" spans="1:17">
      <c r="A127" s="62"/>
      <c r="B127" s="62"/>
      <c r="C127" s="62"/>
      <c r="N127" s="2"/>
      <c r="O127" s="2"/>
      <c r="P127" s="2"/>
      <c r="Q127" s="2"/>
    </row>
    <row r="128" spans="1:17">
      <c r="A128" s="62"/>
      <c r="B128" s="62"/>
      <c r="C128" s="62"/>
      <c r="N128" s="2"/>
      <c r="O128" s="2"/>
      <c r="P128" s="2"/>
      <c r="Q128" s="2"/>
    </row>
    <row r="129" spans="1:17">
      <c r="A129" s="62"/>
      <c r="B129" s="62"/>
      <c r="C129" s="62"/>
      <c r="N129" s="2"/>
      <c r="O129" s="2"/>
      <c r="P129" s="2"/>
      <c r="Q129" s="2"/>
    </row>
    <row r="130" spans="1:17">
      <c r="A130" s="62"/>
      <c r="B130" s="62"/>
      <c r="C130" s="62"/>
      <c r="N130" s="2"/>
      <c r="O130" s="2"/>
      <c r="P130" s="2"/>
      <c r="Q130" s="2"/>
    </row>
    <row r="131" spans="1:17">
      <c r="A131" s="62"/>
      <c r="B131" s="62"/>
      <c r="C131" s="62"/>
      <c r="N131" s="2"/>
      <c r="O131" s="2"/>
      <c r="P131" s="2"/>
      <c r="Q131" s="2"/>
    </row>
    <row r="132" spans="1:17">
      <c r="A132" s="62"/>
      <c r="B132" s="62"/>
      <c r="C132" s="62"/>
      <c r="N132" s="2"/>
      <c r="O132" s="2"/>
      <c r="P132" s="2"/>
      <c r="Q132" s="2"/>
    </row>
    <row r="133" spans="1:17">
      <c r="A133" s="62"/>
      <c r="B133" s="62"/>
      <c r="C133" s="62"/>
      <c r="N133" s="2"/>
      <c r="O133" s="2"/>
      <c r="P133" s="2"/>
      <c r="Q133" s="2"/>
    </row>
    <row r="134" spans="1:17">
      <c r="A134" s="62"/>
      <c r="B134" s="62"/>
      <c r="C134" s="62"/>
      <c r="N134" s="2"/>
      <c r="O134" s="2"/>
      <c r="P134" s="2"/>
      <c r="Q134" s="2"/>
    </row>
    <row r="135" spans="1:17">
      <c r="A135" s="62"/>
      <c r="B135" s="62"/>
      <c r="C135" s="62"/>
      <c r="N135" s="2"/>
      <c r="O135" s="2"/>
      <c r="P135" s="2"/>
      <c r="Q135" s="2"/>
    </row>
    <row r="136" spans="1:17">
      <c r="A136" s="62"/>
      <c r="B136" s="62"/>
      <c r="C136" s="62"/>
      <c r="N136" s="2"/>
      <c r="O136" s="2"/>
      <c r="P136" s="2"/>
      <c r="Q136" s="2"/>
    </row>
    <row r="137" spans="1:17">
      <c r="A137" s="62"/>
      <c r="B137" s="62"/>
      <c r="C137" s="62"/>
      <c r="N137" s="2"/>
      <c r="O137" s="2"/>
      <c r="P137" s="2"/>
      <c r="Q137" s="2"/>
    </row>
    <row r="138" spans="1:17">
      <c r="A138" s="62"/>
      <c r="B138" s="62"/>
      <c r="C138" s="62"/>
      <c r="N138" s="2"/>
      <c r="O138" s="2"/>
      <c r="P138" s="2"/>
      <c r="Q138" s="2"/>
    </row>
    <row r="139" spans="1:17">
      <c r="A139" s="62"/>
      <c r="B139" s="62"/>
      <c r="C139" s="62"/>
      <c r="N139" s="2"/>
      <c r="O139" s="2"/>
      <c r="P139" s="2"/>
      <c r="Q139" s="2"/>
    </row>
    <row r="140" spans="1:17">
      <c r="A140" s="62"/>
      <c r="B140" s="62"/>
      <c r="C140" s="62"/>
      <c r="N140" s="2"/>
      <c r="O140" s="2"/>
      <c r="P140" s="2"/>
      <c r="Q140" s="2"/>
    </row>
    <row r="141" spans="1:17">
      <c r="A141" s="62"/>
      <c r="B141" s="62"/>
      <c r="C141" s="62"/>
      <c r="N141" s="2"/>
      <c r="O141" s="2"/>
      <c r="P141" s="2"/>
      <c r="Q141" s="2"/>
    </row>
    <row r="142" spans="1:17">
      <c r="A142" s="62"/>
      <c r="B142" s="62"/>
      <c r="C142" s="62"/>
      <c r="N142" s="2"/>
      <c r="O142" s="2"/>
      <c r="P142" s="2"/>
      <c r="Q142" s="2"/>
    </row>
    <row r="143" spans="1:17">
      <c r="A143" s="62"/>
      <c r="B143" s="62"/>
      <c r="C143" s="62"/>
      <c r="N143" s="2"/>
      <c r="O143" s="2"/>
      <c r="P143" s="2"/>
      <c r="Q143" s="2"/>
    </row>
    <row r="144" spans="1:17">
      <c r="A144" s="62"/>
      <c r="B144" s="62"/>
      <c r="C144" s="62"/>
      <c r="N144" s="2"/>
      <c r="O144" s="2"/>
      <c r="P144" s="2"/>
      <c r="Q144" s="2"/>
    </row>
    <row r="145" spans="1:17">
      <c r="A145" s="62"/>
      <c r="B145" s="62"/>
      <c r="C145" s="62"/>
      <c r="N145" s="2"/>
      <c r="O145" s="2"/>
      <c r="P145" s="2"/>
      <c r="Q145" s="2"/>
    </row>
    <row r="146" spans="1:17">
      <c r="A146" s="62"/>
      <c r="B146" s="62"/>
      <c r="C146" s="62"/>
      <c r="N146" s="2"/>
      <c r="O146" s="2"/>
      <c r="P146" s="2"/>
      <c r="Q146" s="2"/>
    </row>
    <row r="147" spans="1:17">
      <c r="A147" s="62"/>
      <c r="B147" s="62"/>
      <c r="C147" s="62"/>
      <c r="N147" s="2"/>
      <c r="O147" s="2"/>
      <c r="P147" s="2"/>
      <c r="Q147" s="2"/>
    </row>
    <row r="148" spans="1:17">
      <c r="A148" s="62"/>
      <c r="B148" s="62"/>
      <c r="C148" s="62"/>
      <c r="N148" s="2"/>
      <c r="O148" s="2"/>
      <c r="P148" s="2"/>
      <c r="Q148" s="2"/>
    </row>
    <row r="149" spans="1:17">
      <c r="A149" s="62"/>
      <c r="B149" s="62"/>
      <c r="C149" s="62"/>
      <c r="N149" s="2"/>
      <c r="O149" s="2"/>
      <c r="P149" s="2"/>
      <c r="Q149" s="2"/>
    </row>
    <row r="150" spans="1:17">
      <c r="A150" s="62"/>
      <c r="B150" s="62"/>
      <c r="C150" s="62"/>
      <c r="N150" s="2"/>
      <c r="O150" s="2"/>
      <c r="P150" s="2"/>
      <c r="Q150" s="2"/>
    </row>
    <row r="151" spans="1:17">
      <c r="A151" s="62"/>
      <c r="B151" s="62"/>
      <c r="C151" s="62"/>
      <c r="N151" s="2"/>
      <c r="O151" s="2"/>
      <c r="P151" s="2"/>
      <c r="Q151" s="2"/>
    </row>
    <row r="152" spans="1:17">
      <c r="A152" s="62"/>
      <c r="B152" s="62"/>
      <c r="C152" s="62"/>
      <c r="N152" s="2"/>
      <c r="O152" s="2"/>
      <c r="P152" s="2"/>
      <c r="Q152" s="2"/>
    </row>
    <row r="153" spans="1:17">
      <c r="A153" s="62"/>
      <c r="B153" s="62"/>
      <c r="C153" s="62"/>
      <c r="N153" s="2"/>
      <c r="O153" s="2"/>
      <c r="P153" s="2"/>
      <c r="Q153" s="2"/>
    </row>
    <row r="154" spans="1:17">
      <c r="A154" s="62"/>
      <c r="B154" s="62"/>
      <c r="C154" s="62"/>
      <c r="N154" s="2"/>
      <c r="O154" s="2"/>
      <c r="P154" s="2"/>
      <c r="Q154" s="2"/>
    </row>
    <row r="155" spans="1:17">
      <c r="A155" s="62"/>
      <c r="B155" s="62"/>
      <c r="C155" s="62"/>
      <c r="N155" s="2"/>
      <c r="O155" s="2"/>
      <c r="P155" s="2"/>
      <c r="Q155" s="2"/>
    </row>
    <row r="156" spans="1:17">
      <c r="A156" s="62"/>
      <c r="B156" s="62"/>
      <c r="C156" s="62"/>
      <c r="N156" s="2"/>
      <c r="O156" s="2"/>
      <c r="P156" s="2"/>
      <c r="Q156" s="2"/>
    </row>
    <row r="157" spans="1:17">
      <c r="A157" s="62"/>
      <c r="B157" s="62"/>
      <c r="C157" s="62"/>
      <c r="N157" s="2"/>
      <c r="O157" s="2"/>
      <c r="P157" s="2"/>
      <c r="Q157" s="2"/>
    </row>
    <row r="158" spans="1:17">
      <c r="A158" s="62"/>
      <c r="B158" s="62"/>
      <c r="C158" s="62"/>
      <c r="N158" s="2"/>
      <c r="O158" s="2"/>
      <c r="P158" s="2"/>
      <c r="Q158" s="2"/>
    </row>
    <row r="159" spans="1:17">
      <c r="A159" s="62"/>
      <c r="B159" s="62"/>
      <c r="C159" s="62"/>
      <c r="N159" s="2"/>
      <c r="O159" s="2"/>
      <c r="P159" s="2"/>
      <c r="Q159" s="2"/>
    </row>
    <row r="160" spans="1:17">
      <c r="A160" s="62"/>
      <c r="B160" s="62"/>
      <c r="C160" s="62"/>
      <c r="N160" s="2"/>
      <c r="O160" s="2"/>
      <c r="P160" s="2"/>
      <c r="Q160" s="2"/>
    </row>
    <row r="161" spans="1:17">
      <c r="A161" s="62"/>
      <c r="B161" s="62"/>
      <c r="C161" s="62"/>
      <c r="N161" s="2"/>
      <c r="O161" s="2"/>
      <c r="P161" s="2"/>
      <c r="Q161" s="2"/>
    </row>
    <row r="162" spans="1:17">
      <c r="A162" s="62"/>
      <c r="B162" s="62"/>
      <c r="C162" s="62"/>
      <c r="N162" s="2"/>
      <c r="O162" s="2"/>
      <c r="P162" s="2"/>
      <c r="Q162" s="2"/>
    </row>
    <row r="163" spans="1:17">
      <c r="A163" s="62"/>
      <c r="B163" s="62"/>
      <c r="C163" s="62"/>
      <c r="N163" s="2"/>
      <c r="O163" s="2"/>
      <c r="P163" s="2"/>
      <c r="Q163" s="2"/>
    </row>
    <row r="164" spans="1:17">
      <c r="A164" s="62"/>
      <c r="B164" s="62"/>
      <c r="C164" s="62"/>
      <c r="N164" s="2"/>
      <c r="O164" s="2"/>
      <c r="P164" s="2"/>
      <c r="Q164" s="2"/>
    </row>
    <row r="165" spans="1:17">
      <c r="A165" s="62"/>
      <c r="B165" s="62"/>
      <c r="C165" s="62"/>
      <c r="N165" s="2"/>
      <c r="O165" s="2"/>
      <c r="P165" s="2"/>
      <c r="Q165" s="2"/>
    </row>
    <row r="166" spans="1:17">
      <c r="A166" s="62"/>
      <c r="B166" s="62"/>
      <c r="C166" s="62"/>
      <c r="N166" s="2"/>
      <c r="O166" s="2"/>
      <c r="P166" s="2"/>
      <c r="Q166" s="2"/>
    </row>
    <row r="167" spans="1:17">
      <c r="A167" s="62"/>
      <c r="B167" s="62"/>
      <c r="C167" s="62"/>
      <c r="N167" s="2"/>
      <c r="O167" s="2"/>
      <c r="P167" s="2"/>
      <c r="Q167" s="2"/>
    </row>
    <row r="168" spans="1:17">
      <c r="A168" s="62"/>
      <c r="B168" s="62"/>
      <c r="C168" s="62"/>
      <c r="N168" s="2"/>
      <c r="O168" s="2"/>
      <c r="P168" s="2"/>
      <c r="Q168" s="2"/>
    </row>
    <row r="169" spans="1:17">
      <c r="A169" s="62"/>
      <c r="B169" s="62"/>
      <c r="C169" s="62"/>
      <c r="N169" s="2"/>
      <c r="O169" s="2"/>
      <c r="P169" s="2"/>
      <c r="Q169" s="2"/>
    </row>
    <row r="170" spans="1:17">
      <c r="A170" s="62"/>
      <c r="B170" s="62"/>
      <c r="C170" s="62"/>
      <c r="N170" s="2"/>
      <c r="O170" s="2"/>
      <c r="P170" s="2"/>
      <c r="Q170" s="2"/>
    </row>
    <row r="171" spans="1:17">
      <c r="A171" s="62"/>
      <c r="B171" s="62"/>
      <c r="C171" s="62"/>
      <c r="N171" s="2"/>
      <c r="O171" s="2"/>
      <c r="P171" s="2"/>
      <c r="Q171" s="2"/>
    </row>
    <row r="172" spans="1:17">
      <c r="A172" s="62"/>
      <c r="B172" s="62"/>
      <c r="C172" s="62"/>
      <c r="N172" s="2"/>
      <c r="O172" s="2"/>
      <c r="P172" s="2"/>
      <c r="Q172" s="2"/>
    </row>
    <row r="173" spans="1:17">
      <c r="A173" s="62"/>
      <c r="B173" s="62"/>
      <c r="C173" s="62"/>
      <c r="N173" s="2"/>
      <c r="O173" s="2"/>
      <c r="P173" s="2"/>
      <c r="Q173" s="2"/>
    </row>
    <row r="174" spans="1:17">
      <c r="A174" s="62"/>
      <c r="B174" s="62"/>
      <c r="C174" s="62"/>
      <c r="N174" s="2"/>
      <c r="O174" s="2"/>
      <c r="P174" s="2"/>
      <c r="Q174" s="2"/>
    </row>
    <row r="175" spans="1:17">
      <c r="A175" s="62"/>
      <c r="B175" s="62"/>
      <c r="C175" s="62"/>
      <c r="N175" s="2"/>
      <c r="O175" s="2"/>
      <c r="P175" s="2"/>
      <c r="Q175" s="2"/>
    </row>
    <row r="176" spans="1:17">
      <c r="A176" s="62"/>
      <c r="B176" s="62"/>
      <c r="C176" s="62"/>
      <c r="N176" s="2"/>
      <c r="O176" s="2"/>
      <c r="P176" s="2"/>
      <c r="Q176" s="2"/>
    </row>
    <row r="177" spans="1:17">
      <c r="A177" s="62"/>
      <c r="B177" s="62"/>
      <c r="C177" s="62"/>
      <c r="N177" s="2"/>
      <c r="O177" s="2"/>
      <c r="P177" s="2"/>
      <c r="Q177" s="2"/>
    </row>
    <row r="178" spans="1:17">
      <c r="A178" s="62"/>
      <c r="B178" s="62"/>
      <c r="C178" s="62"/>
      <c r="N178" s="2"/>
      <c r="O178" s="2"/>
      <c r="P178" s="2"/>
      <c r="Q178" s="2"/>
    </row>
    <row r="179" spans="1:17">
      <c r="A179" s="62"/>
      <c r="B179" s="62"/>
      <c r="C179" s="62"/>
      <c r="N179" s="2"/>
      <c r="O179" s="2"/>
      <c r="P179" s="2"/>
      <c r="Q179" s="2"/>
    </row>
    <row r="180" spans="1:17">
      <c r="A180" s="62"/>
      <c r="B180" s="62"/>
      <c r="C180" s="62"/>
      <c r="N180" s="2"/>
      <c r="O180" s="2"/>
      <c r="P180" s="2"/>
      <c r="Q180" s="2"/>
    </row>
    <row r="181" spans="1:17">
      <c r="A181" s="62"/>
      <c r="B181" s="62"/>
      <c r="C181" s="62"/>
      <c r="N181" s="2"/>
      <c r="O181" s="2"/>
      <c r="P181" s="2"/>
      <c r="Q181" s="2"/>
    </row>
    <row r="182" spans="1:17">
      <c r="A182" s="62"/>
      <c r="B182" s="62"/>
      <c r="C182" s="62"/>
      <c r="N182" s="2"/>
      <c r="O182" s="2"/>
      <c r="P182" s="2"/>
      <c r="Q182" s="2"/>
    </row>
    <row r="183" spans="1:17">
      <c r="A183" s="62"/>
      <c r="B183" s="62"/>
      <c r="C183" s="62"/>
      <c r="N183" s="2"/>
      <c r="O183" s="2"/>
      <c r="P183" s="2"/>
      <c r="Q183" s="2"/>
    </row>
    <row r="184" spans="1:17">
      <c r="A184" s="62"/>
      <c r="B184" s="62"/>
      <c r="C184" s="62"/>
      <c r="N184" s="2"/>
      <c r="O184" s="2"/>
      <c r="P184" s="2"/>
      <c r="Q184" s="2"/>
    </row>
    <row r="185" spans="1:17">
      <c r="A185" s="62"/>
      <c r="B185" s="62"/>
      <c r="C185" s="62"/>
      <c r="N185" s="2"/>
      <c r="O185" s="2"/>
      <c r="P185" s="2"/>
      <c r="Q185" s="2"/>
    </row>
    <row r="186" spans="1:17">
      <c r="A186" s="62"/>
      <c r="B186" s="62"/>
      <c r="C186" s="62"/>
      <c r="N186" s="2"/>
      <c r="O186" s="2"/>
      <c r="P186" s="2"/>
      <c r="Q186" s="2"/>
    </row>
    <row r="187" spans="1:17">
      <c r="A187" s="62"/>
      <c r="B187" s="62"/>
      <c r="C187" s="62"/>
      <c r="N187" s="2"/>
      <c r="O187" s="2"/>
      <c r="P187" s="2"/>
      <c r="Q187" s="2"/>
    </row>
    <row r="188" spans="1:17">
      <c r="A188" s="62"/>
      <c r="B188" s="62"/>
      <c r="C188" s="62"/>
      <c r="N188" s="2"/>
      <c r="O188" s="2"/>
      <c r="P188" s="2"/>
      <c r="Q188" s="2"/>
    </row>
    <row r="189" spans="1:17">
      <c r="A189" s="62"/>
      <c r="B189" s="62"/>
      <c r="C189" s="62"/>
      <c r="N189" s="2"/>
      <c r="O189" s="2"/>
      <c r="P189" s="2"/>
      <c r="Q189" s="2"/>
    </row>
    <row r="190" spans="1:17">
      <c r="A190" s="62"/>
      <c r="B190" s="62"/>
      <c r="C190" s="62"/>
      <c r="N190" s="2"/>
      <c r="O190" s="2"/>
      <c r="P190" s="2"/>
      <c r="Q190" s="2"/>
    </row>
    <row r="191" spans="1:17">
      <c r="A191" s="62"/>
      <c r="B191" s="62"/>
      <c r="C191" s="62"/>
      <c r="N191" s="2"/>
      <c r="O191" s="2"/>
      <c r="P191" s="2"/>
      <c r="Q191" s="2"/>
    </row>
    <row r="192" spans="1:17">
      <c r="A192" s="62"/>
      <c r="B192" s="62"/>
      <c r="C192" s="62"/>
      <c r="N192" s="2"/>
      <c r="O192" s="2"/>
      <c r="P192" s="2"/>
      <c r="Q192" s="2"/>
    </row>
    <row r="193" spans="1:17">
      <c r="A193" s="62"/>
      <c r="B193" s="62"/>
      <c r="C193" s="62"/>
      <c r="N193" s="2"/>
      <c r="O193" s="2"/>
      <c r="P193" s="2"/>
      <c r="Q193" s="2"/>
    </row>
    <row r="194" spans="1:17">
      <c r="A194" s="62"/>
      <c r="B194" s="62"/>
      <c r="C194" s="62"/>
      <c r="N194" s="2"/>
      <c r="O194" s="2"/>
      <c r="P194" s="2"/>
      <c r="Q194" s="2"/>
    </row>
    <row r="195" spans="1:17">
      <c r="A195" s="62"/>
      <c r="B195" s="62"/>
      <c r="C195" s="62"/>
      <c r="N195" s="2"/>
      <c r="O195" s="2"/>
      <c r="P195" s="2"/>
      <c r="Q195" s="2"/>
    </row>
    <row r="196" spans="1:17">
      <c r="A196" s="62"/>
      <c r="B196" s="62"/>
      <c r="C196" s="62"/>
      <c r="N196" s="2"/>
      <c r="O196" s="2"/>
      <c r="P196" s="2"/>
      <c r="Q196" s="2"/>
    </row>
    <row r="197" spans="1:17">
      <c r="A197" s="62"/>
      <c r="B197" s="62"/>
      <c r="C197" s="62"/>
      <c r="N197" s="2"/>
      <c r="O197" s="2"/>
      <c r="P197" s="2"/>
      <c r="Q197" s="2"/>
    </row>
    <row r="198" spans="1:17">
      <c r="A198" s="62"/>
      <c r="B198" s="62"/>
      <c r="C198" s="62"/>
      <c r="N198" s="2"/>
      <c r="O198" s="2"/>
      <c r="P198" s="2"/>
      <c r="Q198" s="2"/>
    </row>
    <row r="199" spans="1:17">
      <c r="A199" s="62"/>
      <c r="B199" s="62"/>
      <c r="C199" s="62"/>
      <c r="N199" s="2"/>
      <c r="O199" s="2"/>
      <c r="P199" s="2"/>
      <c r="Q199" s="2"/>
    </row>
    <row r="200" spans="1:17">
      <c r="A200" s="62"/>
      <c r="B200" s="62"/>
      <c r="C200" s="62"/>
      <c r="N200" s="2"/>
      <c r="O200" s="2"/>
      <c r="P200" s="2"/>
      <c r="Q200" s="2"/>
    </row>
    <row r="201" spans="1:17">
      <c r="A201" s="62"/>
      <c r="B201" s="62"/>
      <c r="C201" s="62"/>
      <c r="N201" s="2"/>
      <c r="O201" s="2"/>
      <c r="P201" s="2"/>
      <c r="Q201" s="2"/>
    </row>
    <row r="202" spans="1:17">
      <c r="A202" s="62"/>
      <c r="B202" s="62"/>
      <c r="C202" s="62"/>
      <c r="N202" s="2"/>
      <c r="O202" s="2"/>
      <c r="P202" s="2"/>
      <c r="Q202" s="2"/>
    </row>
    <row r="203" spans="1:17">
      <c r="A203" s="62"/>
      <c r="B203" s="62"/>
      <c r="C203" s="62"/>
      <c r="N203" s="2"/>
      <c r="O203" s="2"/>
      <c r="P203" s="2"/>
      <c r="Q203" s="2"/>
    </row>
    <row r="204" spans="1:17">
      <c r="A204" s="62"/>
      <c r="B204" s="62"/>
      <c r="C204" s="62"/>
      <c r="N204" s="2"/>
      <c r="O204" s="2"/>
      <c r="P204" s="2"/>
      <c r="Q204" s="2"/>
    </row>
    <row r="205" spans="1:17">
      <c r="A205" s="62"/>
      <c r="B205" s="62"/>
      <c r="C205" s="62"/>
      <c r="N205" s="2"/>
      <c r="O205" s="2"/>
      <c r="P205" s="2"/>
      <c r="Q205" s="2"/>
    </row>
    <row r="206" spans="1:17">
      <c r="A206" s="62"/>
      <c r="B206" s="62"/>
      <c r="C206" s="62"/>
      <c r="N206" s="2"/>
      <c r="O206" s="2"/>
      <c r="P206" s="2"/>
      <c r="Q206" s="2"/>
    </row>
    <row r="207" spans="1:17">
      <c r="A207" s="62"/>
      <c r="B207" s="62"/>
      <c r="C207" s="62"/>
      <c r="N207" s="2"/>
      <c r="O207" s="2"/>
      <c r="P207" s="2"/>
      <c r="Q207" s="2"/>
    </row>
    <row r="208" spans="1:17">
      <c r="A208" s="62"/>
      <c r="B208" s="62"/>
      <c r="C208" s="62"/>
      <c r="N208" s="2"/>
      <c r="O208" s="2"/>
      <c r="P208" s="2"/>
      <c r="Q208" s="2"/>
    </row>
    <row r="209" spans="1:17">
      <c r="A209" s="62"/>
      <c r="B209" s="62"/>
      <c r="C209" s="62"/>
      <c r="N209" s="2"/>
      <c r="O209" s="2"/>
      <c r="P209" s="2"/>
      <c r="Q209" s="2"/>
    </row>
    <row r="210" spans="1:17">
      <c r="A210" s="62"/>
      <c r="B210" s="62"/>
      <c r="C210" s="62"/>
      <c r="N210" s="2"/>
      <c r="O210" s="2"/>
      <c r="P210" s="2"/>
      <c r="Q210" s="2"/>
    </row>
    <row r="211" spans="1:17">
      <c r="A211" s="62"/>
      <c r="B211" s="62"/>
      <c r="C211" s="62"/>
      <c r="N211" s="2"/>
      <c r="O211" s="2"/>
      <c r="P211" s="2"/>
      <c r="Q211" s="2"/>
    </row>
  </sheetData>
  <mergeCells count="32">
    <mergeCell ref="N3:Q7"/>
    <mergeCell ref="A11:A13"/>
    <mergeCell ref="A14:A19"/>
    <mergeCell ref="A20:A29"/>
    <mergeCell ref="A30:A41"/>
    <mergeCell ref="A42:A47"/>
    <mergeCell ref="F9:G9"/>
    <mergeCell ref="H9:H10"/>
    <mergeCell ref="I9:I10"/>
    <mergeCell ref="A9:A10"/>
    <mergeCell ref="B9:B10"/>
    <mergeCell ref="C9:C10"/>
    <mergeCell ref="D9:D10"/>
    <mergeCell ref="E9:E10"/>
    <mergeCell ref="A1:M1"/>
    <mergeCell ref="A2:M2"/>
    <mergeCell ref="B4:G4"/>
    <mergeCell ref="B6:C6"/>
    <mergeCell ref="A8:M8"/>
    <mergeCell ref="T9:T10"/>
    <mergeCell ref="O9:O10"/>
    <mergeCell ref="N8:V8"/>
    <mergeCell ref="J9:J10"/>
    <mergeCell ref="U9:U10"/>
    <mergeCell ref="V9:V10"/>
    <mergeCell ref="P9:P10"/>
    <mergeCell ref="K9:L9"/>
    <mergeCell ref="M9:M10"/>
    <mergeCell ref="N9:N10"/>
    <mergeCell ref="R9:R10"/>
    <mergeCell ref="S9:S10"/>
    <mergeCell ref="Q9:Q10"/>
  </mergeCells>
  <conditionalFormatting sqref="N11:N47">
    <cfRule type="cellIs" dxfId="4" priority="3" operator="equal">
      <formula>"x"</formula>
    </cfRule>
  </conditionalFormatting>
  <conditionalFormatting sqref="O11:O47">
    <cfRule type="cellIs" dxfId="3" priority="1" operator="equal">
      <formula>"x"</formula>
    </cfRule>
  </conditionalFormatting>
  <conditionalFormatting sqref="P11:Q47">
    <cfRule type="cellIs" dxfId="2" priority="2" operator="equal">
      <formula>"x"</formula>
    </cfRule>
  </conditionalFormatting>
  <conditionalFormatting sqref="AA6:AA7">
    <cfRule type="cellIs" dxfId="1" priority="13" stopIfTrue="1" operator="equal">
      <formula>$AA$6</formula>
    </cfRule>
  </conditionalFormatting>
  <pageMargins left="0.511811024" right="0.511811024" top="0.78740157499999996" bottom="0.78740157499999996" header="0.31496062000000002" footer="0.31496062000000002"/>
  <pageSetup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R36"/>
  <sheetViews>
    <sheetView showGridLines="0" tabSelected="1" zoomScale="115" zoomScaleNormal="115" zoomScalePageLayoutView="70" workbookViewId="0">
      <selection activeCell="G14" sqref="G14"/>
    </sheetView>
  </sheetViews>
  <sheetFormatPr defaultRowHeight="15"/>
  <cols>
    <col min="1" max="1" width="2.85546875" customWidth="1"/>
    <col min="2" max="2" width="3.85546875" customWidth="1"/>
    <col min="3" max="3" width="49.5703125" bestFit="1" customWidth="1"/>
    <col min="4" max="4" width="14.28515625" customWidth="1"/>
    <col min="5" max="5" width="9.5703125" customWidth="1"/>
    <col min="6" max="6" width="9.42578125" customWidth="1"/>
    <col min="7" max="7" width="9.5703125" customWidth="1"/>
    <col min="18" max="18" width="2.85546875" customWidth="1"/>
  </cols>
  <sheetData>
    <row r="1" spans="1:18">
      <c r="A1" s="11"/>
      <c r="B1" s="11"/>
      <c r="C1" s="11"/>
      <c r="D1" s="11"/>
      <c r="E1" s="11"/>
      <c r="F1" s="11"/>
      <c r="G1" s="11"/>
      <c r="H1" s="11"/>
      <c r="I1" s="11"/>
      <c r="J1" s="11"/>
      <c r="K1" s="11"/>
      <c r="L1" s="11"/>
      <c r="M1" s="11"/>
      <c r="N1" s="11"/>
      <c r="O1" s="11"/>
      <c r="P1" s="11"/>
      <c r="Q1" s="11"/>
      <c r="R1" s="11"/>
    </row>
    <row r="2" spans="1:18" s="15" customFormat="1" ht="33.75" customHeight="1">
      <c r="A2" s="16"/>
      <c r="B2" s="450" t="s">
        <v>110</v>
      </c>
      <c r="C2" s="450"/>
      <c r="D2" s="450"/>
      <c r="E2" s="450"/>
      <c r="F2" s="450"/>
      <c r="G2" s="450"/>
      <c r="H2" s="450"/>
      <c r="I2" s="450"/>
      <c r="J2" s="450"/>
      <c r="K2" s="450"/>
      <c r="L2" s="450"/>
      <c r="M2" s="450"/>
      <c r="N2" s="450"/>
      <c r="O2" s="450"/>
      <c r="P2" s="450"/>
      <c r="Q2" s="450"/>
      <c r="R2" s="16"/>
    </row>
    <row r="3" spans="1:18" ht="33.75" customHeight="1">
      <c r="A3" s="11"/>
      <c r="B3" s="456" t="str">
        <f>'Monitoria Anual - 1'!A2</f>
        <v>PLANO DE AÇÃO NACIONAL PARA A CONSERVAÇÃO DOS MAMÍFEROS AQUÁTICOS AMAZÔNICOS - PAN Mamíferos Aquáticos Amazônicos</v>
      </c>
      <c r="C3" s="456"/>
      <c r="D3" s="456"/>
      <c r="E3" s="456"/>
      <c r="F3" s="456"/>
      <c r="G3" s="456"/>
      <c r="H3" s="456"/>
      <c r="I3" s="456"/>
      <c r="J3" s="456"/>
      <c r="K3" s="456"/>
      <c r="L3" s="456"/>
      <c r="M3" s="456"/>
      <c r="N3" s="456"/>
      <c r="O3" s="456"/>
      <c r="P3" s="456"/>
      <c r="Q3" s="456"/>
      <c r="R3" s="11"/>
    </row>
    <row r="4" spans="1:18">
      <c r="A4" s="11"/>
      <c r="H4" s="12"/>
      <c r="I4" s="12"/>
      <c r="J4" s="12"/>
      <c r="K4" s="12"/>
      <c r="R4" s="11"/>
    </row>
    <row r="5" spans="1:18" s="2" customFormat="1" ht="45" customHeight="1">
      <c r="A5" s="18"/>
      <c r="B5" s="461" t="s">
        <v>607</v>
      </c>
      <c r="C5" s="461"/>
      <c r="D5" s="462" t="str">
        <f>'Monitoria Anual - 1'!B4</f>
        <v>Reduzir e mitigar as pressões antrópicas e aumentar o conhecimento sobre os mamíferos aquáticos da Amazônia, visando a sua conservação em cinco anos.</v>
      </c>
      <c r="E5" s="462"/>
      <c r="F5" s="462"/>
      <c r="G5" s="462"/>
      <c r="H5" s="462"/>
      <c r="I5" s="463"/>
      <c r="J5" s="13"/>
      <c r="K5" s="13"/>
      <c r="L5" s="13"/>
      <c r="M5" s="13"/>
      <c r="N5" s="13"/>
      <c r="R5" s="18"/>
    </row>
    <row r="6" spans="1:18">
      <c r="A6" s="11"/>
      <c r="H6" s="12"/>
      <c r="I6" s="12"/>
      <c r="J6" s="12"/>
      <c r="K6" s="12"/>
      <c r="R6" s="11"/>
    </row>
    <row r="7" spans="1:18" ht="26.25" customHeight="1">
      <c r="A7" s="11"/>
      <c r="B7" s="461" t="s">
        <v>114</v>
      </c>
      <c r="C7" s="461"/>
      <c r="D7" s="519" t="s">
        <v>1516</v>
      </c>
      <c r="E7" s="519"/>
      <c r="F7" s="519"/>
      <c r="G7" s="519"/>
      <c r="H7" s="519"/>
      <c r="I7" s="520"/>
      <c r="J7" s="45"/>
      <c r="K7" s="45"/>
      <c r="L7" s="45"/>
      <c r="M7" s="45"/>
      <c r="N7" s="45"/>
      <c r="O7" s="45"/>
      <c r="P7" s="45"/>
      <c r="Q7" s="45"/>
      <c r="R7" s="11"/>
    </row>
    <row r="8" spans="1:18">
      <c r="A8" s="11"/>
      <c r="R8" s="11"/>
    </row>
    <row r="9" spans="1:18" ht="31.5" customHeight="1">
      <c r="A9" s="11"/>
      <c r="B9" s="450" t="s">
        <v>608</v>
      </c>
      <c r="C9" s="450"/>
      <c r="D9" s="450"/>
      <c r="E9" s="450"/>
      <c r="F9" s="450"/>
      <c r="G9" s="450"/>
      <c r="H9" s="450"/>
      <c r="I9" s="450"/>
      <c r="J9" s="450"/>
      <c r="K9" s="450"/>
      <c r="L9" s="450"/>
      <c r="M9" s="450"/>
      <c r="N9" s="450"/>
      <c r="O9" s="450"/>
      <c r="P9" s="450"/>
      <c r="Q9" s="450"/>
      <c r="R9" s="11"/>
    </row>
    <row r="10" spans="1:18">
      <c r="A10" s="11"/>
      <c r="F10" s="10"/>
      <c r="G10" s="10"/>
      <c r="R10" s="11"/>
    </row>
    <row r="11" spans="1:18" ht="18" customHeight="1">
      <c r="A11" s="11"/>
      <c r="B11" s="451" t="s">
        <v>609</v>
      </c>
      <c r="C11" s="452"/>
      <c r="D11" s="45"/>
      <c r="E11" s="45"/>
      <c r="F11" s="45"/>
      <c r="G11" s="45"/>
      <c r="H11" s="45"/>
      <c r="I11" s="45"/>
      <c r="J11" s="45"/>
      <c r="K11" s="45"/>
      <c r="L11" s="45"/>
      <c r="M11" s="45"/>
      <c r="N11" s="45"/>
      <c r="O11" s="45"/>
      <c r="P11" s="45"/>
      <c r="Q11" s="45"/>
      <c r="R11" s="11"/>
    </row>
    <row r="12" spans="1:18" ht="15.75" thickBot="1">
      <c r="A12" s="11"/>
      <c r="F12" s="151"/>
      <c r="R12" s="11"/>
    </row>
    <row r="13" spans="1:18" ht="60.75" customHeight="1" thickBot="1">
      <c r="A13" s="11"/>
      <c r="C13" s="458" t="s">
        <v>1511</v>
      </c>
      <c r="D13" s="459"/>
      <c r="E13" s="460"/>
      <c r="F13" s="3"/>
      <c r="R13" s="11"/>
    </row>
    <row r="14" spans="1:18" s="2" customFormat="1" ht="31.9" customHeight="1" thickBot="1">
      <c r="A14" s="18"/>
      <c r="C14" s="26" t="s">
        <v>611</v>
      </c>
      <c r="D14" s="7" t="s">
        <v>612</v>
      </c>
      <c r="E14" s="9" t="s">
        <v>613</v>
      </c>
      <c r="F14" s="6"/>
      <c r="R14" s="18"/>
    </row>
    <row r="15" spans="1:18" ht="15.75">
      <c r="A15" s="11"/>
      <c r="C15" s="41" t="s">
        <v>1512</v>
      </c>
      <c r="D15" s="28">
        <f>COUNTA('Monitoria Final'!N11:N47)</f>
        <v>1</v>
      </c>
      <c r="E15" s="29">
        <f>D15/$D$18</f>
        <v>2.9411764705882353E-2</v>
      </c>
      <c r="F15" s="4"/>
      <c r="R15" s="11"/>
    </row>
    <row r="16" spans="1:18" ht="15.75">
      <c r="A16" s="11"/>
      <c r="C16" s="42" t="s">
        <v>1513</v>
      </c>
      <c r="D16" s="28">
        <f>COUNTA('Monitoria Final'!O11:O47)</f>
        <v>16</v>
      </c>
      <c r="E16" s="29">
        <f>D16/$D$18</f>
        <v>0.47058823529411764</v>
      </c>
      <c r="F16" s="4"/>
      <c r="R16" s="11"/>
    </row>
    <row r="17" spans="1:18" ht="16.5" thickBot="1">
      <c r="A17" s="11"/>
      <c r="C17" s="43" t="s">
        <v>1514</v>
      </c>
      <c r="D17" s="28">
        <f>COUNTA('Monitoria Final'!P11:P47)</f>
        <v>17</v>
      </c>
      <c r="E17" s="29">
        <f>D17/$D$18</f>
        <v>0.5</v>
      </c>
      <c r="F17" s="4"/>
      <c r="R17" s="11"/>
    </row>
    <row r="18" spans="1:18" ht="15.75" thickBot="1">
      <c r="A18" s="11"/>
      <c r="C18" s="44" t="s">
        <v>1515</v>
      </c>
      <c r="D18" s="31">
        <f>SUM(D15:D17)</f>
        <v>34</v>
      </c>
      <c r="E18" s="32">
        <f>SUM(E15:E17)</f>
        <v>1</v>
      </c>
      <c r="F18" s="5"/>
      <c r="R18" s="11"/>
    </row>
    <row r="19" spans="1:18">
      <c r="A19" s="11"/>
      <c r="R19" s="11"/>
    </row>
    <row r="20" spans="1:18" ht="15.75">
      <c r="A20" s="11"/>
      <c r="B20" s="46" t="s">
        <v>625</v>
      </c>
      <c r="C20" s="47"/>
      <c r="D20" s="45"/>
      <c r="E20" s="45"/>
      <c r="F20" s="45"/>
      <c r="G20" s="45"/>
      <c r="H20" s="45"/>
      <c r="I20" s="45"/>
      <c r="J20" s="45"/>
      <c r="K20" s="45"/>
      <c r="L20" s="45"/>
      <c r="M20" s="45"/>
      <c r="N20" s="45"/>
      <c r="O20" s="45"/>
      <c r="P20" s="45"/>
      <c r="Q20" s="45"/>
      <c r="R20" s="11"/>
    </row>
    <row r="21" spans="1:18" ht="16.5" thickBot="1">
      <c r="A21" s="11"/>
      <c r="B21" s="17"/>
      <c r="C21" s="17"/>
      <c r="D21" s="17"/>
      <c r="E21" s="17"/>
      <c r="F21" s="17"/>
      <c r="G21" s="17"/>
      <c r="H21" s="17"/>
      <c r="I21" s="17"/>
      <c r="J21" s="17"/>
      <c r="K21" s="17"/>
      <c r="L21" s="17"/>
      <c r="M21" s="17"/>
      <c r="N21" s="17"/>
      <c r="O21" s="17"/>
      <c r="P21" s="17"/>
      <c r="Q21" s="17"/>
      <c r="R21" s="11"/>
    </row>
    <row r="22" spans="1:18" ht="36" customHeight="1" thickBot="1">
      <c r="A22" s="11"/>
      <c r="C22" s="33" t="s">
        <v>626</v>
      </c>
      <c r="D22" s="71">
        <f>COUNTA('Monitoria Final'!A11:A47)</f>
        <v>5</v>
      </c>
      <c r="R22" s="11"/>
    </row>
    <row r="23" spans="1:18" ht="15.75" thickBot="1">
      <c r="A23" s="11"/>
      <c r="R23" s="11"/>
    </row>
    <row r="24" spans="1:18" ht="15.75" thickBot="1">
      <c r="A24" s="11"/>
      <c r="C24" s="82" t="s">
        <v>627</v>
      </c>
      <c r="D24" s="82" t="s">
        <v>628</v>
      </c>
      <c r="E24" s="21"/>
      <c r="F24" s="22"/>
      <c r="G24" s="25"/>
      <c r="R24" s="11"/>
    </row>
    <row r="25" spans="1:18">
      <c r="A25" s="11"/>
      <c r="C25" s="79" t="s">
        <v>629</v>
      </c>
      <c r="D25" s="103">
        <f>SUM(E25:G25)</f>
        <v>14</v>
      </c>
      <c r="E25" s="34">
        <f>COUNTA('Monitoria Final'!N11:N25)</f>
        <v>0</v>
      </c>
      <c r="F25" s="69">
        <f>COUNTA('Monitoria Final'!O11:O25)</f>
        <v>5</v>
      </c>
      <c r="G25" s="70">
        <f>COUNTA('Monitoria Final'!P11:P25)</f>
        <v>9</v>
      </c>
      <c r="R25" s="11"/>
    </row>
    <row r="26" spans="1:18">
      <c r="A26" s="11"/>
      <c r="C26" s="80" t="s">
        <v>630</v>
      </c>
      <c r="D26" s="79">
        <f t="shared" ref="D26:D34" si="0">SUM(E26:G26)</f>
        <v>14</v>
      </c>
      <c r="E26" s="35">
        <f>COUNTA('Monitoria Final'!N26:N41)</f>
        <v>1</v>
      </c>
      <c r="F26" s="36">
        <f>COUNTA('Monitoria Final'!O26:O41)</f>
        <v>8</v>
      </c>
      <c r="G26" s="37">
        <f>COUNTA('Monitoria Final'!P26:P41)</f>
        <v>5</v>
      </c>
      <c r="R26" s="11"/>
    </row>
    <row r="27" spans="1:18">
      <c r="A27" s="11"/>
      <c r="C27" s="80" t="s">
        <v>631</v>
      </c>
      <c r="D27" s="79">
        <f t="shared" si="0"/>
        <v>6</v>
      </c>
      <c r="E27" s="35">
        <f>COUNTA('Monitoria Final'!N42:N47)</f>
        <v>0</v>
      </c>
      <c r="F27" s="36">
        <f>COUNTA('Monitoria Final'!O42:O47)</f>
        <v>3</v>
      </c>
      <c r="G27" s="37">
        <f>COUNTA('Monitoria Final'!P42:P47)</f>
        <v>3</v>
      </c>
      <c r="R27" s="11"/>
    </row>
    <row r="28" spans="1:18">
      <c r="A28" s="11"/>
      <c r="C28" s="80" t="s">
        <v>632</v>
      </c>
      <c r="D28" s="79">
        <f t="shared" si="0"/>
        <v>3</v>
      </c>
      <c r="E28" s="35">
        <f>COUNTA('Monitoria Final'!#REF!)</f>
        <v>1</v>
      </c>
      <c r="F28" s="36">
        <f>COUNTA('Monitoria Final'!#REF!)</f>
        <v>1</v>
      </c>
      <c r="G28" s="37">
        <f>COUNTA('Monitoria Final'!#REF!)</f>
        <v>1</v>
      </c>
      <c r="R28" s="11"/>
    </row>
    <row r="29" spans="1:18">
      <c r="A29" s="11"/>
      <c r="C29" s="80" t="s">
        <v>633</v>
      </c>
      <c r="D29" s="79">
        <f t="shared" si="0"/>
        <v>3</v>
      </c>
      <c r="E29" s="35">
        <f>COUNTA('Monitoria Final'!#REF!)</f>
        <v>1</v>
      </c>
      <c r="F29" s="36">
        <f>COUNTA('Monitoria Final'!#REF!)</f>
        <v>1</v>
      </c>
      <c r="G29" s="37">
        <f>COUNTA('Monitoria Final'!#REF!)</f>
        <v>1</v>
      </c>
      <c r="R29" s="11"/>
    </row>
    <row r="30" spans="1:18">
      <c r="A30" s="11"/>
      <c r="C30" s="80" t="s">
        <v>1359</v>
      </c>
      <c r="D30" s="79">
        <f t="shared" si="0"/>
        <v>3</v>
      </c>
      <c r="E30" s="35">
        <f>COUNTA('Monitoria Final'!#REF!)</f>
        <v>1</v>
      </c>
      <c r="F30" s="36">
        <f>COUNTA('Monitoria Final'!#REF!)</f>
        <v>1</v>
      </c>
      <c r="G30" s="37">
        <f>COUNTA('Monitoria Final'!#REF!)</f>
        <v>1</v>
      </c>
      <c r="R30" s="11"/>
    </row>
    <row r="31" spans="1:18">
      <c r="A31" s="11"/>
      <c r="C31" s="80" t="s">
        <v>1360</v>
      </c>
      <c r="D31" s="79">
        <f t="shared" si="0"/>
        <v>3</v>
      </c>
      <c r="E31" s="35">
        <f>COUNTA('Monitoria Final'!#REF!)</f>
        <v>1</v>
      </c>
      <c r="F31" s="36">
        <f>COUNTA('Monitoria Final'!#REF!)</f>
        <v>1</v>
      </c>
      <c r="G31" s="37">
        <f>COUNTA('Monitoria Final'!#REF!)</f>
        <v>1</v>
      </c>
      <c r="R31" s="11"/>
    </row>
    <row r="32" spans="1:18">
      <c r="A32" s="11"/>
      <c r="C32" s="80" t="s">
        <v>1361</v>
      </c>
      <c r="D32" s="79">
        <f>SUM(E32:G32)</f>
        <v>3</v>
      </c>
      <c r="E32" s="35">
        <f>COUNTA('Monitoria Final'!#REF!)</f>
        <v>1</v>
      </c>
      <c r="F32" s="36">
        <f>COUNTA('Monitoria Final'!#REF!)</f>
        <v>1</v>
      </c>
      <c r="G32" s="37">
        <f>COUNTA('Monitoria Final'!#REF!)</f>
        <v>1</v>
      </c>
      <c r="R32" s="11"/>
    </row>
    <row r="33" spans="1:18">
      <c r="A33" s="11"/>
      <c r="C33" s="80" t="s">
        <v>1362</v>
      </c>
      <c r="D33" s="79">
        <f t="shared" si="0"/>
        <v>3</v>
      </c>
      <c r="E33" s="35">
        <f>COUNTA('Monitoria Final'!#REF!)</f>
        <v>1</v>
      </c>
      <c r="F33" s="36">
        <f>COUNTA('Monitoria Final'!#REF!)</f>
        <v>1</v>
      </c>
      <c r="G33" s="37">
        <f>COUNTA('Monitoria Final'!#REF!)</f>
        <v>1</v>
      </c>
      <c r="R33" s="11"/>
    </row>
    <row r="34" spans="1:18" ht="15.75" thickBot="1">
      <c r="A34" s="11"/>
      <c r="C34" s="81" t="s">
        <v>1363</v>
      </c>
      <c r="D34" s="104">
        <f t="shared" si="0"/>
        <v>3</v>
      </c>
      <c r="E34" s="38">
        <f>COUNTA('Monitoria Final'!#REF!)</f>
        <v>1</v>
      </c>
      <c r="F34" s="39">
        <f>COUNTA('Monitoria Final'!#REF!)</f>
        <v>1</v>
      </c>
      <c r="G34" s="40">
        <f>COUNTA('Monitoria Final'!#REF!)</f>
        <v>1</v>
      </c>
      <c r="R34" s="11"/>
    </row>
    <row r="35" spans="1:18">
      <c r="A35" s="11"/>
      <c r="R35" s="11"/>
    </row>
    <row r="36" spans="1:18">
      <c r="A36" s="11"/>
      <c r="B36" s="11"/>
      <c r="C36" s="11"/>
      <c r="D36" s="11"/>
      <c r="E36" s="11"/>
      <c r="F36" s="11"/>
      <c r="G36" s="11"/>
      <c r="H36" s="11"/>
      <c r="I36" s="11"/>
      <c r="J36" s="11"/>
      <c r="K36" s="11"/>
      <c r="L36" s="11"/>
      <c r="M36" s="11"/>
      <c r="N36" s="11"/>
      <c r="O36" s="11"/>
      <c r="P36" s="11"/>
      <c r="Q36" s="11"/>
      <c r="R36" s="11"/>
    </row>
  </sheetData>
  <mergeCells count="9">
    <mergeCell ref="B9:Q9"/>
    <mergeCell ref="B11:C11"/>
    <mergeCell ref="C13:E13"/>
    <mergeCell ref="B2:Q2"/>
    <mergeCell ref="B3:Q3"/>
    <mergeCell ref="B5:C5"/>
    <mergeCell ref="D5:I5"/>
    <mergeCell ref="B7:C7"/>
    <mergeCell ref="D7:I7"/>
  </mergeCells>
  <conditionalFormatting sqref="E25:G25 F25:G34">
    <cfRule type="cellIs" dxfId="0" priority="5"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98"/>
  <sheetViews>
    <sheetView showGridLines="0" zoomScale="70" zoomScaleNormal="70" workbookViewId="0">
      <pane xSplit="4" ySplit="10" topLeftCell="Q11" activePane="bottomRight" state="frozen"/>
      <selection pane="topRight" activeCell="E1" sqref="E1"/>
      <selection pane="bottomLeft" activeCell="A11" sqref="A11"/>
      <selection pane="bottomRight" activeCell="B6" sqref="B6:C6"/>
    </sheetView>
  </sheetViews>
  <sheetFormatPr defaultColWidth="8.85546875" defaultRowHeight="15"/>
  <cols>
    <col min="1" max="1" width="18.7109375" style="2" customWidth="1"/>
    <col min="2" max="2" width="7.28515625" style="2" customWidth="1"/>
    <col min="3" max="3" width="29.710937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9" width="26.7109375" style="62" customWidth="1"/>
    <col min="20" max="21" width="53.140625" style="2" customWidth="1"/>
    <col min="22" max="22" width="40" style="2" customWidth="1"/>
    <col min="23" max="24" width="26.7109375" style="2" customWidth="1"/>
    <col min="25" max="26" width="28.85546875" style="2" customWidth="1"/>
    <col min="27" max="27" width="35.85546875" style="2" customWidth="1"/>
    <col min="28" max="28" width="18.7109375" style="2" customWidth="1"/>
    <col min="29" max="29" width="22.5703125" style="2" customWidth="1"/>
    <col min="30" max="30" width="27.42578125" style="2" customWidth="1"/>
    <col min="31" max="32" width="18.7109375" style="2" customWidth="1"/>
    <col min="33" max="33" width="23" style="2" bestFit="1" customWidth="1"/>
    <col min="34" max="34" width="18.7109375" style="2" customWidth="1"/>
    <col min="35" max="35" width="47.85546875" style="2" customWidth="1"/>
    <col min="36" max="36" width="7" style="2" customWidth="1"/>
    <col min="37" max="39" width="8.85546875" style="2"/>
    <col min="40" max="40" width="8.85546875" style="2" hidden="1" customWidth="1"/>
    <col min="41" max="16384" width="8.85546875" style="2"/>
  </cols>
  <sheetData>
    <row r="1" spans="1:40" ht="21">
      <c r="A1" s="398" t="s">
        <v>110</v>
      </c>
      <c r="B1" s="398"/>
      <c r="C1" s="398"/>
      <c r="D1" s="398"/>
      <c r="E1" s="398"/>
      <c r="F1" s="398"/>
      <c r="G1" s="398"/>
      <c r="H1" s="398"/>
      <c r="I1" s="398"/>
      <c r="J1" s="398"/>
      <c r="K1" s="398"/>
      <c r="L1" s="398"/>
      <c r="M1" s="398"/>
      <c r="N1" s="398"/>
      <c r="O1" s="398"/>
      <c r="P1" s="398"/>
      <c r="Q1" s="398"/>
      <c r="R1" s="398"/>
      <c r="S1" s="398"/>
      <c r="T1" s="398"/>
      <c r="U1" s="398"/>
      <c r="V1" s="398"/>
      <c r="W1" s="398"/>
      <c r="X1" s="398"/>
      <c r="Y1" s="398"/>
      <c r="Z1" s="398"/>
      <c r="AA1" s="398"/>
      <c r="AB1" s="398"/>
      <c r="AC1" s="398"/>
      <c r="AD1" s="398"/>
      <c r="AE1" s="398"/>
      <c r="AF1" s="398"/>
      <c r="AG1" s="398"/>
      <c r="AH1" s="398"/>
      <c r="AI1" s="398"/>
      <c r="AJ1" s="18"/>
    </row>
    <row r="2" spans="1:40" ht="21.75" thickBot="1">
      <c r="A2" s="399" t="s">
        <v>111</v>
      </c>
      <c r="B2" s="399"/>
      <c r="C2" s="399"/>
      <c r="D2" s="399"/>
      <c r="E2" s="399"/>
      <c r="F2" s="399"/>
      <c r="G2" s="399"/>
      <c r="H2" s="399"/>
      <c r="I2" s="399"/>
      <c r="J2" s="399"/>
      <c r="K2" s="399"/>
      <c r="L2" s="399"/>
      <c r="M2" s="399"/>
      <c r="N2" s="399"/>
      <c r="O2" s="399"/>
      <c r="P2" s="399"/>
      <c r="Q2" s="399"/>
      <c r="R2" s="399"/>
      <c r="S2" s="399"/>
      <c r="T2" s="399"/>
      <c r="U2" s="399"/>
      <c r="V2" s="399"/>
      <c r="W2" s="399"/>
      <c r="X2" s="399"/>
      <c r="Y2" s="399"/>
      <c r="Z2" s="399"/>
      <c r="AA2" s="399"/>
      <c r="AB2" s="399"/>
      <c r="AC2" s="399"/>
      <c r="AD2" s="399"/>
      <c r="AE2" s="399"/>
      <c r="AF2" s="399"/>
      <c r="AG2" s="399"/>
      <c r="AH2" s="399"/>
      <c r="AI2" s="399"/>
      <c r="AJ2" s="18"/>
    </row>
    <row r="3" spans="1:40" ht="15.75" thickTop="1">
      <c r="AJ3" s="18"/>
    </row>
    <row r="4" spans="1:40" s="14" customFormat="1" ht="18.75">
      <c r="A4" s="153" t="s">
        <v>112</v>
      </c>
      <c r="B4" s="411" t="s">
        <v>113</v>
      </c>
      <c r="C4" s="411"/>
      <c r="D4" s="411"/>
      <c r="E4" s="411"/>
      <c r="F4" s="411"/>
      <c r="G4" s="412"/>
      <c r="H4" s="154"/>
      <c r="I4" s="154"/>
      <c r="J4" s="154"/>
      <c r="K4" s="154"/>
      <c r="L4" s="154"/>
      <c r="M4" s="154"/>
      <c r="N4" s="154"/>
      <c r="O4" s="154"/>
      <c r="P4" s="154"/>
      <c r="Q4" s="154"/>
      <c r="R4" s="154"/>
      <c r="AJ4" s="155"/>
    </row>
    <row r="5" spans="1:40" s="14" customFormat="1">
      <c r="N5" s="156"/>
      <c r="O5" s="156"/>
      <c r="P5" s="156"/>
      <c r="Q5" s="156"/>
      <c r="R5" s="156"/>
      <c r="S5" s="156"/>
      <c r="AJ5" s="155"/>
    </row>
    <row r="6" spans="1:40" s="14" customFormat="1" ht="18.75">
      <c r="A6" s="153" t="s">
        <v>114</v>
      </c>
      <c r="B6" s="413" t="s">
        <v>115</v>
      </c>
      <c r="C6" s="414"/>
      <c r="M6" s="156"/>
      <c r="N6" s="156"/>
      <c r="O6" s="156"/>
      <c r="P6" s="156"/>
      <c r="Q6" s="156"/>
      <c r="R6" s="156"/>
      <c r="S6" s="156"/>
      <c r="AJ6" s="155"/>
      <c r="AN6" s="14" t="s">
        <v>116</v>
      </c>
    </row>
    <row r="7" spans="1:40" ht="15.75" thickBot="1">
      <c r="AJ7" s="18"/>
      <c r="AN7" s="63" t="s">
        <v>117</v>
      </c>
    </row>
    <row r="8" spans="1:40" ht="16.5" thickBot="1">
      <c r="A8" s="417" t="s">
        <v>118</v>
      </c>
      <c r="B8" s="418"/>
      <c r="C8" s="418"/>
      <c r="D8" s="418"/>
      <c r="E8" s="418"/>
      <c r="F8" s="418"/>
      <c r="G8" s="418"/>
      <c r="H8" s="418"/>
      <c r="I8" s="418"/>
      <c r="J8" s="418"/>
      <c r="K8" s="418"/>
      <c r="L8" s="418"/>
      <c r="M8" s="419"/>
      <c r="N8" s="435" t="s">
        <v>119</v>
      </c>
      <c r="O8" s="436"/>
      <c r="P8" s="436"/>
      <c r="Q8" s="436"/>
      <c r="R8" s="436"/>
      <c r="S8" s="436"/>
      <c r="T8" s="436"/>
      <c r="U8" s="436"/>
      <c r="V8" s="436"/>
      <c r="W8" s="436"/>
      <c r="X8" s="437"/>
      <c r="Y8" s="400" t="s">
        <v>120</v>
      </c>
      <c r="Z8" s="401"/>
      <c r="AA8" s="401"/>
      <c r="AB8" s="401"/>
      <c r="AC8" s="401"/>
      <c r="AD8" s="401"/>
      <c r="AE8" s="401"/>
      <c r="AF8" s="401"/>
      <c r="AG8" s="401"/>
      <c r="AH8" s="401"/>
      <c r="AI8" s="402"/>
      <c r="AJ8" s="18"/>
    </row>
    <row r="9" spans="1:40" ht="15.75">
      <c r="A9" s="405" t="s">
        <v>121</v>
      </c>
      <c r="B9" s="403" t="s">
        <v>122</v>
      </c>
      <c r="C9" s="403" t="s">
        <v>3</v>
      </c>
      <c r="D9" s="403" t="s">
        <v>5</v>
      </c>
      <c r="E9" s="407" t="s">
        <v>7</v>
      </c>
      <c r="F9" s="403" t="s">
        <v>9</v>
      </c>
      <c r="G9" s="403"/>
      <c r="H9" s="403" t="s">
        <v>11</v>
      </c>
      <c r="I9" s="403" t="s">
        <v>15</v>
      </c>
      <c r="J9" s="403" t="s">
        <v>13</v>
      </c>
      <c r="K9" s="423" t="s">
        <v>123</v>
      </c>
      <c r="L9" s="424"/>
      <c r="M9" s="403" t="s">
        <v>21</v>
      </c>
      <c r="N9" s="442" t="s">
        <v>26</v>
      </c>
      <c r="O9" s="444" t="s">
        <v>28</v>
      </c>
      <c r="P9" s="446" t="s">
        <v>30</v>
      </c>
      <c r="Q9" s="448" t="s">
        <v>32</v>
      </c>
      <c r="R9" s="427" t="s">
        <v>34</v>
      </c>
      <c r="S9" s="429" t="s">
        <v>36</v>
      </c>
      <c r="T9" s="431" t="s">
        <v>42</v>
      </c>
      <c r="U9" s="431" t="s">
        <v>44</v>
      </c>
      <c r="V9" s="431" t="s">
        <v>46</v>
      </c>
      <c r="W9" s="431" t="s">
        <v>48</v>
      </c>
      <c r="X9" s="438" t="s">
        <v>50</v>
      </c>
      <c r="Y9" s="440" t="s">
        <v>53</v>
      </c>
      <c r="Z9" s="425" t="s">
        <v>55</v>
      </c>
      <c r="AA9" s="433" t="s">
        <v>124</v>
      </c>
      <c r="AB9" s="425" t="s">
        <v>125</v>
      </c>
      <c r="AC9" s="425" t="s">
        <v>126</v>
      </c>
      <c r="AD9" s="425" t="s">
        <v>63</v>
      </c>
      <c r="AE9" s="425" t="s">
        <v>127</v>
      </c>
      <c r="AF9" s="415" t="s">
        <v>67</v>
      </c>
      <c r="AG9" s="425" t="s">
        <v>69</v>
      </c>
      <c r="AH9" s="425" t="s">
        <v>71</v>
      </c>
      <c r="AI9" s="409" t="s">
        <v>128</v>
      </c>
      <c r="AJ9" s="18"/>
    </row>
    <row r="10" spans="1:40" ht="16.5" thickBot="1">
      <c r="A10" s="406"/>
      <c r="B10" s="404"/>
      <c r="C10" s="404"/>
      <c r="D10" s="404"/>
      <c r="E10" s="408"/>
      <c r="F10" s="54" t="s">
        <v>129</v>
      </c>
      <c r="G10" s="54" t="s">
        <v>130</v>
      </c>
      <c r="H10" s="404"/>
      <c r="I10" s="404"/>
      <c r="J10" s="404"/>
      <c r="K10" s="102" t="s">
        <v>131</v>
      </c>
      <c r="L10" s="102" t="s">
        <v>132</v>
      </c>
      <c r="M10" s="404"/>
      <c r="N10" s="443"/>
      <c r="O10" s="445"/>
      <c r="P10" s="447"/>
      <c r="Q10" s="449"/>
      <c r="R10" s="428"/>
      <c r="S10" s="430"/>
      <c r="T10" s="432"/>
      <c r="U10" s="432"/>
      <c r="V10" s="432"/>
      <c r="W10" s="432"/>
      <c r="X10" s="439"/>
      <c r="Y10" s="441"/>
      <c r="Z10" s="426"/>
      <c r="AA10" s="434"/>
      <c r="AB10" s="426"/>
      <c r="AC10" s="426"/>
      <c r="AD10" s="426"/>
      <c r="AE10" s="426"/>
      <c r="AF10" s="416"/>
      <c r="AG10" s="426"/>
      <c r="AH10" s="426"/>
      <c r="AI10" s="410"/>
      <c r="AJ10" s="18"/>
    </row>
    <row r="11" spans="1:40" ht="360">
      <c r="A11" s="420" t="s">
        <v>133</v>
      </c>
      <c r="B11" s="111" t="s">
        <v>134</v>
      </c>
      <c r="C11" s="112" t="s">
        <v>135</v>
      </c>
      <c r="D11" s="113" t="s">
        <v>136</v>
      </c>
      <c r="E11" s="114" t="s">
        <v>137</v>
      </c>
      <c r="F11" s="115" t="s">
        <v>138</v>
      </c>
      <c r="G11" s="115" t="s">
        <v>139</v>
      </c>
      <c r="H11" s="116" t="s">
        <v>140</v>
      </c>
      <c r="I11" s="117">
        <v>510000</v>
      </c>
      <c r="J11" s="116" t="s">
        <v>141</v>
      </c>
      <c r="K11" s="116" t="s">
        <v>142</v>
      </c>
      <c r="L11" s="116" t="s">
        <v>143</v>
      </c>
      <c r="M11" s="114"/>
      <c r="N11" s="64"/>
      <c r="O11" s="65"/>
      <c r="P11" s="64" t="s">
        <v>144</v>
      </c>
      <c r="Q11" s="64"/>
      <c r="R11" s="64"/>
      <c r="S11" s="66"/>
      <c r="T11" s="136" t="s">
        <v>145</v>
      </c>
      <c r="U11" s="118" t="s">
        <v>146</v>
      </c>
      <c r="V11" s="119" t="s">
        <v>147</v>
      </c>
      <c r="W11" s="120" t="s">
        <v>148</v>
      </c>
      <c r="X11" s="121" t="s">
        <v>149</v>
      </c>
      <c r="Y11" s="121"/>
      <c r="Z11" s="121" t="s">
        <v>150</v>
      </c>
      <c r="AA11" s="121"/>
      <c r="AB11" s="121"/>
      <c r="AC11" s="121"/>
      <c r="AD11" s="121"/>
      <c r="AE11" s="121"/>
      <c r="AF11" s="121"/>
      <c r="AG11" s="121"/>
      <c r="AH11" s="121"/>
      <c r="AI11" s="121" t="s">
        <v>151</v>
      </c>
      <c r="AJ11" s="18"/>
    </row>
    <row r="12" spans="1:40" ht="409.5">
      <c r="A12" s="421"/>
      <c r="B12" s="48" t="s">
        <v>152</v>
      </c>
      <c r="C12" s="123" t="s">
        <v>153</v>
      </c>
      <c r="D12" s="124" t="s">
        <v>154</v>
      </c>
      <c r="E12" s="114" t="s">
        <v>155</v>
      </c>
      <c r="F12" s="115" t="s">
        <v>156</v>
      </c>
      <c r="G12" s="115" t="s">
        <v>157</v>
      </c>
      <c r="H12" s="114" t="s">
        <v>158</v>
      </c>
      <c r="I12" s="117">
        <v>20000</v>
      </c>
      <c r="J12" s="114" t="s">
        <v>159</v>
      </c>
      <c r="K12" s="116" t="s">
        <v>160</v>
      </c>
      <c r="L12" s="116" t="s">
        <v>161</v>
      </c>
      <c r="M12" s="114"/>
      <c r="N12" s="64"/>
      <c r="O12" s="64"/>
      <c r="P12" s="64" t="s">
        <v>144</v>
      </c>
      <c r="Q12" s="64"/>
      <c r="R12" s="64"/>
      <c r="S12" s="66"/>
      <c r="T12" s="125" t="s">
        <v>162</v>
      </c>
      <c r="U12" s="126" t="s">
        <v>163</v>
      </c>
      <c r="V12" s="127" t="s">
        <v>164</v>
      </c>
      <c r="W12" s="127" t="s">
        <v>165</v>
      </c>
      <c r="X12" s="127" t="s">
        <v>166</v>
      </c>
      <c r="Y12" s="127"/>
      <c r="Z12" s="127" t="s">
        <v>167</v>
      </c>
      <c r="AA12" s="127"/>
      <c r="AB12" s="127"/>
      <c r="AC12" s="127" t="s">
        <v>168</v>
      </c>
      <c r="AD12" s="127" t="s">
        <v>169</v>
      </c>
      <c r="AE12" s="127"/>
      <c r="AF12" s="127"/>
      <c r="AG12" s="121"/>
      <c r="AH12" s="127"/>
      <c r="AI12" s="120" t="s">
        <v>170</v>
      </c>
      <c r="AJ12" s="18"/>
    </row>
    <row r="13" spans="1:40" ht="330">
      <c r="A13" s="421"/>
      <c r="B13" s="48" t="s">
        <v>171</v>
      </c>
      <c r="C13" s="112" t="s">
        <v>172</v>
      </c>
      <c r="D13" s="114" t="s">
        <v>173</v>
      </c>
      <c r="E13" s="114" t="s">
        <v>174</v>
      </c>
      <c r="F13" s="115" t="s">
        <v>175</v>
      </c>
      <c r="G13" s="115" t="s">
        <v>176</v>
      </c>
      <c r="H13" s="114" t="s">
        <v>177</v>
      </c>
      <c r="I13" s="117">
        <v>1000000</v>
      </c>
      <c r="J13" s="116" t="s">
        <v>178</v>
      </c>
      <c r="K13" s="116" t="s">
        <v>179</v>
      </c>
      <c r="L13" s="116" t="s">
        <v>180</v>
      </c>
      <c r="M13" s="114" t="s">
        <v>181</v>
      </c>
      <c r="N13" s="64"/>
      <c r="O13" s="64" t="s">
        <v>144</v>
      </c>
      <c r="P13" s="64"/>
      <c r="Q13" s="64"/>
      <c r="R13" s="64"/>
      <c r="S13" s="66"/>
      <c r="T13" s="125" t="s">
        <v>182</v>
      </c>
      <c r="U13" s="126" t="s">
        <v>183</v>
      </c>
      <c r="V13" s="127" t="s">
        <v>184</v>
      </c>
      <c r="W13" s="127" t="s">
        <v>185</v>
      </c>
      <c r="X13" s="127" t="s">
        <v>186</v>
      </c>
      <c r="Y13" s="127"/>
      <c r="Z13" s="127" t="s">
        <v>187</v>
      </c>
      <c r="AA13" s="127"/>
      <c r="AB13" s="127" t="s">
        <v>188</v>
      </c>
      <c r="AC13" s="127" t="s">
        <v>189</v>
      </c>
      <c r="AD13" s="127"/>
      <c r="AE13" s="127"/>
      <c r="AF13" s="127"/>
      <c r="AG13" s="127" t="s">
        <v>190</v>
      </c>
      <c r="AH13" s="127" t="s">
        <v>191</v>
      </c>
      <c r="AI13" s="127" t="s">
        <v>192</v>
      </c>
      <c r="AJ13" s="18"/>
    </row>
    <row r="14" spans="1:40" ht="384.75" customHeight="1">
      <c r="A14" s="422" t="s">
        <v>193</v>
      </c>
      <c r="B14" s="48" t="s">
        <v>194</v>
      </c>
      <c r="C14" s="129" t="s">
        <v>195</v>
      </c>
      <c r="D14" s="130" t="s">
        <v>196</v>
      </c>
      <c r="E14" s="114" t="s">
        <v>197</v>
      </c>
      <c r="F14" s="115" t="s">
        <v>138</v>
      </c>
      <c r="G14" s="115" t="s">
        <v>176</v>
      </c>
      <c r="H14" s="116" t="s">
        <v>198</v>
      </c>
      <c r="I14" s="117">
        <v>500000</v>
      </c>
      <c r="J14" s="116" t="s">
        <v>199</v>
      </c>
      <c r="K14" s="116" t="s">
        <v>200</v>
      </c>
      <c r="L14" s="116" t="s">
        <v>201</v>
      </c>
      <c r="M14" s="114"/>
      <c r="N14" s="64"/>
      <c r="O14" s="64"/>
      <c r="P14" s="64"/>
      <c r="Q14" s="64" t="s">
        <v>144</v>
      </c>
      <c r="R14" s="64"/>
      <c r="S14" s="66"/>
      <c r="T14" s="120" t="s">
        <v>202</v>
      </c>
      <c r="U14" s="131" t="s">
        <v>203</v>
      </c>
      <c r="V14" s="120" t="s">
        <v>204</v>
      </c>
      <c r="W14" s="127" t="s">
        <v>205</v>
      </c>
      <c r="X14" s="127" t="s">
        <v>206</v>
      </c>
      <c r="Y14" s="127"/>
      <c r="Z14" s="127"/>
      <c r="AA14" s="127"/>
      <c r="AB14" s="127"/>
      <c r="AC14" s="127"/>
      <c r="AD14" s="127"/>
      <c r="AE14" s="127"/>
      <c r="AF14" s="127"/>
      <c r="AG14" s="127"/>
      <c r="AH14" s="127"/>
      <c r="AI14" s="127"/>
      <c r="AJ14" s="18"/>
    </row>
    <row r="15" spans="1:40" ht="167.25" customHeight="1">
      <c r="A15" s="421"/>
      <c r="B15" s="48" t="s">
        <v>207</v>
      </c>
      <c r="C15" s="132" t="s">
        <v>208</v>
      </c>
      <c r="D15" s="130" t="s">
        <v>209</v>
      </c>
      <c r="E15" s="114" t="s">
        <v>210</v>
      </c>
      <c r="F15" s="115" t="s">
        <v>138</v>
      </c>
      <c r="G15" s="115" t="s">
        <v>176</v>
      </c>
      <c r="H15" s="116" t="s">
        <v>211</v>
      </c>
      <c r="I15" s="117">
        <v>30000</v>
      </c>
      <c r="J15" s="116" t="s">
        <v>212</v>
      </c>
      <c r="K15" s="116" t="s">
        <v>213</v>
      </c>
      <c r="L15" s="116" t="s">
        <v>214</v>
      </c>
      <c r="M15" s="114" t="s">
        <v>215</v>
      </c>
      <c r="N15" s="64"/>
      <c r="O15" s="64"/>
      <c r="P15" s="64" t="s">
        <v>144</v>
      </c>
      <c r="Q15" s="64"/>
      <c r="R15" s="64"/>
      <c r="S15" s="66"/>
      <c r="T15" s="131" t="s">
        <v>216</v>
      </c>
      <c r="U15" s="127" t="s">
        <v>217</v>
      </c>
      <c r="V15" s="127" t="s">
        <v>218</v>
      </c>
      <c r="W15" s="127" t="s">
        <v>219</v>
      </c>
      <c r="X15" s="128" t="s">
        <v>220</v>
      </c>
      <c r="Y15" s="127"/>
      <c r="Z15" s="127"/>
      <c r="AA15" s="127"/>
      <c r="AB15" s="127"/>
      <c r="AC15" s="127"/>
      <c r="AD15" s="128" t="s">
        <v>221</v>
      </c>
      <c r="AE15" s="127"/>
      <c r="AF15" s="127"/>
      <c r="AG15" s="125" t="s">
        <v>222</v>
      </c>
      <c r="AH15" s="125" t="s">
        <v>223</v>
      </c>
      <c r="AI15" s="161" t="s">
        <v>224</v>
      </c>
      <c r="AJ15" s="18"/>
    </row>
    <row r="16" spans="1:40" ht="285">
      <c r="A16" s="421"/>
      <c r="B16" s="48" t="s">
        <v>225</v>
      </c>
      <c r="C16" s="133" t="s">
        <v>226</v>
      </c>
      <c r="D16" s="134" t="s">
        <v>227</v>
      </c>
      <c r="E16" s="114" t="s">
        <v>228</v>
      </c>
      <c r="F16" s="115" t="s">
        <v>138</v>
      </c>
      <c r="G16" s="115" t="s">
        <v>176</v>
      </c>
      <c r="H16" s="114" t="s">
        <v>229</v>
      </c>
      <c r="I16" s="117">
        <v>5000000</v>
      </c>
      <c r="J16" s="116" t="s">
        <v>230</v>
      </c>
      <c r="K16" s="135" t="s">
        <v>231</v>
      </c>
      <c r="L16" s="68" t="s">
        <v>232</v>
      </c>
      <c r="M16" s="114"/>
      <c r="N16" s="64"/>
      <c r="O16" s="64"/>
      <c r="P16" s="64" t="s">
        <v>144</v>
      </c>
      <c r="Q16" s="64"/>
      <c r="R16" s="64"/>
      <c r="S16" s="66"/>
      <c r="T16" s="136" t="s">
        <v>233</v>
      </c>
      <c r="U16" s="118" t="s">
        <v>234</v>
      </c>
      <c r="V16" s="121" t="s">
        <v>235</v>
      </c>
      <c r="W16" s="127" t="s">
        <v>236</v>
      </c>
      <c r="X16" s="121" t="s">
        <v>237</v>
      </c>
      <c r="Y16" s="121" t="s">
        <v>238</v>
      </c>
      <c r="Z16" s="121" t="s">
        <v>239</v>
      </c>
      <c r="AA16" s="121" t="s">
        <v>240</v>
      </c>
      <c r="AB16" s="121"/>
      <c r="AC16" s="131" t="s">
        <v>241</v>
      </c>
      <c r="AD16" s="121"/>
      <c r="AE16" s="121" t="s">
        <v>242</v>
      </c>
      <c r="AF16" s="121" t="s">
        <v>243</v>
      </c>
      <c r="AG16" s="121" t="s">
        <v>244</v>
      </c>
      <c r="AH16" s="121"/>
      <c r="AI16" s="121" t="s">
        <v>245</v>
      </c>
      <c r="AJ16" s="18"/>
    </row>
    <row r="17" spans="1:36" ht="327.75" customHeight="1">
      <c r="A17" s="421"/>
      <c r="B17" s="48" t="s">
        <v>246</v>
      </c>
      <c r="C17" s="133" t="s">
        <v>247</v>
      </c>
      <c r="D17" s="134" t="s">
        <v>248</v>
      </c>
      <c r="E17" s="137" t="s">
        <v>249</v>
      </c>
      <c r="F17" s="115" t="s">
        <v>138</v>
      </c>
      <c r="G17" s="115" t="s">
        <v>250</v>
      </c>
      <c r="H17" s="114" t="s">
        <v>140</v>
      </c>
      <c r="I17" s="117">
        <v>20000</v>
      </c>
      <c r="J17" s="116" t="s">
        <v>251</v>
      </c>
      <c r="K17" s="48" t="s">
        <v>252</v>
      </c>
      <c r="L17" s="116" t="s">
        <v>253</v>
      </c>
      <c r="M17" s="114"/>
      <c r="N17" s="64"/>
      <c r="O17" s="64" t="s">
        <v>144</v>
      </c>
      <c r="P17" s="64"/>
      <c r="Q17" s="64"/>
      <c r="R17" s="64"/>
      <c r="S17" s="66"/>
      <c r="T17" s="136" t="s">
        <v>254</v>
      </c>
      <c r="U17" s="138" t="s">
        <v>255</v>
      </c>
      <c r="V17" s="131" t="s">
        <v>256</v>
      </c>
      <c r="W17" s="131" t="s">
        <v>257</v>
      </c>
      <c r="X17" s="121" t="s">
        <v>258</v>
      </c>
      <c r="Y17" s="121"/>
      <c r="Z17" s="121" t="s">
        <v>259</v>
      </c>
      <c r="AA17" s="121"/>
      <c r="AB17" s="121"/>
      <c r="AC17" s="121" t="s">
        <v>260</v>
      </c>
      <c r="AD17" s="121"/>
      <c r="AE17" s="121"/>
      <c r="AF17" s="121" t="s">
        <v>261</v>
      </c>
      <c r="AG17" s="131" t="s">
        <v>262</v>
      </c>
      <c r="AH17" s="121"/>
      <c r="AI17" s="121" t="s">
        <v>263</v>
      </c>
      <c r="AJ17" s="18"/>
    </row>
    <row r="18" spans="1:36" ht="409.5">
      <c r="A18" s="422" t="s">
        <v>264</v>
      </c>
      <c r="B18" s="48" t="s">
        <v>265</v>
      </c>
      <c r="C18" s="112" t="s">
        <v>266</v>
      </c>
      <c r="D18" s="114" t="s">
        <v>267</v>
      </c>
      <c r="E18" s="114" t="s">
        <v>268</v>
      </c>
      <c r="F18" s="115" t="s">
        <v>138</v>
      </c>
      <c r="G18" s="115" t="s">
        <v>269</v>
      </c>
      <c r="H18" s="116" t="s">
        <v>270</v>
      </c>
      <c r="I18" s="117">
        <v>0</v>
      </c>
      <c r="J18" s="116" t="s">
        <v>271</v>
      </c>
      <c r="K18" s="116" t="s">
        <v>232</v>
      </c>
      <c r="L18" s="116" t="s">
        <v>232</v>
      </c>
      <c r="M18" s="114" t="s">
        <v>272</v>
      </c>
      <c r="N18" s="64"/>
      <c r="O18" s="64" t="s">
        <v>144</v>
      </c>
      <c r="P18" s="64"/>
      <c r="Q18" s="64"/>
      <c r="R18" s="64"/>
      <c r="S18" s="66"/>
      <c r="T18" s="139"/>
      <c r="U18" s="127" t="s">
        <v>273</v>
      </c>
      <c r="V18" s="131" t="s">
        <v>274</v>
      </c>
      <c r="W18" s="120" t="s">
        <v>275</v>
      </c>
      <c r="X18" s="127" t="s">
        <v>276</v>
      </c>
      <c r="Y18" s="127"/>
      <c r="Z18" s="127" t="s">
        <v>277</v>
      </c>
      <c r="AA18" s="127"/>
      <c r="AB18" s="127"/>
      <c r="AC18" s="127"/>
      <c r="AD18" s="127" t="s">
        <v>278</v>
      </c>
      <c r="AE18" s="127"/>
      <c r="AF18" s="127"/>
      <c r="AG18" s="127"/>
      <c r="AH18" s="127"/>
      <c r="AI18" s="127" t="s">
        <v>279</v>
      </c>
      <c r="AJ18" s="18"/>
    </row>
    <row r="19" spans="1:36" ht="409.5">
      <c r="A19" s="421"/>
      <c r="B19" s="48" t="s">
        <v>280</v>
      </c>
      <c r="C19" s="112" t="s">
        <v>281</v>
      </c>
      <c r="D19" s="114" t="s">
        <v>282</v>
      </c>
      <c r="E19" s="114" t="s">
        <v>268</v>
      </c>
      <c r="F19" s="115" t="s">
        <v>138</v>
      </c>
      <c r="G19" s="115" t="s">
        <v>176</v>
      </c>
      <c r="H19" s="114" t="s">
        <v>283</v>
      </c>
      <c r="I19" s="141">
        <v>50000</v>
      </c>
      <c r="J19" s="114" t="s">
        <v>284</v>
      </c>
      <c r="K19" s="116" t="s">
        <v>232</v>
      </c>
      <c r="L19" s="116" t="s">
        <v>232</v>
      </c>
      <c r="M19" s="114" t="s">
        <v>285</v>
      </c>
      <c r="N19" s="64"/>
      <c r="O19" s="64"/>
      <c r="P19" s="64" t="s">
        <v>144</v>
      </c>
      <c r="Q19" s="64"/>
      <c r="R19" s="64"/>
      <c r="S19" s="66"/>
      <c r="T19" s="125" t="s">
        <v>286</v>
      </c>
      <c r="U19" s="127" t="s">
        <v>287</v>
      </c>
      <c r="V19" s="127" t="s">
        <v>288</v>
      </c>
      <c r="W19" s="127" t="s">
        <v>289</v>
      </c>
      <c r="X19" s="127" t="s">
        <v>290</v>
      </c>
      <c r="Y19" s="127"/>
      <c r="Z19" s="127"/>
      <c r="AA19" s="127"/>
      <c r="AB19" s="127"/>
      <c r="AC19" s="127"/>
      <c r="AD19" s="127"/>
      <c r="AE19" s="127"/>
      <c r="AF19" s="127" t="s">
        <v>291</v>
      </c>
      <c r="AG19" s="127"/>
      <c r="AH19" s="127"/>
      <c r="AI19" s="127"/>
      <c r="AJ19" s="18"/>
    </row>
    <row r="20" spans="1:36" ht="210">
      <c r="A20" s="421"/>
      <c r="B20" s="48" t="s">
        <v>292</v>
      </c>
      <c r="C20" s="112" t="s">
        <v>293</v>
      </c>
      <c r="D20" s="114" t="s">
        <v>294</v>
      </c>
      <c r="E20" s="114" t="s">
        <v>295</v>
      </c>
      <c r="F20" s="115" t="s">
        <v>138</v>
      </c>
      <c r="G20" s="115" t="s">
        <v>296</v>
      </c>
      <c r="H20" s="114" t="s">
        <v>229</v>
      </c>
      <c r="I20" s="117">
        <v>100000</v>
      </c>
      <c r="J20" s="116" t="s">
        <v>297</v>
      </c>
      <c r="K20" s="116" t="s">
        <v>232</v>
      </c>
      <c r="L20" s="116" t="s">
        <v>232</v>
      </c>
      <c r="M20" s="114" t="s">
        <v>298</v>
      </c>
      <c r="N20" s="64"/>
      <c r="O20" s="64" t="s">
        <v>144</v>
      </c>
      <c r="P20" s="64"/>
      <c r="Q20" s="64"/>
      <c r="R20" s="64"/>
      <c r="S20" s="66"/>
      <c r="T20" s="131" t="s">
        <v>299</v>
      </c>
      <c r="U20" s="140" t="s">
        <v>300</v>
      </c>
      <c r="V20" s="127" t="s">
        <v>301</v>
      </c>
      <c r="W20" s="131" t="s">
        <v>302</v>
      </c>
      <c r="X20" s="127" t="s">
        <v>303</v>
      </c>
      <c r="Y20" s="127"/>
      <c r="Z20" s="127"/>
      <c r="AA20" s="127"/>
      <c r="AB20" s="127"/>
      <c r="AC20" s="127" t="s">
        <v>304</v>
      </c>
      <c r="AD20" s="127"/>
      <c r="AE20" s="127"/>
      <c r="AF20" s="127"/>
      <c r="AG20" s="127"/>
      <c r="AH20" s="127"/>
      <c r="AI20" s="127" t="s">
        <v>303</v>
      </c>
      <c r="AJ20" s="18"/>
    </row>
    <row r="21" spans="1:36" ht="240">
      <c r="A21" s="421"/>
      <c r="B21" s="48" t="s">
        <v>305</v>
      </c>
      <c r="C21" s="112" t="s">
        <v>306</v>
      </c>
      <c r="D21" s="114" t="s">
        <v>307</v>
      </c>
      <c r="E21" s="114" t="s">
        <v>308</v>
      </c>
      <c r="F21" s="115" t="s">
        <v>138</v>
      </c>
      <c r="G21" s="115" t="s">
        <v>309</v>
      </c>
      <c r="H21" s="114" t="s">
        <v>310</v>
      </c>
      <c r="I21" s="117">
        <v>200000</v>
      </c>
      <c r="J21" s="116" t="s">
        <v>311</v>
      </c>
      <c r="K21" s="116" t="s">
        <v>232</v>
      </c>
      <c r="L21" s="116" t="s">
        <v>312</v>
      </c>
      <c r="M21" s="114" t="s">
        <v>313</v>
      </c>
      <c r="N21" s="64"/>
      <c r="O21" s="64" t="s">
        <v>144</v>
      </c>
      <c r="P21" s="64"/>
      <c r="Q21" s="64"/>
      <c r="R21" s="64"/>
      <c r="S21" s="66"/>
      <c r="T21" s="136" t="s">
        <v>314</v>
      </c>
      <c r="U21" s="138" t="s">
        <v>315</v>
      </c>
      <c r="V21" s="121" t="s">
        <v>316</v>
      </c>
      <c r="W21" s="121" t="s">
        <v>317</v>
      </c>
      <c r="X21" s="121" t="s">
        <v>318</v>
      </c>
      <c r="Y21" s="121"/>
      <c r="Z21" s="121"/>
      <c r="AA21" s="121"/>
      <c r="AB21" s="121"/>
      <c r="AC21" s="121" t="s">
        <v>319</v>
      </c>
      <c r="AD21" s="121"/>
      <c r="AE21" s="121"/>
      <c r="AF21" s="121"/>
      <c r="AG21" s="121"/>
      <c r="AH21" s="121"/>
      <c r="AI21" s="121"/>
      <c r="AJ21" s="18"/>
    </row>
    <row r="22" spans="1:36" ht="240">
      <c r="A22" s="421"/>
      <c r="B22" s="48" t="s">
        <v>320</v>
      </c>
      <c r="C22" s="112" t="s">
        <v>321</v>
      </c>
      <c r="D22" s="114" t="s">
        <v>322</v>
      </c>
      <c r="E22" s="114" t="s">
        <v>323</v>
      </c>
      <c r="F22" s="115" t="s">
        <v>175</v>
      </c>
      <c r="G22" s="115" t="s">
        <v>324</v>
      </c>
      <c r="H22" s="114" t="s">
        <v>310</v>
      </c>
      <c r="I22" s="117">
        <v>80000</v>
      </c>
      <c r="J22" s="116" t="s">
        <v>325</v>
      </c>
      <c r="K22" s="116" t="s">
        <v>326</v>
      </c>
      <c r="L22" s="116" t="s">
        <v>327</v>
      </c>
      <c r="M22" s="114" t="s">
        <v>328</v>
      </c>
      <c r="N22" s="64"/>
      <c r="O22" s="64"/>
      <c r="P22" s="64"/>
      <c r="Q22" s="64" t="s">
        <v>144</v>
      </c>
      <c r="R22" s="64"/>
      <c r="S22" s="66"/>
      <c r="T22" s="131" t="s">
        <v>329</v>
      </c>
      <c r="U22" s="118" t="s">
        <v>330</v>
      </c>
      <c r="V22" s="121" t="s">
        <v>331</v>
      </c>
      <c r="W22" s="121" t="s">
        <v>332</v>
      </c>
      <c r="X22" s="121"/>
      <c r="Y22" s="121"/>
      <c r="Z22" s="121"/>
      <c r="AA22" s="121"/>
      <c r="AB22" s="121"/>
      <c r="AC22" s="162" t="s">
        <v>333</v>
      </c>
      <c r="AD22" s="121"/>
      <c r="AE22" s="121"/>
      <c r="AF22" s="122"/>
      <c r="AG22" s="122"/>
      <c r="AH22" s="121"/>
      <c r="AI22" s="121" t="s">
        <v>334</v>
      </c>
      <c r="AJ22" s="18"/>
    </row>
    <row r="23" spans="1:36" ht="300">
      <c r="A23" s="421"/>
      <c r="B23" s="48" t="s">
        <v>335</v>
      </c>
      <c r="C23" s="112" t="s">
        <v>336</v>
      </c>
      <c r="D23" s="113" t="s">
        <v>337</v>
      </c>
      <c r="E23" s="114" t="s">
        <v>338</v>
      </c>
      <c r="F23" s="115" t="s">
        <v>339</v>
      </c>
      <c r="G23" s="115" t="s">
        <v>340</v>
      </c>
      <c r="H23" s="114" t="s">
        <v>310</v>
      </c>
      <c r="I23" s="117">
        <v>100000</v>
      </c>
      <c r="J23" s="116" t="s">
        <v>341</v>
      </c>
      <c r="K23" s="116" t="s">
        <v>232</v>
      </c>
      <c r="L23" s="116" t="s">
        <v>312</v>
      </c>
      <c r="M23" s="114"/>
      <c r="N23" s="64" t="s">
        <v>144</v>
      </c>
      <c r="O23" s="64"/>
      <c r="P23" s="64"/>
      <c r="Q23" s="64"/>
      <c r="R23" s="64"/>
      <c r="S23" s="66"/>
      <c r="T23" s="136" t="s">
        <v>342</v>
      </c>
      <c r="U23" s="118" t="s">
        <v>343</v>
      </c>
      <c r="V23" s="131" t="s">
        <v>344</v>
      </c>
      <c r="W23" s="127" t="s">
        <v>345</v>
      </c>
      <c r="X23" s="131" t="s">
        <v>346</v>
      </c>
      <c r="Y23" s="121"/>
      <c r="Z23" s="121"/>
      <c r="AA23" s="121"/>
      <c r="AB23" s="121"/>
      <c r="AC23" s="121"/>
      <c r="AD23" s="121"/>
      <c r="AE23" s="121"/>
      <c r="AF23" s="121" t="s">
        <v>347</v>
      </c>
      <c r="AG23" s="121"/>
      <c r="AH23" s="121"/>
      <c r="AI23" s="121" t="s">
        <v>348</v>
      </c>
      <c r="AJ23" s="18"/>
    </row>
    <row r="24" spans="1:36" ht="195">
      <c r="A24" s="421"/>
      <c r="B24" s="48" t="s">
        <v>349</v>
      </c>
      <c r="C24" s="112" t="s">
        <v>350</v>
      </c>
      <c r="D24" s="114" t="s">
        <v>351</v>
      </c>
      <c r="E24" s="114" t="s">
        <v>352</v>
      </c>
      <c r="F24" s="115" t="s">
        <v>353</v>
      </c>
      <c r="G24" s="115" t="s">
        <v>176</v>
      </c>
      <c r="H24" s="114" t="s">
        <v>310</v>
      </c>
      <c r="I24" s="117">
        <v>800000</v>
      </c>
      <c r="J24" s="116" t="s">
        <v>354</v>
      </c>
      <c r="K24" s="116" t="s">
        <v>355</v>
      </c>
      <c r="L24" s="116" t="s">
        <v>356</v>
      </c>
      <c r="M24" s="114" t="s">
        <v>357</v>
      </c>
      <c r="N24" s="64" t="s">
        <v>144</v>
      </c>
      <c r="O24" s="64"/>
      <c r="P24" s="64"/>
      <c r="Q24" s="64"/>
      <c r="R24" s="64"/>
      <c r="S24" s="66"/>
      <c r="T24" s="131" t="s">
        <v>358</v>
      </c>
      <c r="U24" s="118" t="s">
        <v>359</v>
      </c>
      <c r="V24" s="121" t="s">
        <v>360</v>
      </c>
      <c r="W24" s="121" t="s">
        <v>361</v>
      </c>
      <c r="X24" s="121" t="s">
        <v>362</v>
      </c>
      <c r="Y24" s="121"/>
      <c r="Z24" s="121"/>
      <c r="AA24" s="121"/>
      <c r="AB24" s="121"/>
      <c r="AC24" s="121"/>
      <c r="AD24" s="121"/>
      <c r="AE24" s="121"/>
      <c r="AF24" s="131" t="s">
        <v>363</v>
      </c>
      <c r="AG24" s="121"/>
      <c r="AH24" s="121"/>
      <c r="AI24" s="121"/>
      <c r="AJ24" s="18"/>
    </row>
    <row r="25" spans="1:36" ht="240">
      <c r="A25" s="421"/>
      <c r="B25" s="48" t="s">
        <v>364</v>
      </c>
      <c r="C25" s="112" t="s">
        <v>365</v>
      </c>
      <c r="D25" s="114" t="s">
        <v>294</v>
      </c>
      <c r="E25" s="114" t="s">
        <v>366</v>
      </c>
      <c r="F25" s="115" t="s">
        <v>138</v>
      </c>
      <c r="G25" s="115" t="s">
        <v>309</v>
      </c>
      <c r="H25" s="114" t="s">
        <v>367</v>
      </c>
      <c r="I25" s="117">
        <v>50000</v>
      </c>
      <c r="J25" s="116" t="s">
        <v>368</v>
      </c>
      <c r="K25" s="116" t="s">
        <v>232</v>
      </c>
      <c r="L25" s="116" t="s">
        <v>232</v>
      </c>
      <c r="M25" s="114" t="s">
        <v>369</v>
      </c>
      <c r="N25" s="64"/>
      <c r="O25" s="64" t="s">
        <v>144</v>
      </c>
      <c r="P25" s="64"/>
      <c r="Q25" s="64"/>
      <c r="R25" s="64"/>
      <c r="S25" s="66"/>
      <c r="T25" s="136" t="s">
        <v>370</v>
      </c>
      <c r="U25" s="121" t="s">
        <v>371</v>
      </c>
      <c r="V25" s="121" t="s">
        <v>372</v>
      </c>
      <c r="W25" s="121" t="s">
        <v>373</v>
      </c>
      <c r="X25" s="121" t="s">
        <v>374</v>
      </c>
      <c r="Y25" s="121"/>
      <c r="Z25" s="121"/>
      <c r="AA25" s="121"/>
      <c r="AB25" s="121"/>
      <c r="AC25" s="120" t="s">
        <v>375</v>
      </c>
      <c r="AD25" s="121"/>
      <c r="AE25" s="121"/>
      <c r="AF25" s="121" t="s">
        <v>376</v>
      </c>
      <c r="AG25" s="121"/>
      <c r="AH25" s="121"/>
      <c r="AI25" s="121" t="s">
        <v>377</v>
      </c>
      <c r="AJ25" s="18"/>
    </row>
    <row r="26" spans="1:36" ht="409.5">
      <c r="A26" s="422" t="s">
        <v>378</v>
      </c>
      <c r="B26" s="48" t="s">
        <v>379</v>
      </c>
      <c r="C26" s="112" t="s">
        <v>380</v>
      </c>
      <c r="D26" s="134" t="s">
        <v>381</v>
      </c>
      <c r="E26" s="114" t="s">
        <v>382</v>
      </c>
      <c r="F26" s="115" t="s">
        <v>138</v>
      </c>
      <c r="G26" s="115" t="s">
        <v>176</v>
      </c>
      <c r="H26" s="116" t="s">
        <v>367</v>
      </c>
      <c r="I26" s="117">
        <v>2000000</v>
      </c>
      <c r="J26" s="142" t="s">
        <v>383</v>
      </c>
      <c r="K26" s="116" t="s">
        <v>384</v>
      </c>
      <c r="L26" s="116" t="s">
        <v>232</v>
      </c>
      <c r="M26" s="114" t="s">
        <v>385</v>
      </c>
      <c r="N26" s="64"/>
      <c r="O26" s="64"/>
      <c r="P26" s="64"/>
      <c r="Q26" s="64" t="s">
        <v>144</v>
      </c>
      <c r="R26" s="64"/>
      <c r="S26" s="66"/>
      <c r="T26" s="125" t="s">
        <v>386</v>
      </c>
      <c r="U26" s="126" t="s">
        <v>387</v>
      </c>
      <c r="V26" s="127" t="s">
        <v>388</v>
      </c>
      <c r="W26" s="127" t="s">
        <v>389</v>
      </c>
      <c r="X26" s="127" t="s">
        <v>390</v>
      </c>
      <c r="Y26" s="127"/>
      <c r="Z26" s="127"/>
      <c r="AA26" s="127"/>
      <c r="AB26" s="127"/>
      <c r="AC26" s="127"/>
      <c r="AD26" s="127"/>
      <c r="AE26" s="127"/>
      <c r="AF26" s="127"/>
      <c r="AG26" s="127"/>
      <c r="AH26" s="127"/>
      <c r="AI26" s="127" t="s">
        <v>391</v>
      </c>
      <c r="AJ26" s="18"/>
    </row>
    <row r="27" spans="1:36" ht="399">
      <c r="A27" s="421"/>
      <c r="B27" s="48" t="s">
        <v>392</v>
      </c>
      <c r="C27" s="112" t="s">
        <v>393</v>
      </c>
      <c r="D27" s="134" t="s">
        <v>394</v>
      </c>
      <c r="E27" s="114" t="s">
        <v>395</v>
      </c>
      <c r="F27" s="115" t="s">
        <v>138</v>
      </c>
      <c r="G27" s="115" t="s">
        <v>176</v>
      </c>
      <c r="H27" s="114" t="s">
        <v>177</v>
      </c>
      <c r="I27" s="117">
        <v>5000000</v>
      </c>
      <c r="J27" s="116" t="s">
        <v>396</v>
      </c>
      <c r="K27" s="116" t="s">
        <v>397</v>
      </c>
      <c r="L27" s="116" t="s">
        <v>232</v>
      </c>
      <c r="M27" s="114" t="s">
        <v>385</v>
      </c>
      <c r="N27" s="64"/>
      <c r="O27" s="64"/>
      <c r="P27" s="64"/>
      <c r="Q27" s="64" t="s">
        <v>144</v>
      </c>
      <c r="R27" s="64"/>
      <c r="S27" s="66"/>
      <c r="T27" s="120" t="s">
        <v>398</v>
      </c>
      <c r="U27" s="131" t="s">
        <v>399</v>
      </c>
      <c r="V27" s="131" t="s">
        <v>400</v>
      </c>
      <c r="W27" s="121" t="s">
        <v>401</v>
      </c>
      <c r="X27" s="127" t="s">
        <v>402</v>
      </c>
      <c r="Y27" s="127"/>
      <c r="Z27" s="127"/>
      <c r="AA27" s="127"/>
      <c r="AB27" s="127"/>
      <c r="AC27" s="127"/>
      <c r="AD27" s="127"/>
      <c r="AE27" s="127"/>
      <c r="AF27" s="127"/>
      <c r="AG27" s="127"/>
      <c r="AH27" s="127"/>
      <c r="AI27" s="127" t="s">
        <v>403</v>
      </c>
      <c r="AJ27" s="18"/>
    </row>
    <row r="28" spans="1:36" ht="385.5" customHeight="1">
      <c r="A28" s="421"/>
      <c r="B28" s="48" t="s">
        <v>404</v>
      </c>
      <c r="C28" s="112" t="s">
        <v>405</v>
      </c>
      <c r="D28" s="134" t="s">
        <v>394</v>
      </c>
      <c r="E28" s="114" t="s">
        <v>406</v>
      </c>
      <c r="F28" s="115" t="s">
        <v>138</v>
      </c>
      <c r="G28" s="115" t="s">
        <v>176</v>
      </c>
      <c r="H28" s="114" t="s">
        <v>407</v>
      </c>
      <c r="I28" s="117">
        <v>1500000</v>
      </c>
      <c r="J28" s="116" t="s">
        <v>408</v>
      </c>
      <c r="K28" s="116" t="s">
        <v>397</v>
      </c>
      <c r="L28" s="116" t="s">
        <v>232</v>
      </c>
      <c r="M28" s="114" t="s">
        <v>409</v>
      </c>
      <c r="N28" s="64"/>
      <c r="O28" s="64"/>
      <c r="P28" s="64"/>
      <c r="Q28" s="64" t="s">
        <v>144</v>
      </c>
      <c r="R28" s="64"/>
      <c r="S28" s="66"/>
      <c r="T28" s="125" t="s">
        <v>410</v>
      </c>
      <c r="U28" s="120" t="s">
        <v>411</v>
      </c>
      <c r="V28" s="143" t="s">
        <v>412</v>
      </c>
      <c r="W28" s="121" t="s">
        <v>413</v>
      </c>
      <c r="X28" s="127" t="s">
        <v>414</v>
      </c>
      <c r="Y28" s="127"/>
      <c r="Z28" s="127"/>
      <c r="AA28" s="127"/>
      <c r="AB28" s="127"/>
      <c r="AC28" s="127"/>
      <c r="AD28" s="127"/>
      <c r="AE28" s="127"/>
      <c r="AF28" s="127" t="s">
        <v>415</v>
      </c>
      <c r="AG28" s="127"/>
      <c r="AH28" s="127"/>
      <c r="AI28" s="127" t="s">
        <v>416</v>
      </c>
      <c r="AJ28" s="18"/>
    </row>
    <row r="29" spans="1:36" ht="165">
      <c r="A29" s="421"/>
      <c r="B29" s="48" t="s">
        <v>417</v>
      </c>
      <c r="C29" s="144" t="s">
        <v>418</v>
      </c>
      <c r="D29" s="134" t="s">
        <v>394</v>
      </c>
      <c r="E29" s="114" t="s">
        <v>419</v>
      </c>
      <c r="F29" s="115" t="s">
        <v>138</v>
      </c>
      <c r="G29" s="115" t="s">
        <v>176</v>
      </c>
      <c r="H29" s="114" t="s">
        <v>177</v>
      </c>
      <c r="I29" s="117">
        <v>2000000</v>
      </c>
      <c r="J29" s="116" t="s">
        <v>420</v>
      </c>
      <c r="K29" s="116" t="s">
        <v>397</v>
      </c>
      <c r="L29" s="116" t="s">
        <v>232</v>
      </c>
      <c r="M29" s="114"/>
      <c r="N29" s="64"/>
      <c r="O29" s="64"/>
      <c r="P29" s="64" t="s">
        <v>144</v>
      </c>
      <c r="Q29" s="64"/>
      <c r="R29" s="64"/>
      <c r="S29" s="66"/>
      <c r="T29" s="125" t="s">
        <v>421</v>
      </c>
      <c r="U29" s="127" t="s">
        <v>422</v>
      </c>
      <c r="V29" s="127" t="s">
        <v>423</v>
      </c>
      <c r="W29" s="127" t="s">
        <v>424</v>
      </c>
      <c r="X29" s="127"/>
      <c r="Y29" s="127"/>
      <c r="Z29" s="127"/>
      <c r="AA29" s="127"/>
      <c r="AB29" s="127"/>
      <c r="AC29" s="127"/>
      <c r="AD29" s="127" t="s">
        <v>425</v>
      </c>
      <c r="AE29" s="127"/>
      <c r="AF29" s="127"/>
      <c r="AG29" s="120"/>
      <c r="AH29" s="127"/>
      <c r="AI29" s="127" t="s">
        <v>426</v>
      </c>
      <c r="AJ29" s="18"/>
    </row>
    <row r="30" spans="1:36" ht="370.5">
      <c r="A30" s="421"/>
      <c r="B30" s="48" t="s">
        <v>427</v>
      </c>
      <c r="C30" s="144" t="s">
        <v>428</v>
      </c>
      <c r="D30" s="134" t="s">
        <v>394</v>
      </c>
      <c r="E30" s="114" t="s">
        <v>429</v>
      </c>
      <c r="F30" s="115" t="s">
        <v>138</v>
      </c>
      <c r="G30" s="115" t="s">
        <v>176</v>
      </c>
      <c r="H30" s="114" t="s">
        <v>430</v>
      </c>
      <c r="I30" s="117">
        <v>300000</v>
      </c>
      <c r="J30" s="116" t="s">
        <v>431</v>
      </c>
      <c r="K30" s="116" t="s">
        <v>432</v>
      </c>
      <c r="L30" s="116" t="s">
        <v>232</v>
      </c>
      <c r="M30" s="114"/>
      <c r="N30" s="64"/>
      <c r="O30" s="64"/>
      <c r="P30" s="64"/>
      <c r="Q30" s="64" t="s">
        <v>144</v>
      </c>
      <c r="R30" s="64"/>
      <c r="S30" s="66"/>
      <c r="T30" s="125" t="s">
        <v>433</v>
      </c>
      <c r="U30" s="131" t="s">
        <v>434</v>
      </c>
      <c r="V30" s="127" t="s">
        <v>435</v>
      </c>
      <c r="W30" s="131" t="s">
        <v>436</v>
      </c>
      <c r="X30" s="131" t="s">
        <v>437</v>
      </c>
      <c r="Y30" s="127"/>
      <c r="Z30" s="127"/>
      <c r="AA30" s="127"/>
      <c r="AB30" s="127"/>
      <c r="AC30" s="127"/>
      <c r="AD30" s="127"/>
      <c r="AE30" s="127"/>
      <c r="AF30" s="127"/>
      <c r="AG30" s="128"/>
      <c r="AH30" s="157"/>
      <c r="AI30" s="127" t="s">
        <v>438</v>
      </c>
      <c r="AJ30" s="18"/>
    </row>
    <row r="31" spans="1:36" ht="180">
      <c r="A31" s="421"/>
      <c r="B31" s="48" t="s">
        <v>439</v>
      </c>
      <c r="C31" s="145" t="s">
        <v>440</v>
      </c>
      <c r="D31" s="114" t="s">
        <v>441</v>
      </c>
      <c r="E31" s="114" t="s">
        <v>442</v>
      </c>
      <c r="F31" s="115" t="s">
        <v>138</v>
      </c>
      <c r="G31" s="115" t="s">
        <v>176</v>
      </c>
      <c r="H31" s="114" t="s">
        <v>211</v>
      </c>
      <c r="I31" s="117">
        <v>80000</v>
      </c>
      <c r="J31" s="116" t="s">
        <v>443</v>
      </c>
      <c r="K31" s="116" t="s">
        <v>444</v>
      </c>
      <c r="L31" s="116" t="s">
        <v>445</v>
      </c>
      <c r="M31" s="114" t="s">
        <v>446</v>
      </c>
      <c r="N31" s="64"/>
      <c r="O31" s="64"/>
      <c r="P31" s="64"/>
      <c r="Q31" s="64"/>
      <c r="R31" s="64"/>
      <c r="S31" s="66" t="s">
        <v>117</v>
      </c>
      <c r="T31" s="125" t="s">
        <v>447</v>
      </c>
      <c r="U31" s="127" t="s">
        <v>448</v>
      </c>
      <c r="V31" s="127" t="s">
        <v>449</v>
      </c>
      <c r="W31" s="121" t="s">
        <v>373</v>
      </c>
      <c r="X31" s="127" t="s">
        <v>450</v>
      </c>
      <c r="Y31" s="127"/>
      <c r="Z31" s="127" t="s">
        <v>451</v>
      </c>
      <c r="AA31" s="127"/>
      <c r="AB31" s="127"/>
      <c r="AC31" s="127"/>
      <c r="AD31" s="127"/>
      <c r="AE31" s="127"/>
      <c r="AF31" s="127"/>
      <c r="AG31" s="127"/>
      <c r="AH31" s="127"/>
      <c r="AI31" s="127" t="s">
        <v>452</v>
      </c>
      <c r="AJ31" s="18"/>
    </row>
    <row r="32" spans="1:36" ht="270">
      <c r="A32" s="421"/>
      <c r="B32" s="48" t="s">
        <v>453</v>
      </c>
      <c r="C32" s="112" t="s">
        <v>454</v>
      </c>
      <c r="D32" s="134" t="s">
        <v>394</v>
      </c>
      <c r="E32" s="114" t="s">
        <v>455</v>
      </c>
      <c r="F32" s="115" t="s">
        <v>138</v>
      </c>
      <c r="G32" s="115" t="s">
        <v>176</v>
      </c>
      <c r="H32" s="114" t="s">
        <v>456</v>
      </c>
      <c r="I32" s="117">
        <v>5000000</v>
      </c>
      <c r="J32" s="116" t="s">
        <v>457</v>
      </c>
      <c r="K32" s="116" t="s">
        <v>458</v>
      </c>
      <c r="L32" s="116" t="s">
        <v>459</v>
      </c>
      <c r="M32" s="114" t="s">
        <v>460</v>
      </c>
      <c r="N32" s="64"/>
      <c r="O32" s="64"/>
      <c r="P32" s="64"/>
      <c r="Q32" s="64" t="s">
        <v>144</v>
      </c>
      <c r="R32" s="64"/>
      <c r="S32" s="66"/>
      <c r="T32" s="125" t="s">
        <v>461</v>
      </c>
      <c r="U32" s="127" t="s">
        <v>462</v>
      </c>
      <c r="V32" s="127" t="s">
        <v>463</v>
      </c>
      <c r="W32" s="127" t="s">
        <v>464</v>
      </c>
      <c r="X32" s="127" t="s">
        <v>465</v>
      </c>
      <c r="Y32" s="127"/>
      <c r="Z32" s="127"/>
      <c r="AA32" s="127"/>
      <c r="AB32" s="127"/>
      <c r="AC32" s="127"/>
      <c r="AD32" s="127"/>
      <c r="AE32" s="127"/>
      <c r="AF32" s="127" t="s">
        <v>466</v>
      </c>
      <c r="AG32" s="127"/>
      <c r="AH32" s="127"/>
      <c r="AI32" s="127" t="s">
        <v>467</v>
      </c>
      <c r="AJ32" s="18"/>
    </row>
    <row r="33" spans="1:36" ht="195">
      <c r="A33" s="421"/>
      <c r="B33" s="48" t="s">
        <v>468</v>
      </c>
      <c r="C33" s="112" t="s">
        <v>469</v>
      </c>
      <c r="D33" s="134" t="s">
        <v>394</v>
      </c>
      <c r="E33" s="114" t="s">
        <v>470</v>
      </c>
      <c r="F33" s="115" t="s">
        <v>138</v>
      </c>
      <c r="G33" s="115" t="s">
        <v>176</v>
      </c>
      <c r="H33" s="114" t="s">
        <v>407</v>
      </c>
      <c r="I33" s="117">
        <v>1000000</v>
      </c>
      <c r="J33" s="116" t="s">
        <v>471</v>
      </c>
      <c r="K33" s="116" t="s">
        <v>458</v>
      </c>
      <c r="L33" s="116" t="s">
        <v>459</v>
      </c>
      <c r="M33" s="114" t="s">
        <v>472</v>
      </c>
      <c r="N33" s="64"/>
      <c r="O33" s="64"/>
      <c r="P33" s="64"/>
      <c r="Q33" s="64" t="s">
        <v>144</v>
      </c>
      <c r="R33" s="64"/>
      <c r="S33" s="66"/>
      <c r="T33" s="125" t="s">
        <v>473</v>
      </c>
      <c r="U33" s="127" t="s">
        <v>474</v>
      </c>
      <c r="V33" s="127" t="s">
        <v>475</v>
      </c>
      <c r="W33" s="127" t="s">
        <v>177</v>
      </c>
      <c r="X33" s="127"/>
      <c r="Y33" s="127"/>
      <c r="Z33" s="127"/>
      <c r="AA33" s="127"/>
      <c r="AB33" s="127"/>
      <c r="AC33" s="127"/>
      <c r="AD33" s="127"/>
      <c r="AE33" s="127"/>
      <c r="AF33" s="128"/>
      <c r="AG33" s="128"/>
      <c r="AH33" s="127"/>
      <c r="AI33" s="127" t="s">
        <v>476</v>
      </c>
      <c r="AJ33" s="18"/>
    </row>
    <row r="34" spans="1:36" ht="165">
      <c r="A34" s="421"/>
      <c r="B34" s="48" t="s">
        <v>477</v>
      </c>
      <c r="C34" s="145" t="s">
        <v>478</v>
      </c>
      <c r="D34" s="114" t="s">
        <v>479</v>
      </c>
      <c r="E34" s="114" t="s">
        <v>480</v>
      </c>
      <c r="F34" s="115" t="s">
        <v>481</v>
      </c>
      <c r="G34" s="115" t="s">
        <v>176</v>
      </c>
      <c r="H34" s="114" t="s">
        <v>456</v>
      </c>
      <c r="I34" s="117">
        <v>100000</v>
      </c>
      <c r="J34" s="116" t="s">
        <v>482</v>
      </c>
      <c r="K34" s="116" t="s">
        <v>458</v>
      </c>
      <c r="L34" s="116" t="s">
        <v>459</v>
      </c>
      <c r="M34" s="114" t="s">
        <v>483</v>
      </c>
      <c r="N34" s="64" t="s">
        <v>144</v>
      </c>
      <c r="O34" s="64"/>
      <c r="P34" s="64"/>
      <c r="Q34" s="64"/>
      <c r="R34" s="64"/>
      <c r="S34" s="66"/>
      <c r="T34" s="131" t="s">
        <v>484</v>
      </c>
      <c r="U34" s="121" t="s">
        <v>485</v>
      </c>
      <c r="V34" s="121" t="s">
        <v>486</v>
      </c>
      <c r="W34" s="127" t="s">
        <v>487</v>
      </c>
      <c r="X34" s="121"/>
      <c r="Y34" s="121"/>
      <c r="Z34" s="121"/>
      <c r="AA34" s="121"/>
      <c r="AB34" s="121"/>
      <c r="AC34" s="121"/>
      <c r="AD34" s="121"/>
      <c r="AE34" s="121"/>
      <c r="AF34" s="121" t="s">
        <v>488</v>
      </c>
      <c r="AG34" s="121"/>
      <c r="AH34" s="121"/>
      <c r="AI34" s="121"/>
      <c r="AJ34" s="18"/>
    </row>
    <row r="35" spans="1:36" ht="409.5">
      <c r="A35" s="421"/>
      <c r="B35" s="48" t="s">
        <v>489</v>
      </c>
      <c r="C35" s="112" t="s">
        <v>490</v>
      </c>
      <c r="D35" s="134" t="s">
        <v>491</v>
      </c>
      <c r="E35" s="114" t="s">
        <v>492</v>
      </c>
      <c r="F35" s="115" t="s">
        <v>138</v>
      </c>
      <c r="G35" s="115" t="s">
        <v>269</v>
      </c>
      <c r="H35" s="114" t="s">
        <v>493</v>
      </c>
      <c r="I35" s="146">
        <v>100000</v>
      </c>
      <c r="J35" s="116" t="s">
        <v>494</v>
      </c>
      <c r="K35" s="116" t="s">
        <v>495</v>
      </c>
      <c r="L35" s="116" t="s">
        <v>232</v>
      </c>
      <c r="M35" s="114" t="s">
        <v>496</v>
      </c>
      <c r="N35" s="64"/>
      <c r="O35" s="64"/>
      <c r="P35" s="64" t="s">
        <v>144</v>
      </c>
      <c r="Q35" s="64"/>
      <c r="R35" s="64"/>
      <c r="S35" s="66"/>
      <c r="T35" s="136" t="s">
        <v>497</v>
      </c>
      <c r="U35" s="120" t="s">
        <v>498</v>
      </c>
      <c r="V35" s="147" t="s">
        <v>499</v>
      </c>
      <c r="W35" s="121" t="s">
        <v>500</v>
      </c>
      <c r="X35" s="121" t="s">
        <v>501</v>
      </c>
      <c r="Y35" s="148"/>
      <c r="Z35" s="121"/>
      <c r="AA35" s="121"/>
      <c r="AB35" s="121"/>
      <c r="AC35" s="121" t="s">
        <v>502</v>
      </c>
      <c r="AD35" s="121"/>
      <c r="AE35" s="121"/>
      <c r="AF35" s="121" t="s">
        <v>347</v>
      </c>
      <c r="AG35" s="121"/>
      <c r="AH35" s="121"/>
      <c r="AI35" s="121" t="s">
        <v>503</v>
      </c>
      <c r="AJ35" s="18"/>
    </row>
    <row r="36" spans="1:36" ht="390">
      <c r="A36" s="421"/>
      <c r="B36" s="48" t="s">
        <v>504</v>
      </c>
      <c r="C36" s="144" t="s">
        <v>505</v>
      </c>
      <c r="D36" s="114" t="s">
        <v>506</v>
      </c>
      <c r="E36" s="114" t="s">
        <v>507</v>
      </c>
      <c r="F36" s="115" t="s">
        <v>508</v>
      </c>
      <c r="G36" s="115" t="s">
        <v>157</v>
      </c>
      <c r="H36" s="114" t="s">
        <v>493</v>
      </c>
      <c r="I36" s="117">
        <v>50000</v>
      </c>
      <c r="J36" s="116" t="s">
        <v>509</v>
      </c>
      <c r="K36" s="116" t="s">
        <v>495</v>
      </c>
      <c r="L36" s="116" t="s">
        <v>232</v>
      </c>
      <c r="M36" s="114"/>
      <c r="N36" s="64" t="s">
        <v>144</v>
      </c>
      <c r="O36" s="64"/>
      <c r="P36" s="64"/>
      <c r="Q36" s="64"/>
      <c r="R36" s="64"/>
      <c r="S36" s="66"/>
      <c r="T36" s="131" t="s">
        <v>510</v>
      </c>
      <c r="U36" s="131" t="s">
        <v>511</v>
      </c>
      <c r="V36" s="127" t="s">
        <v>512</v>
      </c>
      <c r="W36" s="121" t="s">
        <v>513</v>
      </c>
      <c r="X36" s="121" t="s">
        <v>514</v>
      </c>
      <c r="Y36" s="121"/>
      <c r="Z36" s="121"/>
      <c r="AA36" s="121" t="s">
        <v>515</v>
      </c>
      <c r="AB36" s="121"/>
      <c r="AC36" s="121"/>
      <c r="AD36" s="121"/>
      <c r="AE36" s="121"/>
      <c r="AF36" s="121"/>
      <c r="AG36" s="122"/>
      <c r="AH36" s="121"/>
      <c r="AI36" s="121" t="s">
        <v>516</v>
      </c>
      <c r="AJ36" s="18"/>
    </row>
    <row r="37" spans="1:36" ht="270">
      <c r="A37" s="422" t="s">
        <v>517</v>
      </c>
      <c r="B37" s="48" t="s">
        <v>518</v>
      </c>
      <c r="C37" s="112" t="s">
        <v>519</v>
      </c>
      <c r="D37" s="114" t="s">
        <v>520</v>
      </c>
      <c r="E37" s="114" t="s">
        <v>521</v>
      </c>
      <c r="F37" s="115" t="s">
        <v>522</v>
      </c>
      <c r="G37" s="115" t="s">
        <v>296</v>
      </c>
      <c r="H37" s="116" t="s">
        <v>211</v>
      </c>
      <c r="I37" s="117">
        <v>10000</v>
      </c>
      <c r="J37" s="116" t="s">
        <v>523</v>
      </c>
      <c r="K37" s="116" t="s">
        <v>524</v>
      </c>
      <c r="L37" s="116" t="s">
        <v>525</v>
      </c>
      <c r="M37" s="114" t="s">
        <v>526</v>
      </c>
      <c r="N37" s="64"/>
      <c r="O37" s="64" t="s">
        <v>144</v>
      </c>
      <c r="P37" s="64"/>
      <c r="Q37" s="64"/>
      <c r="R37" s="64"/>
      <c r="S37" s="66"/>
      <c r="T37" s="125" t="s">
        <v>527</v>
      </c>
      <c r="U37" s="127" t="s">
        <v>528</v>
      </c>
      <c r="V37" s="120" t="s">
        <v>529</v>
      </c>
      <c r="W37" s="127" t="s">
        <v>530</v>
      </c>
      <c r="X37" s="120" t="s">
        <v>531</v>
      </c>
      <c r="Y37" s="127"/>
      <c r="Z37" s="127"/>
      <c r="AA37" s="127"/>
      <c r="AB37" s="127"/>
      <c r="AC37" s="127"/>
      <c r="AD37" s="127"/>
      <c r="AE37" s="127"/>
      <c r="AF37" s="127" t="s">
        <v>532</v>
      </c>
      <c r="AG37" s="127"/>
      <c r="AH37" s="127"/>
      <c r="AI37" s="127"/>
      <c r="AJ37" s="18"/>
    </row>
    <row r="38" spans="1:36" ht="405">
      <c r="A38" s="421"/>
      <c r="B38" s="48" t="s">
        <v>533</v>
      </c>
      <c r="C38" s="112" t="s">
        <v>534</v>
      </c>
      <c r="D38" s="113" t="s">
        <v>535</v>
      </c>
      <c r="E38" s="114" t="s">
        <v>536</v>
      </c>
      <c r="F38" s="115" t="s">
        <v>138</v>
      </c>
      <c r="G38" s="115" t="s">
        <v>176</v>
      </c>
      <c r="H38" s="114" t="s">
        <v>537</v>
      </c>
      <c r="I38" s="117">
        <v>250000</v>
      </c>
      <c r="J38" s="116" t="s">
        <v>538</v>
      </c>
      <c r="K38" s="116" t="s">
        <v>539</v>
      </c>
      <c r="L38" s="116" t="s">
        <v>540</v>
      </c>
      <c r="M38" s="114" t="s">
        <v>541</v>
      </c>
      <c r="N38" s="64"/>
      <c r="O38" s="64"/>
      <c r="P38" s="64"/>
      <c r="Q38" s="64" t="s">
        <v>144</v>
      </c>
      <c r="R38" s="64"/>
      <c r="S38" s="66"/>
      <c r="T38" s="125" t="s">
        <v>542</v>
      </c>
      <c r="U38" s="127" t="s">
        <v>543</v>
      </c>
      <c r="V38" s="127" t="s">
        <v>544</v>
      </c>
      <c r="W38" s="127" t="s">
        <v>545</v>
      </c>
      <c r="X38" s="127" t="s">
        <v>546</v>
      </c>
      <c r="Y38" s="127"/>
      <c r="Z38" s="127"/>
      <c r="AA38" s="127"/>
      <c r="AB38" s="127"/>
      <c r="AC38" s="127"/>
      <c r="AD38" s="127"/>
      <c r="AE38" s="127"/>
      <c r="AF38" s="127" t="s">
        <v>547</v>
      </c>
      <c r="AG38" s="127" t="s">
        <v>548</v>
      </c>
      <c r="AH38" s="127"/>
      <c r="AI38" s="127" t="s">
        <v>549</v>
      </c>
      <c r="AJ38" s="18"/>
    </row>
    <row r="39" spans="1:36" ht="409.5">
      <c r="A39" s="421"/>
      <c r="B39" s="48" t="s">
        <v>550</v>
      </c>
      <c r="C39" s="149" t="s">
        <v>551</v>
      </c>
      <c r="D39" s="150" t="s">
        <v>552</v>
      </c>
      <c r="E39" s="114" t="s">
        <v>553</v>
      </c>
      <c r="F39" s="115" t="s">
        <v>156</v>
      </c>
      <c r="G39" s="115" t="s">
        <v>176</v>
      </c>
      <c r="H39" s="114" t="s">
        <v>537</v>
      </c>
      <c r="I39" s="117">
        <v>700000</v>
      </c>
      <c r="J39" s="114" t="s">
        <v>554</v>
      </c>
      <c r="K39" s="116" t="s">
        <v>160</v>
      </c>
      <c r="L39" s="116" t="s">
        <v>143</v>
      </c>
      <c r="M39" s="114" t="s">
        <v>555</v>
      </c>
      <c r="N39" s="64"/>
      <c r="O39" s="64"/>
      <c r="P39" s="64"/>
      <c r="Q39" s="64" t="s">
        <v>144</v>
      </c>
      <c r="R39" s="64"/>
      <c r="S39" s="66"/>
      <c r="T39" s="125" t="s">
        <v>556</v>
      </c>
      <c r="U39" s="127" t="s">
        <v>557</v>
      </c>
      <c r="V39" s="127" t="s">
        <v>558</v>
      </c>
      <c r="W39" s="127" t="s">
        <v>559</v>
      </c>
      <c r="X39" s="127" t="s">
        <v>560</v>
      </c>
      <c r="Y39" s="127"/>
      <c r="Z39" s="127"/>
      <c r="AA39" s="127"/>
      <c r="AB39" s="127"/>
      <c r="AC39" s="127"/>
      <c r="AD39" s="127"/>
      <c r="AE39" s="127"/>
      <c r="AF39" s="127"/>
      <c r="AG39" s="127"/>
      <c r="AH39" s="127"/>
      <c r="AI39" s="127" t="s">
        <v>561</v>
      </c>
      <c r="AJ39" s="18"/>
    </row>
    <row r="40" spans="1:36" ht="195">
      <c r="A40" s="421"/>
      <c r="B40" s="48" t="s">
        <v>562</v>
      </c>
      <c r="C40" s="112" t="s">
        <v>563</v>
      </c>
      <c r="D40" s="113" t="s">
        <v>564</v>
      </c>
      <c r="E40" s="114" t="s">
        <v>565</v>
      </c>
      <c r="F40" s="115" t="s">
        <v>175</v>
      </c>
      <c r="G40" s="115" t="s">
        <v>566</v>
      </c>
      <c r="H40" s="114" t="s">
        <v>567</v>
      </c>
      <c r="I40" s="117">
        <v>0</v>
      </c>
      <c r="J40" s="116" t="s">
        <v>568</v>
      </c>
      <c r="K40" s="116" t="s">
        <v>569</v>
      </c>
      <c r="L40" s="116" t="s">
        <v>570</v>
      </c>
      <c r="M40" s="114"/>
      <c r="N40" s="64"/>
      <c r="O40" s="64"/>
      <c r="P40" s="64" t="s">
        <v>144</v>
      </c>
      <c r="Q40" s="64"/>
      <c r="R40" s="64"/>
      <c r="S40" s="66"/>
      <c r="T40" s="125" t="s">
        <v>571</v>
      </c>
      <c r="U40" s="127" t="s">
        <v>572</v>
      </c>
      <c r="V40" s="127" t="s">
        <v>573</v>
      </c>
      <c r="W40" s="127" t="s">
        <v>574</v>
      </c>
      <c r="X40" s="127" t="s">
        <v>575</v>
      </c>
      <c r="Y40" s="127"/>
      <c r="Z40" s="127"/>
      <c r="AA40" s="127"/>
      <c r="AB40" s="127"/>
      <c r="AC40" s="127"/>
      <c r="AD40" s="127"/>
      <c r="AE40" s="127"/>
      <c r="AF40" s="127"/>
      <c r="AG40" s="127"/>
      <c r="AH40" s="127"/>
      <c r="AI40" s="127"/>
      <c r="AJ40" s="18"/>
    </row>
    <row r="41" spans="1:36" ht="165">
      <c r="A41" s="421"/>
      <c r="B41" s="48" t="s">
        <v>576</v>
      </c>
      <c r="C41" s="144" t="s">
        <v>577</v>
      </c>
      <c r="D41" s="114" t="s">
        <v>578</v>
      </c>
      <c r="E41" s="114" t="s">
        <v>579</v>
      </c>
      <c r="F41" s="115" t="s">
        <v>138</v>
      </c>
      <c r="G41" s="115" t="s">
        <v>566</v>
      </c>
      <c r="H41" s="114" t="s">
        <v>567</v>
      </c>
      <c r="I41" s="117">
        <v>20000</v>
      </c>
      <c r="J41" s="116" t="s">
        <v>580</v>
      </c>
      <c r="K41" s="116" t="s">
        <v>569</v>
      </c>
      <c r="L41" s="116" t="s">
        <v>570</v>
      </c>
      <c r="M41" s="114"/>
      <c r="N41" s="64"/>
      <c r="O41" s="64"/>
      <c r="P41" s="64" t="s">
        <v>144</v>
      </c>
      <c r="Q41" s="64"/>
      <c r="R41" s="64"/>
      <c r="S41" s="66"/>
      <c r="T41" s="125" t="s">
        <v>581</v>
      </c>
      <c r="U41" s="127" t="s">
        <v>582</v>
      </c>
      <c r="V41" s="120" t="s">
        <v>583</v>
      </c>
      <c r="W41" s="127" t="s">
        <v>567</v>
      </c>
      <c r="X41" s="127"/>
      <c r="Y41" s="127"/>
      <c r="Z41" s="127"/>
      <c r="AA41" s="127"/>
      <c r="AB41" s="127"/>
      <c r="AC41" s="127"/>
      <c r="AD41" s="127"/>
      <c r="AE41" s="127"/>
      <c r="AF41" s="127"/>
      <c r="AG41" s="127"/>
      <c r="AH41" s="127"/>
      <c r="AI41" s="127"/>
      <c r="AJ41" s="18"/>
    </row>
    <row r="42" spans="1:36" ht="255">
      <c r="A42" s="421"/>
      <c r="B42" s="48" t="s">
        <v>584</v>
      </c>
      <c r="C42" s="133" t="s">
        <v>585</v>
      </c>
      <c r="D42" s="113" t="s">
        <v>586</v>
      </c>
      <c r="E42" s="114" t="s">
        <v>587</v>
      </c>
      <c r="F42" s="115" t="s">
        <v>175</v>
      </c>
      <c r="G42" s="115" t="s">
        <v>269</v>
      </c>
      <c r="H42" s="114" t="s">
        <v>588</v>
      </c>
      <c r="I42" s="117">
        <v>300000</v>
      </c>
      <c r="J42" s="116" t="s">
        <v>589</v>
      </c>
      <c r="K42" s="116" t="s">
        <v>570</v>
      </c>
      <c r="L42" s="116" t="s">
        <v>570</v>
      </c>
      <c r="M42" s="114" t="s">
        <v>590</v>
      </c>
      <c r="N42" s="64"/>
      <c r="O42" s="64"/>
      <c r="P42" s="64" t="s">
        <v>144</v>
      </c>
      <c r="Q42" s="64"/>
      <c r="R42" s="64"/>
      <c r="S42" s="66"/>
      <c r="T42" s="125" t="s">
        <v>591</v>
      </c>
      <c r="U42" s="127" t="s">
        <v>592</v>
      </c>
      <c r="V42" s="127" t="s">
        <v>593</v>
      </c>
      <c r="W42" s="127" t="s">
        <v>594</v>
      </c>
      <c r="X42" s="127" t="s">
        <v>595</v>
      </c>
      <c r="Y42" s="127"/>
      <c r="Z42" s="127"/>
      <c r="AA42" s="127"/>
      <c r="AB42" s="127"/>
      <c r="AC42" s="127"/>
      <c r="AD42" s="127" t="s">
        <v>596</v>
      </c>
      <c r="AE42" s="127"/>
      <c r="AF42" s="127" t="s">
        <v>597</v>
      </c>
      <c r="AG42" s="127"/>
      <c r="AH42" s="127"/>
      <c r="AI42" s="127"/>
      <c r="AJ42" s="18"/>
    </row>
    <row r="43" spans="1:36">
      <c r="AJ43" s="18"/>
    </row>
    <row r="44" spans="1:36">
      <c r="B44" s="68"/>
      <c r="AJ44" s="18"/>
    </row>
    <row r="45" spans="1:36" ht="15.75" thickBot="1">
      <c r="L45" s="76"/>
      <c r="AJ45" s="18"/>
    </row>
    <row r="46" spans="1:36" ht="21.75" thickBot="1">
      <c r="A46" s="72" t="s">
        <v>598</v>
      </c>
      <c r="B46" s="73"/>
      <c r="C46" s="73"/>
      <c r="D46" s="73"/>
      <c r="E46" s="73"/>
      <c r="F46" s="73"/>
      <c r="G46" s="73"/>
      <c r="H46" s="73"/>
      <c r="I46" s="73"/>
      <c r="J46" s="73"/>
      <c r="K46" s="73"/>
      <c r="L46" s="75"/>
      <c r="M46" s="74"/>
      <c r="AJ46" s="18"/>
    </row>
    <row r="47" spans="1:36" ht="21.75" thickBot="1">
      <c r="A47" s="50"/>
      <c r="B47" s="51"/>
      <c r="C47" s="51"/>
      <c r="D47" s="52"/>
      <c r="E47" s="52"/>
      <c r="F47" s="52"/>
      <c r="G47" s="52"/>
      <c r="H47" s="52"/>
      <c r="I47" s="52"/>
      <c r="J47" s="52"/>
      <c r="K47" s="52"/>
      <c r="L47" s="52"/>
      <c r="M47" s="52"/>
      <c r="N47" s="52"/>
      <c r="AJ47" s="18"/>
    </row>
    <row r="48" spans="1:36" ht="24" thickBot="1">
      <c r="A48" s="56" t="s">
        <v>599</v>
      </c>
      <c r="B48" s="57"/>
      <c r="C48" s="58">
        <f>COUNTA(C52:C60,C64:C72,C76:C84,C88:C96)</f>
        <v>1</v>
      </c>
      <c r="AJ48" s="18"/>
    </row>
    <row r="49" spans="1:36">
      <c r="AJ49" s="18"/>
    </row>
    <row r="50" spans="1:36" ht="15.75">
      <c r="A50" s="392" t="s">
        <v>600</v>
      </c>
      <c r="B50" s="394" t="s">
        <v>122</v>
      </c>
      <c r="C50" s="394" t="s">
        <v>3</v>
      </c>
      <c r="D50" s="394" t="s">
        <v>5</v>
      </c>
      <c r="E50" s="395" t="s">
        <v>7</v>
      </c>
      <c r="F50" s="394" t="s">
        <v>9</v>
      </c>
      <c r="G50" s="394"/>
      <c r="H50" s="394" t="s">
        <v>11</v>
      </c>
      <c r="I50" s="394" t="s">
        <v>15</v>
      </c>
      <c r="J50" s="397" t="s">
        <v>13</v>
      </c>
      <c r="K50" s="397" t="s">
        <v>123</v>
      </c>
      <c r="L50" s="397"/>
      <c r="M50" s="397" t="s">
        <v>21</v>
      </c>
      <c r="N50" s="49"/>
      <c r="AJ50" s="18"/>
    </row>
    <row r="51" spans="1:36" ht="15.75">
      <c r="A51" s="393"/>
      <c r="B51" s="394"/>
      <c r="C51" s="394"/>
      <c r="D51" s="394"/>
      <c r="E51" s="395"/>
      <c r="F51" s="53" t="s">
        <v>129</v>
      </c>
      <c r="G51" s="53" t="s">
        <v>130</v>
      </c>
      <c r="H51" s="394"/>
      <c r="I51" s="394"/>
      <c r="J51" s="397"/>
      <c r="K51" s="101" t="s">
        <v>131</v>
      </c>
      <c r="L51" s="101" t="s">
        <v>132</v>
      </c>
      <c r="M51" s="397"/>
      <c r="N51" s="2"/>
      <c r="AJ51" s="18"/>
    </row>
    <row r="52" spans="1:36">
      <c r="A52" s="48" t="s">
        <v>601</v>
      </c>
      <c r="B52" s="48"/>
      <c r="C52" s="67"/>
      <c r="D52" s="67"/>
      <c r="E52" s="67"/>
      <c r="F52" s="67"/>
      <c r="G52" s="67"/>
      <c r="H52" s="67"/>
      <c r="I52" s="67"/>
      <c r="J52" s="64"/>
      <c r="K52" s="64"/>
      <c r="L52" s="64"/>
      <c r="M52" s="64"/>
      <c r="N52" s="2"/>
      <c r="AJ52" s="18"/>
    </row>
    <row r="53" spans="1:36" s="158" customFormat="1" ht="180">
      <c r="A53" s="127" t="s">
        <v>264</v>
      </c>
      <c r="B53" s="163" t="s">
        <v>602</v>
      </c>
      <c r="C53" s="144" t="s">
        <v>440</v>
      </c>
      <c r="D53" s="114" t="s">
        <v>603</v>
      </c>
      <c r="E53" s="114" t="s">
        <v>442</v>
      </c>
      <c r="F53" s="115" t="s">
        <v>138</v>
      </c>
      <c r="G53" s="115" t="s">
        <v>176</v>
      </c>
      <c r="H53" s="114" t="s">
        <v>211</v>
      </c>
      <c r="I53" s="117">
        <v>80000</v>
      </c>
      <c r="J53" s="116" t="s">
        <v>604</v>
      </c>
      <c r="K53" s="116" t="s">
        <v>444</v>
      </c>
      <c r="L53" s="116" t="s">
        <v>445</v>
      </c>
      <c r="M53" s="114" t="s">
        <v>605</v>
      </c>
      <c r="O53" s="159"/>
      <c r="P53" s="159"/>
      <c r="Q53" s="159"/>
      <c r="R53" s="159"/>
      <c r="S53" s="159"/>
      <c r="AJ53" s="160"/>
    </row>
    <row r="54" spans="1:36">
      <c r="A54" s="48"/>
      <c r="B54" s="48"/>
      <c r="C54" s="67"/>
      <c r="D54" s="67"/>
      <c r="E54" s="67"/>
      <c r="F54" s="67"/>
      <c r="G54" s="67"/>
      <c r="H54" s="67"/>
      <c r="I54" s="67"/>
      <c r="J54" s="67"/>
      <c r="K54" s="67"/>
      <c r="L54" s="67"/>
      <c r="M54" s="67"/>
      <c r="N54" s="2"/>
      <c r="AJ54" s="18"/>
    </row>
    <row r="55" spans="1:36">
      <c r="A55" s="48"/>
      <c r="B55" s="48"/>
      <c r="C55" s="67"/>
      <c r="D55" s="67"/>
      <c r="E55" s="67"/>
      <c r="F55" s="67"/>
      <c r="G55" s="67"/>
      <c r="H55" s="67"/>
      <c r="I55" s="67"/>
      <c r="J55" s="67"/>
      <c r="K55" s="67"/>
      <c r="L55" s="67"/>
      <c r="M55" s="67"/>
      <c r="N55" s="2"/>
      <c r="AJ55" s="18"/>
    </row>
    <row r="56" spans="1:36">
      <c r="A56" s="48"/>
      <c r="B56" s="48"/>
      <c r="C56" s="67"/>
      <c r="D56" s="67"/>
      <c r="E56" s="67"/>
      <c r="F56" s="67"/>
      <c r="G56" s="67"/>
      <c r="H56" s="67"/>
      <c r="I56" s="67"/>
      <c r="J56" s="67"/>
      <c r="K56" s="67"/>
      <c r="L56" s="67"/>
      <c r="M56" s="67"/>
      <c r="N56" s="2"/>
      <c r="AJ56" s="18"/>
    </row>
    <row r="57" spans="1:36">
      <c r="A57" s="48"/>
      <c r="B57" s="48"/>
      <c r="C57" s="67"/>
      <c r="D57" s="67"/>
      <c r="E57" s="67"/>
      <c r="F57" s="67"/>
      <c r="G57" s="67"/>
      <c r="H57" s="67"/>
      <c r="I57" s="67"/>
      <c r="J57" s="67"/>
      <c r="K57" s="67"/>
      <c r="L57" s="67"/>
      <c r="M57" s="67"/>
      <c r="N57" s="2"/>
      <c r="AJ57" s="18"/>
    </row>
    <row r="58" spans="1:36">
      <c r="A58" s="48"/>
      <c r="B58" s="48"/>
      <c r="C58" s="67"/>
      <c r="D58" s="67"/>
      <c r="E58" s="67"/>
      <c r="F58" s="67"/>
      <c r="G58" s="67"/>
      <c r="H58" s="67"/>
      <c r="I58" s="67"/>
      <c r="J58" s="67"/>
      <c r="K58" s="67"/>
      <c r="L58" s="67"/>
      <c r="M58" s="67"/>
      <c r="N58" s="2"/>
      <c r="AJ58" s="18"/>
    </row>
    <row r="59" spans="1:36">
      <c r="A59" s="48"/>
      <c r="B59" s="48"/>
      <c r="C59" s="67"/>
      <c r="D59" s="67"/>
      <c r="E59" s="67"/>
      <c r="F59" s="67"/>
      <c r="G59" s="67"/>
      <c r="H59" s="67"/>
      <c r="I59" s="67"/>
      <c r="J59" s="67"/>
      <c r="K59" s="67"/>
      <c r="L59" s="67"/>
      <c r="M59" s="67"/>
      <c r="N59" s="2"/>
      <c r="AJ59" s="18"/>
    </row>
    <row r="60" spans="1:36">
      <c r="A60" s="48"/>
      <c r="B60" s="48"/>
      <c r="C60" s="67"/>
      <c r="D60" s="67"/>
      <c r="E60" s="67"/>
      <c r="F60" s="67"/>
      <c r="G60" s="67"/>
      <c r="H60" s="67"/>
      <c r="I60" s="67"/>
      <c r="J60" s="67"/>
      <c r="K60" s="67"/>
      <c r="L60" s="67"/>
      <c r="M60" s="67"/>
      <c r="N60" s="2"/>
      <c r="AJ60" s="18"/>
    </row>
    <row r="61" spans="1:36">
      <c r="AJ61" s="18"/>
    </row>
    <row r="62" spans="1:36" ht="15.75">
      <c r="A62" s="392" t="s">
        <v>600</v>
      </c>
      <c r="B62" s="394" t="s">
        <v>122</v>
      </c>
      <c r="C62" s="394" t="s">
        <v>3</v>
      </c>
      <c r="D62" s="394" t="s">
        <v>5</v>
      </c>
      <c r="E62" s="395" t="s">
        <v>7</v>
      </c>
      <c r="F62" s="394" t="s">
        <v>9</v>
      </c>
      <c r="G62" s="394"/>
      <c r="H62" s="394" t="s">
        <v>11</v>
      </c>
      <c r="I62" s="394" t="s">
        <v>15</v>
      </c>
      <c r="J62" s="394" t="s">
        <v>13</v>
      </c>
      <c r="K62" s="397" t="s">
        <v>123</v>
      </c>
      <c r="L62" s="397"/>
      <c r="M62" s="394" t="s">
        <v>21</v>
      </c>
      <c r="N62" s="49"/>
      <c r="AJ62" s="18"/>
    </row>
    <row r="63" spans="1:36" ht="15.75">
      <c r="A63" s="393"/>
      <c r="B63" s="394"/>
      <c r="C63" s="394"/>
      <c r="D63" s="394"/>
      <c r="E63" s="395"/>
      <c r="F63" s="53" t="s">
        <v>129</v>
      </c>
      <c r="G63" s="53" t="s">
        <v>130</v>
      </c>
      <c r="H63" s="394"/>
      <c r="I63" s="394"/>
      <c r="J63" s="394"/>
      <c r="K63" s="101" t="s">
        <v>131</v>
      </c>
      <c r="L63" s="101" t="s">
        <v>132</v>
      </c>
      <c r="M63" s="394"/>
      <c r="N63" s="2"/>
      <c r="AJ63" s="18"/>
    </row>
    <row r="64" spans="1:36">
      <c r="A64" s="48" t="s">
        <v>601</v>
      </c>
      <c r="B64" s="48"/>
      <c r="C64" s="67"/>
      <c r="D64" s="67"/>
      <c r="E64" s="67"/>
      <c r="F64" s="67"/>
      <c r="G64" s="67"/>
      <c r="H64" s="67"/>
      <c r="I64" s="67"/>
      <c r="J64" s="64"/>
      <c r="K64" s="64"/>
      <c r="L64" s="64"/>
      <c r="M64" s="64"/>
      <c r="N64" s="2"/>
      <c r="AJ64" s="18"/>
    </row>
    <row r="65" spans="1:36">
      <c r="A65" s="48"/>
      <c r="B65" s="48"/>
      <c r="C65" s="67"/>
      <c r="D65" s="67"/>
      <c r="E65" s="67"/>
      <c r="F65" s="67"/>
      <c r="G65" s="67"/>
      <c r="H65" s="67"/>
      <c r="I65" s="67"/>
      <c r="J65" s="67"/>
      <c r="K65" s="67"/>
      <c r="L65" s="67"/>
      <c r="M65" s="67"/>
      <c r="N65" s="2"/>
      <c r="AJ65" s="18"/>
    </row>
    <row r="66" spans="1:36">
      <c r="A66" s="48"/>
      <c r="B66" s="48"/>
      <c r="C66" s="67"/>
      <c r="D66" s="67"/>
      <c r="E66" s="67"/>
      <c r="F66" s="67"/>
      <c r="G66" s="67"/>
      <c r="H66" s="67"/>
      <c r="I66" s="67"/>
      <c r="J66" s="67"/>
      <c r="K66" s="67"/>
      <c r="L66" s="67"/>
      <c r="M66" s="67"/>
      <c r="N66" s="2"/>
      <c r="AJ66" s="18"/>
    </row>
    <row r="67" spans="1:36">
      <c r="A67" s="48"/>
      <c r="B67" s="48"/>
      <c r="C67" s="67"/>
      <c r="D67" s="67"/>
      <c r="E67" s="67"/>
      <c r="F67" s="67"/>
      <c r="G67" s="67"/>
      <c r="H67" s="67"/>
      <c r="I67" s="67"/>
      <c r="J67" s="67"/>
      <c r="K67" s="67"/>
      <c r="L67" s="67"/>
      <c r="M67" s="67"/>
      <c r="N67" s="2"/>
      <c r="AJ67" s="18"/>
    </row>
    <row r="68" spans="1:36">
      <c r="A68" s="48"/>
      <c r="B68" s="48"/>
      <c r="C68" s="67"/>
      <c r="D68" s="67"/>
      <c r="E68" s="67"/>
      <c r="F68" s="67"/>
      <c r="G68" s="67"/>
      <c r="H68" s="67"/>
      <c r="I68" s="67"/>
      <c r="J68" s="67"/>
      <c r="K68" s="67"/>
      <c r="L68" s="67"/>
      <c r="M68" s="67"/>
      <c r="N68" s="2"/>
      <c r="AJ68" s="18"/>
    </row>
    <row r="69" spans="1:36">
      <c r="A69" s="48"/>
      <c r="B69" s="48"/>
      <c r="C69" s="67"/>
      <c r="D69" s="67"/>
      <c r="E69" s="67"/>
      <c r="F69" s="67"/>
      <c r="G69" s="67"/>
      <c r="H69" s="67"/>
      <c r="I69" s="67"/>
      <c r="J69" s="67"/>
      <c r="K69" s="67"/>
      <c r="L69" s="67"/>
      <c r="M69" s="67"/>
      <c r="N69" s="2"/>
      <c r="AJ69" s="18"/>
    </row>
    <row r="70" spans="1:36">
      <c r="A70" s="48"/>
      <c r="B70" s="48"/>
      <c r="C70" s="67"/>
      <c r="D70" s="67"/>
      <c r="E70" s="67"/>
      <c r="F70" s="67"/>
      <c r="G70" s="67"/>
      <c r="H70" s="67"/>
      <c r="I70" s="67"/>
      <c r="J70" s="67"/>
      <c r="K70" s="67"/>
      <c r="L70" s="67"/>
      <c r="M70" s="67"/>
      <c r="N70" s="2"/>
      <c r="AJ70" s="18"/>
    </row>
    <row r="71" spans="1:36">
      <c r="A71" s="48"/>
      <c r="B71" s="48"/>
      <c r="C71" s="67"/>
      <c r="D71" s="67"/>
      <c r="E71" s="67"/>
      <c r="F71" s="67"/>
      <c r="G71" s="67"/>
      <c r="H71" s="67"/>
      <c r="I71" s="67"/>
      <c r="J71" s="67"/>
      <c r="K71" s="67"/>
      <c r="L71" s="67"/>
      <c r="M71" s="67"/>
      <c r="N71" s="2"/>
      <c r="AJ71" s="18"/>
    </row>
    <row r="72" spans="1:36">
      <c r="A72" s="48"/>
      <c r="B72" s="48"/>
      <c r="C72" s="67"/>
      <c r="D72" s="67"/>
      <c r="E72" s="67"/>
      <c r="F72" s="67"/>
      <c r="G72" s="67"/>
      <c r="H72" s="67"/>
      <c r="I72" s="67"/>
      <c r="J72" s="67"/>
      <c r="K72" s="67"/>
      <c r="L72" s="67"/>
      <c r="M72" s="67"/>
      <c r="N72" s="2"/>
      <c r="AJ72" s="18"/>
    </row>
    <row r="73" spans="1:36">
      <c r="AJ73" s="18"/>
    </row>
    <row r="74" spans="1:36" ht="15.75">
      <c r="A74" s="392" t="s">
        <v>600</v>
      </c>
      <c r="B74" s="394" t="s">
        <v>122</v>
      </c>
      <c r="C74" s="394" t="s">
        <v>3</v>
      </c>
      <c r="D74" s="394" t="s">
        <v>5</v>
      </c>
      <c r="E74" s="395" t="s">
        <v>7</v>
      </c>
      <c r="F74" s="394" t="s">
        <v>9</v>
      </c>
      <c r="G74" s="394"/>
      <c r="H74" s="394" t="s">
        <v>11</v>
      </c>
      <c r="I74" s="394" t="s">
        <v>15</v>
      </c>
      <c r="J74" s="394" t="s">
        <v>13</v>
      </c>
      <c r="K74" s="397" t="s">
        <v>123</v>
      </c>
      <c r="L74" s="397"/>
      <c r="M74" s="394" t="s">
        <v>21</v>
      </c>
      <c r="N74" s="49"/>
      <c r="AJ74" s="18"/>
    </row>
    <row r="75" spans="1:36" ht="15.75">
      <c r="A75" s="393"/>
      <c r="B75" s="394"/>
      <c r="C75" s="394"/>
      <c r="D75" s="394"/>
      <c r="E75" s="395"/>
      <c r="F75" s="53" t="s">
        <v>129</v>
      </c>
      <c r="G75" s="53" t="s">
        <v>130</v>
      </c>
      <c r="H75" s="394"/>
      <c r="I75" s="394"/>
      <c r="J75" s="394"/>
      <c r="K75" s="101" t="s">
        <v>131</v>
      </c>
      <c r="L75" s="101" t="s">
        <v>132</v>
      </c>
      <c r="M75" s="394"/>
      <c r="N75" s="2"/>
      <c r="AJ75" s="18"/>
    </row>
    <row r="76" spans="1:36">
      <c r="A76" s="48"/>
      <c r="B76" s="48"/>
      <c r="C76" s="67"/>
      <c r="D76" s="67"/>
      <c r="E76" s="67"/>
      <c r="F76" s="67"/>
      <c r="G76" s="67"/>
      <c r="H76" s="67"/>
      <c r="I76" s="67"/>
      <c r="J76" s="64"/>
      <c r="K76" s="64"/>
      <c r="L76" s="64"/>
      <c r="M76" s="64"/>
      <c r="N76" s="2"/>
      <c r="AJ76" s="18"/>
    </row>
    <row r="77" spans="1:36">
      <c r="A77" s="48"/>
      <c r="B77" s="48"/>
      <c r="C77" s="67"/>
      <c r="D77" s="67"/>
      <c r="E77" s="67"/>
      <c r="F77" s="67"/>
      <c r="G77" s="67"/>
      <c r="H77" s="67"/>
      <c r="I77" s="67"/>
      <c r="J77" s="67"/>
      <c r="K77" s="67"/>
      <c r="L77" s="67"/>
      <c r="M77" s="67"/>
      <c r="N77" s="2"/>
      <c r="AJ77" s="18"/>
    </row>
    <row r="78" spans="1:36">
      <c r="A78" s="48"/>
      <c r="B78" s="48"/>
      <c r="C78" s="67"/>
      <c r="D78" s="67"/>
      <c r="E78" s="67"/>
      <c r="F78" s="67"/>
      <c r="G78" s="67"/>
      <c r="H78" s="67"/>
      <c r="I78" s="67"/>
      <c r="J78" s="67"/>
      <c r="K78" s="67"/>
      <c r="L78" s="67"/>
      <c r="M78" s="67"/>
      <c r="N78" s="2"/>
      <c r="AJ78" s="18"/>
    </row>
    <row r="79" spans="1:36">
      <c r="A79" s="48"/>
      <c r="B79" s="48"/>
      <c r="C79" s="67"/>
      <c r="D79" s="67"/>
      <c r="E79" s="67"/>
      <c r="F79" s="67"/>
      <c r="G79" s="67"/>
      <c r="H79" s="67"/>
      <c r="I79" s="67"/>
      <c r="J79" s="67"/>
      <c r="K79" s="67"/>
      <c r="L79" s="67"/>
      <c r="M79" s="67"/>
      <c r="N79" s="2"/>
      <c r="AJ79" s="18"/>
    </row>
    <row r="80" spans="1:36">
      <c r="A80" s="48"/>
      <c r="B80" s="48"/>
      <c r="C80" s="67"/>
      <c r="D80" s="67"/>
      <c r="E80" s="67"/>
      <c r="F80" s="67"/>
      <c r="G80" s="67"/>
      <c r="H80" s="67"/>
      <c r="I80" s="67"/>
      <c r="J80" s="67"/>
      <c r="K80" s="67"/>
      <c r="L80" s="67"/>
      <c r="M80" s="67"/>
      <c r="N80" s="2"/>
      <c r="AJ80" s="18"/>
    </row>
    <row r="81" spans="1:36">
      <c r="A81" s="48"/>
      <c r="B81" s="48"/>
      <c r="C81" s="67"/>
      <c r="D81" s="67"/>
      <c r="E81" s="67"/>
      <c r="F81" s="67"/>
      <c r="G81" s="67"/>
      <c r="H81" s="67"/>
      <c r="I81" s="67"/>
      <c r="J81" s="67"/>
      <c r="K81" s="67"/>
      <c r="L81" s="67"/>
      <c r="M81" s="67"/>
      <c r="N81" s="2"/>
      <c r="AJ81" s="18"/>
    </row>
    <row r="82" spans="1:36">
      <c r="A82" s="48"/>
      <c r="B82" s="48"/>
      <c r="C82" s="67"/>
      <c r="D82" s="67"/>
      <c r="E82" s="67"/>
      <c r="F82" s="67"/>
      <c r="G82" s="67"/>
      <c r="H82" s="67"/>
      <c r="I82" s="67"/>
      <c r="J82" s="67"/>
      <c r="K82" s="67"/>
      <c r="L82" s="67"/>
      <c r="M82" s="67"/>
      <c r="N82" s="2"/>
      <c r="AJ82" s="18"/>
    </row>
    <row r="83" spans="1:36">
      <c r="A83" s="48"/>
      <c r="B83" s="48"/>
      <c r="C83" s="67"/>
      <c r="D83" s="67"/>
      <c r="E83" s="67"/>
      <c r="F83" s="67"/>
      <c r="G83" s="67"/>
      <c r="H83" s="67"/>
      <c r="I83" s="67"/>
      <c r="J83" s="67"/>
      <c r="K83" s="67"/>
      <c r="L83" s="67"/>
      <c r="M83" s="67"/>
      <c r="N83" s="2"/>
      <c r="AJ83" s="18"/>
    </row>
    <row r="84" spans="1:36">
      <c r="A84" s="48"/>
      <c r="B84" s="48"/>
      <c r="C84" s="67"/>
      <c r="D84" s="67"/>
      <c r="E84" s="67"/>
      <c r="F84" s="67"/>
      <c r="G84" s="67"/>
      <c r="H84" s="67"/>
      <c r="I84" s="67"/>
      <c r="J84" s="67"/>
      <c r="K84" s="67"/>
      <c r="L84" s="67"/>
      <c r="M84" s="67"/>
      <c r="N84" s="2"/>
      <c r="AJ84" s="18"/>
    </row>
    <row r="85" spans="1:36">
      <c r="AJ85" s="18"/>
    </row>
    <row r="86" spans="1:36" ht="15.75">
      <c r="A86" s="396" t="s">
        <v>606</v>
      </c>
      <c r="B86" s="394" t="s">
        <v>122</v>
      </c>
      <c r="C86" s="394" t="s">
        <v>3</v>
      </c>
      <c r="D86" s="394" t="s">
        <v>5</v>
      </c>
      <c r="E86" s="395" t="s">
        <v>7</v>
      </c>
      <c r="F86" s="394" t="s">
        <v>9</v>
      </c>
      <c r="G86" s="394"/>
      <c r="H86" s="394" t="s">
        <v>11</v>
      </c>
      <c r="I86" s="394" t="s">
        <v>15</v>
      </c>
      <c r="J86" s="394" t="s">
        <v>13</v>
      </c>
      <c r="K86" s="397" t="s">
        <v>123</v>
      </c>
      <c r="L86" s="397"/>
      <c r="M86" s="394" t="s">
        <v>21</v>
      </c>
      <c r="N86" s="49"/>
      <c r="AJ86" s="18"/>
    </row>
    <row r="87" spans="1:36" ht="15.75">
      <c r="A87" s="396"/>
      <c r="B87" s="394"/>
      <c r="C87" s="394"/>
      <c r="D87" s="394"/>
      <c r="E87" s="395"/>
      <c r="F87" s="53" t="s">
        <v>129</v>
      </c>
      <c r="G87" s="53" t="s">
        <v>130</v>
      </c>
      <c r="H87" s="394"/>
      <c r="I87" s="394"/>
      <c r="J87" s="394"/>
      <c r="K87" s="101" t="s">
        <v>131</v>
      </c>
      <c r="L87" s="101" t="s">
        <v>132</v>
      </c>
      <c r="M87" s="394"/>
      <c r="N87" s="2"/>
      <c r="AJ87" s="18"/>
    </row>
    <row r="88" spans="1:36">
      <c r="A88" s="48"/>
      <c r="B88" s="48"/>
      <c r="C88" s="67"/>
      <c r="D88" s="67"/>
      <c r="E88" s="67"/>
      <c r="F88" s="67"/>
      <c r="G88" s="67"/>
      <c r="H88" s="67"/>
      <c r="I88" s="67"/>
      <c r="J88" s="64"/>
      <c r="K88" s="64"/>
      <c r="L88" s="64"/>
      <c r="M88" s="64"/>
      <c r="N88" s="2"/>
      <c r="AJ88" s="18"/>
    </row>
    <row r="89" spans="1:36">
      <c r="A89" s="48"/>
      <c r="B89" s="48"/>
      <c r="C89" s="67"/>
      <c r="D89" s="67"/>
      <c r="E89" s="67"/>
      <c r="F89" s="67"/>
      <c r="G89" s="67"/>
      <c r="H89" s="67"/>
      <c r="I89" s="67"/>
      <c r="J89" s="67"/>
      <c r="K89" s="67"/>
      <c r="L89" s="67"/>
      <c r="M89" s="67"/>
      <c r="N89" s="2"/>
      <c r="AJ89" s="18"/>
    </row>
    <row r="90" spans="1:36">
      <c r="A90" s="48"/>
      <c r="B90" s="48"/>
      <c r="C90" s="67"/>
      <c r="D90" s="67"/>
      <c r="E90" s="67"/>
      <c r="F90" s="67"/>
      <c r="G90" s="67"/>
      <c r="H90" s="67"/>
      <c r="I90" s="67"/>
      <c r="J90" s="67"/>
      <c r="K90" s="67"/>
      <c r="L90" s="67"/>
      <c r="M90" s="67"/>
      <c r="N90" s="2"/>
      <c r="AJ90" s="18"/>
    </row>
    <row r="91" spans="1:36">
      <c r="A91" s="48"/>
      <c r="B91" s="48"/>
      <c r="C91" s="67"/>
      <c r="D91" s="67"/>
      <c r="E91" s="67"/>
      <c r="F91" s="67"/>
      <c r="G91" s="67"/>
      <c r="H91" s="67"/>
      <c r="I91" s="67"/>
      <c r="J91" s="67"/>
      <c r="K91" s="67"/>
      <c r="L91" s="67"/>
      <c r="M91" s="67"/>
      <c r="N91" s="2"/>
      <c r="AJ91" s="18"/>
    </row>
    <row r="92" spans="1:36">
      <c r="A92" s="48"/>
      <c r="B92" s="48"/>
      <c r="C92" s="67"/>
      <c r="D92" s="67"/>
      <c r="E92" s="67"/>
      <c r="F92" s="67"/>
      <c r="G92" s="67"/>
      <c r="H92" s="67"/>
      <c r="I92" s="67"/>
      <c r="J92" s="67"/>
      <c r="K92" s="67"/>
      <c r="L92" s="67"/>
      <c r="M92" s="67"/>
      <c r="N92" s="2"/>
      <c r="AJ92" s="18"/>
    </row>
    <row r="93" spans="1:36">
      <c r="A93" s="48"/>
      <c r="B93" s="48"/>
      <c r="C93" s="67"/>
      <c r="D93" s="67"/>
      <c r="E93" s="67"/>
      <c r="F93" s="67"/>
      <c r="G93" s="67"/>
      <c r="H93" s="67"/>
      <c r="I93" s="67"/>
      <c r="J93" s="67"/>
      <c r="K93" s="67"/>
      <c r="L93" s="67"/>
      <c r="M93" s="67"/>
      <c r="N93" s="2"/>
      <c r="AJ93" s="18"/>
    </row>
    <row r="94" spans="1:36">
      <c r="A94" s="48"/>
      <c r="B94" s="48"/>
      <c r="C94" s="67"/>
      <c r="D94" s="67"/>
      <c r="E94" s="67"/>
      <c r="F94" s="67"/>
      <c r="G94" s="67"/>
      <c r="H94" s="67"/>
      <c r="I94" s="67"/>
      <c r="J94" s="67"/>
      <c r="K94" s="67"/>
      <c r="L94" s="67"/>
      <c r="M94" s="67"/>
      <c r="N94" s="2"/>
      <c r="AJ94" s="18"/>
    </row>
    <row r="95" spans="1:36">
      <c r="A95" s="48"/>
      <c r="B95" s="48"/>
      <c r="C95" s="67"/>
      <c r="D95" s="67"/>
      <c r="E95" s="67"/>
      <c r="F95" s="67"/>
      <c r="G95" s="67"/>
      <c r="H95" s="67"/>
      <c r="I95" s="67"/>
      <c r="J95" s="67"/>
      <c r="K95" s="67"/>
      <c r="L95" s="67"/>
      <c r="M95" s="67"/>
      <c r="N95" s="2"/>
      <c r="AJ95" s="18"/>
    </row>
    <row r="96" spans="1:36">
      <c r="A96" s="48"/>
      <c r="B96" s="48"/>
      <c r="C96" s="67"/>
      <c r="D96" s="67"/>
      <c r="E96" s="67"/>
      <c r="F96" s="67"/>
      <c r="G96" s="67"/>
      <c r="H96" s="67"/>
      <c r="I96" s="67"/>
      <c r="J96" s="67"/>
      <c r="K96" s="67"/>
      <c r="L96" s="67"/>
      <c r="M96" s="67"/>
      <c r="N96" s="2"/>
      <c r="AJ96" s="18"/>
    </row>
    <row r="97" spans="1:36">
      <c r="A97" s="18"/>
      <c r="B97" s="18"/>
      <c r="C97" s="18"/>
      <c r="D97" s="18"/>
      <c r="E97" s="18"/>
      <c r="F97" s="18"/>
      <c r="G97" s="18"/>
      <c r="H97" s="18"/>
      <c r="I97" s="18"/>
      <c r="J97" s="18"/>
      <c r="K97" s="18"/>
      <c r="L97" s="18"/>
      <c r="M97" s="18"/>
      <c r="N97" s="59"/>
      <c r="O97" s="59"/>
      <c r="P97" s="59"/>
      <c r="Q97" s="59"/>
      <c r="R97" s="59"/>
      <c r="S97" s="59"/>
      <c r="T97" s="59"/>
      <c r="U97" s="59"/>
      <c r="V97" s="59"/>
      <c r="W97" s="59"/>
      <c r="X97" s="59"/>
      <c r="Y97" s="59"/>
      <c r="Z97" s="59"/>
      <c r="AA97" s="59"/>
      <c r="AB97" s="59"/>
      <c r="AC97" s="59"/>
      <c r="AD97" s="59"/>
      <c r="AE97" s="59"/>
      <c r="AF97" s="59"/>
      <c r="AG97" s="59"/>
      <c r="AH97" s="59"/>
      <c r="AI97" s="59"/>
      <c r="AJ97" s="18"/>
    </row>
    <row r="98" spans="1:36">
      <c r="A98" s="18"/>
      <c r="B98" s="18"/>
      <c r="C98" s="18"/>
      <c r="D98" s="18"/>
      <c r="E98" s="18"/>
      <c r="F98" s="18"/>
      <c r="G98" s="18"/>
      <c r="H98" s="18"/>
      <c r="I98" s="18"/>
      <c r="J98" s="18"/>
      <c r="K98" s="18"/>
      <c r="L98" s="18"/>
      <c r="M98" s="18"/>
      <c r="N98" s="59"/>
      <c r="O98" s="59"/>
      <c r="P98" s="59"/>
      <c r="Q98" s="59"/>
      <c r="R98" s="59"/>
      <c r="S98" s="59"/>
      <c r="T98" s="59"/>
      <c r="U98" s="59"/>
      <c r="V98" s="59"/>
      <c r="W98" s="59"/>
      <c r="X98" s="59"/>
      <c r="Y98" s="59"/>
      <c r="Z98" s="59"/>
      <c r="AA98" s="59"/>
      <c r="AB98" s="59"/>
      <c r="AC98" s="59"/>
      <c r="AD98" s="59"/>
      <c r="AE98" s="59"/>
      <c r="AF98" s="59"/>
      <c r="AG98" s="59"/>
      <c r="AH98" s="59"/>
      <c r="AI98" s="59"/>
      <c r="AJ98" s="18"/>
    </row>
  </sheetData>
  <mergeCells count="89">
    <mergeCell ref="K86:L86"/>
    <mergeCell ref="AG9:AG10"/>
    <mergeCell ref="AH9:AH10"/>
    <mergeCell ref="AA9:AA10"/>
    <mergeCell ref="N8:X8"/>
    <mergeCell ref="AB9:AB10"/>
    <mergeCell ref="M86:M87"/>
    <mergeCell ref="X9:X10"/>
    <mergeCell ref="Y9:Y10"/>
    <mergeCell ref="Z9:Z10"/>
    <mergeCell ref="N9:N10"/>
    <mergeCell ref="O9:O10"/>
    <mergeCell ref="P9:P10"/>
    <mergeCell ref="Q9:Q10"/>
    <mergeCell ref="AC9:AC10"/>
    <mergeCell ref="AD9:AD10"/>
    <mergeCell ref="AE9:AE10"/>
    <mergeCell ref="R9:R10"/>
    <mergeCell ref="S9:S10"/>
    <mergeCell ref="T9:T10"/>
    <mergeCell ref="U9:U10"/>
    <mergeCell ref="V9:V10"/>
    <mergeCell ref="W9:W10"/>
    <mergeCell ref="H50:H51"/>
    <mergeCell ref="A8:M8"/>
    <mergeCell ref="I50:I51"/>
    <mergeCell ref="J50:J51"/>
    <mergeCell ref="M50:M51"/>
    <mergeCell ref="K50:L50"/>
    <mergeCell ref="A50:A51"/>
    <mergeCell ref="E50:E51"/>
    <mergeCell ref="F50:G50"/>
    <mergeCell ref="A11:A13"/>
    <mergeCell ref="A14:A17"/>
    <mergeCell ref="A18:A25"/>
    <mergeCell ref="A26:A36"/>
    <mergeCell ref="B9:B10"/>
    <mergeCell ref="K9:L9"/>
    <mergeCell ref="A37:A42"/>
    <mergeCell ref="A1:AI1"/>
    <mergeCell ref="A2:AI2"/>
    <mergeCell ref="Y8:AI8"/>
    <mergeCell ref="F9:G9"/>
    <mergeCell ref="C9:C10"/>
    <mergeCell ref="A9:A10"/>
    <mergeCell ref="D9:D10"/>
    <mergeCell ref="E9:E10"/>
    <mergeCell ref="H9:H10"/>
    <mergeCell ref="I9:I10"/>
    <mergeCell ref="J9:J10"/>
    <mergeCell ref="M9:M10"/>
    <mergeCell ref="AI9:AI10"/>
    <mergeCell ref="B4:G4"/>
    <mergeCell ref="B6:C6"/>
    <mergeCell ref="AF9:AF10"/>
    <mergeCell ref="A62:A63"/>
    <mergeCell ref="B62:B63"/>
    <mergeCell ref="C62:C63"/>
    <mergeCell ref="D62:D63"/>
    <mergeCell ref="B50:B51"/>
    <mergeCell ref="C50:C51"/>
    <mergeCell ref="D50:D51"/>
    <mergeCell ref="I74:I75"/>
    <mergeCell ref="E62:E63"/>
    <mergeCell ref="J74:J75"/>
    <mergeCell ref="M74:M75"/>
    <mergeCell ref="F62:G62"/>
    <mergeCell ref="H62:H63"/>
    <mergeCell ref="I62:I63"/>
    <mergeCell ref="J62:J63"/>
    <mergeCell ref="K62:L62"/>
    <mergeCell ref="K74:L74"/>
    <mergeCell ref="M62:M63"/>
    <mergeCell ref="I86:I87"/>
    <mergeCell ref="J86:J87"/>
    <mergeCell ref="A86:A87"/>
    <mergeCell ref="B86:B87"/>
    <mergeCell ref="C86:C87"/>
    <mergeCell ref="D86:D87"/>
    <mergeCell ref="E86:E87"/>
    <mergeCell ref="A74:A75"/>
    <mergeCell ref="B74:B75"/>
    <mergeCell ref="C74:C75"/>
    <mergeCell ref="F86:G86"/>
    <mergeCell ref="H86:H87"/>
    <mergeCell ref="D74:D75"/>
    <mergeCell ref="E74:E75"/>
    <mergeCell ref="F74:G74"/>
    <mergeCell ref="H74:H75"/>
  </mergeCells>
  <conditionalFormatting sqref="N11:N42">
    <cfRule type="cellIs" dxfId="40" priority="7" stopIfTrue="1" operator="equal">
      <formula>"x"</formula>
    </cfRule>
  </conditionalFormatting>
  <conditionalFormatting sqref="O11:O42">
    <cfRule type="cellIs" dxfId="39" priority="6" operator="equal">
      <formula>"x"</formula>
    </cfRule>
  </conditionalFormatting>
  <conditionalFormatting sqref="P11:P42">
    <cfRule type="cellIs" dxfId="38" priority="5" operator="equal">
      <formula>"x"</formula>
    </cfRule>
  </conditionalFormatting>
  <conditionalFormatting sqref="Q11:Q42">
    <cfRule type="cellIs" dxfId="37" priority="4" stopIfTrue="1" operator="equal">
      <formula>"x"</formula>
    </cfRule>
  </conditionalFormatting>
  <conditionalFormatting sqref="R11:R42">
    <cfRule type="cellIs" dxfId="36" priority="3" operator="equal">
      <formula>"x"</formula>
    </cfRule>
  </conditionalFormatting>
  <conditionalFormatting sqref="S11:S42">
    <cfRule type="cellIs" dxfId="35" priority="1" stopIfTrue="1" operator="equal">
      <formula>$AN$7</formula>
    </cfRule>
    <cfRule type="cellIs" dxfId="34" priority="2" stopIfTrue="1" operator="equal">
      <formula>$AN$6</formula>
    </cfRule>
  </conditionalFormatting>
  <conditionalFormatting sqref="AN6:AN7">
    <cfRule type="cellIs" dxfId="33" priority="352" stopIfTrue="1" operator="equal">
      <formula>$AN$6</formula>
    </cfRule>
  </conditionalFormatting>
  <dataValidations count="1">
    <dataValidation type="list" allowBlank="1" showInputMessage="1" showErrorMessage="1" sqref="S11:S42" xr:uid="{00000000-0002-0000-00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D42"/>
  <sheetViews>
    <sheetView showGridLines="0" topLeftCell="C1" zoomScale="80" zoomScaleNormal="80" zoomScalePageLayoutView="70" workbookViewId="0">
      <selection activeCell="D5" sqref="D5:M5"/>
    </sheetView>
  </sheetViews>
  <sheetFormatPr defaultRowHeight="1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11"/>
      <c r="B1" s="450" t="s">
        <v>110</v>
      </c>
      <c r="C1" s="450"/>
      <c r="D1" s="450"/>
      <c r="E1" s="450"/>
      <c r="F1" s="450"/>
      <c r="G1" s="450"/>
      <c r="H1" s="450"/>
      <c r="I1" s="450"/>
      <c r="J1" s="450"/>
      <c r="K1" s="450"/>
      <c r="L1" s="450"/>
      <c r="M1" s="450"/>
      <c r="N1" s="450"/>
      <c r="O1" s="450"/>
      <c r="P1" s="450"/>
      <c r="Q1" s="450"/>
      <c r="R1" s="450"/>
      <c r="S1" s="450"/>
      <c r="T1" s="450"/>
      <c r="U1" s="450"/>
      <c r="V1" s="450"/>
      <c r="W1" s="450"/>
      <c r="X1" s="11"/>
    </row>
    <row r="2" spans="1:28" s="15" customFormat="1" ht="21" customHeight="1">
      <c r="A2" s="16"/>
      <c r="B2" s="450"/>
      <c r="C2" s="450"/>
      <c r="D2" s="450"/>
      <c r="E2" s="450"/>
      <c r="F2" s="450"/>
      <c r="G2" s="450"/>
      <c r="H2" s="450"/>
      <c r="I2" s="450"/>
      <c r="J2" s="450"/>
      <c r="K2" s="450"/>
      <c r="L2" s="450"/>
      <c r="M2" s="450"/>
      <c r="N2" s="450"/>
      <c r="O2" s="450"/>
      <c r="P2" s="450"/>
      <c r="Q2" s="450"/>
      <c r="R2" s="450"/>
      <c r="S2" s="450"/>
      <c r="T2" s="450"/>
      <c r="U2" s="450"/>
      <c r="V2" s="450"/>
      <c r="W2" s="450"/>
      <c r="X2" s="16"/>
    </row>
    <row r="3" spans="1:28" ht="33.75" customHeight="1">
      <c r="A3" s="11"/>
      <c r="B3" s="456" t="str">
        <f>'Monitoria Anual - 1'!A2</f>
        <v>PLANO DE AÇÃO NACIONAL PARA A CONSERVAÇÃO DOS MAMÍFEROS AQUÁTICOS AMAZÔNICOS - PAN Mamíferos Aquáticos Amazônicos</v>
      </c>
      <c r="C3" s="456"/>
      <c r="D3" s="456"/>
      <c r="E3" s="456"/>
      <c r="F3" s="456"/>
      <c r="G3" s="456"/>
      <c r="H3" s="456"/>
      <c r="I3" s="456"/>
      <c r="J3" s="456"/>
      <c r="K3" s="456"/>
      <c r="L3" s="456"/>
      <c r="M3" s="456"/>
      <c r="N3" s="456"/>
      <c r="O3" s="456"/>
      <c r="P3" s="456"/>
      <c r="Q3" s="456"/>
      <c r="R3" s="456"/>
      <c r="S3" s="456"/>
      <c r="T3" s="456"/>
      <c r="U3" s="456"/>
      <c r="V3" s="456"/>
      <c r="W3" s="456"/>
      <c r="X3" s="11"/>
    </row>
    <row r="4" spans="1:28">
      <c r="A4" s="11"/>
      <c r="J4" s="12"/>
      <c r="K4" s="12"/>
      <c r="L4" s="12"/>
      <c r="M4" s="12"/>
      <c r="N4" s="12"/>
      <c r="O4" s="12"/>
      <c r="X4" s="11"/>
    </row>
    <row r="5" spans="1:28" s="2" customFormat="1" ht="45" customHeight="1">
      <c r="A5" s="18"/>
      <c r="B5" s="461" t="s">
        <v>607</v>
      </c>
      <c r="C5" s="461"/>
      <c r="D5" s="462" t="str">
        <f>'Monitoria Anual - 1'!B4</f>
        <v>Reduzir e mitigar as pressões antrópicas e aumentar o conhecimento sobre os mamíferos aquáticos da Amazônia, visando a sua conservação em cinco anos.</v>
      </c>
      <c r="E5" s="462"/>
      <c r="F5" s="462"/>
      <c r="G5" s="462"/>
      <c r="H5" s="462"/>
      <c r="I5" s="462"/>
      <c r="J5" s="462"/>
      <c r="K5" s="462"/>
      <c r="L5" s="462"/>
      <c r="M5" s="463"/>
      <c r="N5" s="13"/>
      <c r="O5" s="13"/>
      <c r="P5" s="13"/>
      <c r="Q5" s="13"/>
      <c r="R5" s="13"/>
      <c r="X5" s="18"/>
    </row>
    <row r="6" spans="1:28">
      <c r="A6" s="11"/>
      <c r="J6" s="12"/>
      <c r="K6" s="12"/>
      <c r="L6" s="12"/>
      <c r="M6" s="12"/>
      <c r="N6" s="12"/>
      <c r="O6" s="12"/>
      <c r="X6" s="11"/>
    </row>
    <row r="7" spans="1:28" ht="26.25" customHeight="1">
      <c r="A7" s="11"/>
      <c r="B7" s="461" t="s">
        <v>114</v>
      </c>
      <c r="C7" s="461"/>
      <c r="D7" s="451" t="str">
        <f>'Monitoria Anual - 1'!B6</f>
        <v>14/04/2020 - 15/04/2020 (virtual)</v>
      </c>
      <c r="E7" s="451"/>
      <c r="F7" s="451"/>
      <c r="G7" s="452"/>
      <c r="H7" s="2"/>
      <c r="I7" s="14"/>
      <c r="J7" s="12"/>
      <c r="K7" s="12"/>
      <c r="L7" s="12"/>
      <c r="M7" s="12"/>
      <c r="N7" s="12"/>
      <c r="O7" s="12"/>
      <c r="X7" s="11"/>
    </row>
    <row r="8" spans="1:28">
      <c r="A8" s="11"/>
      <c r="X8" s="11"/>
    </row>
    <row r="9" spans="1:28" ht="31.5" customHeight="1">
      <c r="A9" s="11"/>
      <c r="B9" s="450" t="s">
        <v>608</v>
      </c>
      <c r="C9" s="450"/>
      <c r="D9" s="450"/>
      <c r="E9" s="450"/>
      <c r="F9" s="450"/>
      <c r="G9" s="450"/>
      <c r="H9" s="450"/>
      <c r="I9" s="450"/>
      <c r="J9" s="450"/>
      <c r="K9" s="450"/>
      <c r="L9" s="450"/>
      <c r="M9" s="450"/>
      <c r="N9" s="450"/>
      <c r="O9" s="450"/>
      <c r="P9" s="450"/>
      <c r="Q9" s="450"/>
      <c r="R9" s="450"/>
      <c r="S9" s="450"/>
      <c r="T9" s="450"/>
      <c r="U9" s="450"/>
      <c r="V9" s="450"/>
      <c r="W9" s="450"/>
      <c r="X9" s="11"/>
    </row>
    <row r="10" spans="1:28">
      <c r="A10" s="11"/>
      <c r="G10" s="10"/>
      <c r="H10" s="10"/>
      <c r="I10" s="10"/>
      <c r="X10" s="11"/>
    </row>
    <row r="11" spans="1:28" ht="15.75">
      <c r="A11" s="11"/>
      <c r="B11" s="451" t="s">
        <v>609</v>
      </c>
      <c r="C11" s="452"/>
      <c r="D11" s="45"/>
      <c r="E11" s="45"/>
      <c r="F11" s="45"/>
      <c r="G11" s="45"/>
      <c r="H11" s="45"/>
      <c r="I11" s="45"/>
      <c r="J11" s="45"/>
      <c r="K11" s="45"/>
      <c r="L11" s="45"/>
      <c r="M11" s="45"/>
      <c r="N11" s="45"/>
      <c r="O11" s="45"/>
      <c r="P11" s="45"/>
      <c r="Q11" s="45"/>
      <c r="R11" s="45"/>
      <c r="S11" s="45"/>
      <c r="T11" s="45"/>
      <c r="U11" s="45"/>
      <c r="V11" s="45"/>
      <c r="W11" s="45"/>
      <c r="X11" s="11"/>
    </row>
    <row r="12" spans="1:28" ht="15.75" thickBot="1">
      <c r="A12" s="11"/>
      <c r="F12" s="457"/>
      <c r="G12" s="457"/>
      <c r="H12" s="151"/>
      <c r="X12" s="11"/>
    </row>
    <row r="13" spans="1:28" ht="33.75" customHeight="1" thickBot="1">
      <c r="A13" s="11"/>
      <c r="C13" s="458" t="s">
        <v>610</v>
      </c>
      <c r="D13" s="459"/>
      <c r="E13" s="459"/>
      <c r="F13" s="459"/>
      <c r="G13" s="460"/>
      <c r="H13" s="3"/>
      <c r="X13" s="11"/>
    </row>
    <row r="14" spans="1:28" s="2" customFormat="1" ht="34.5" customHeight="1" thickBot="1">
      <c r="A14" s="18"/>
      <c r="C14" s="26" t="s">
        <v>611</v>
      </c>
      <c r="D14" s="7" t="s">
        <v>612</v>
      </c>
      <c r="E14" s="8" t="s">
        <v>613</v>
      </c>
      <c r="F14" s="7" t="s">
        <v>614</v>
      </c>
      <c r="G14" s="9" t="s">
        <v>613</v>
      </c>
      <c r="H14" s="6"/>
      <c r="X14" s="18"/>
    </row>
    <row r="15" spans="1:28" ht="15.75">
      <c r="A15" s="11"/>
      <c r="C15" s="83" t="s">
        <v>615</v>
      </c>
      <c r="D15" s="93"/>
      <c r="E15" s="106"/>
      <c r="F15" s="90">
        <f>COUNTA('Monitoria Anual - 1'!S11:S881)</f>
        <v>1</v>
      </c>
      <c r="G15" s="107">
        <f t="shared" ref="G15:G21" si="0">F15/$F$22</f>
        <v>3.125E-2</v>
      </c>
      <c r="H15" s="108"/>
      <c r="X15" s="11"/>
    </row>
    <row r="16" spans="1:28" ht="15.75">
      <c r="A16" s="11"/>
      <c r="C16" s="84" t="s">
        <v>616</v>
      </c>
      <c r="D16" s="95">
        <f>COUNTA('Monitoria Anual - 1'!N11:N881)</f>
        <v>4</v>
      </c>
      <c r="E16" s="109">
        <f t="shared" ref="E16:E21" si="1">D16/$D$22</f>
        <v>0.12903225806451613</v>
      </c>
      <c r="F16" s="91">
        <f>D16-AB16</f>
        <v>4</v>
      </c>
      <c r="G16" s="109">
        <f t="shared" si="0"/>
        <v>0.125</v>
      </c>
      <c r="H16" s="108"/>
      <c r="X16" s="11"/>
      <c r="Z16">
        <f>COUNTIFS('Monitoria Anual - 1'!N:N,"x",'Monitoria Anual - 1'!S:S,"Excluída")</f>
        <v>0</v>
      </c>
      <c r="AA16">
        <f>COUNTIFS('Monitoria Anual - 1'!N:N,"x",'Monitoria Anual - 1'!S:S,"Agrupada")</f>
        <v>0</v>
      </c>
      <c r="AB16">
        <f>Z16+AA16</f>
        <v>0</v>
      </c>
    </row>
    <row r="17" spans="1:28" ht="15.75">
      <c r="A17" s="11"/>
      <c r="C17" s="85" t="s">
        <v>617</v>
      </c>
      <c r="D17" s="95">
        <f>COUNTA('Monitoria Anual - 1'!O11:O881)</f>
        <v>7</v>
      </c>
      <c r="E17" s="109">
        <f t="shared" si="1"/>
        <v>0.22580645161290322</v>
      </c>
      <c r="F17" s="91">
        <f>D17-AB17</f>
        <v>7</v>
      </c>
      <c r="G17" s="109">
        <f t="shared" si="0"/>
        <v>0.21875</v>
      </c>
      <c r="H17" s="108"/>
      <c r="X17" s="11"/>
      <c r="Z17">
        <f t="array" ref="Z17">COUNTIFS('Monitoria Anual - 1'!O:O,"x",'Monitoria Anual - 1'!S:S,"Excluída")</f>
        <v>0</v>
      </c>
      <c r="AA17">
        <f t="array" ref="AA17">COUNTIFS('Monitoria Anual - 1'!O:O,"x",'Monitoria Anual - 1'!S:S,"Agrupada")</f>
        <v>0</v>
      </c>
      <c r="AB17">
        <f>Z17+AA17</f>
        <v>0</v>
      </c>
    </row>
    <row r="18" spans="1:28" ht="15.75">
      <c r="A18" s="11"/>
      <c r="C18" s="86" t="s">
        <v>618</v>
      </c>
      <c r="D18" s="95">
        <f>COUNTA('Monitoria Anual - 1'!P11:P881)</f>
        <v>10</v>
      </c>
      <c r="E18" s="109">
        <f t="shared" si="1"/>
        <v>0.32258064516129031</v>
      </c>
      <c r="F18" s="91">
        <f>D18-AB18</f>
        <v>10</v>
      </c>
      <c r="G18" s="109">
        <f t="shared" si="0"/>
        <v>0.3125</v>
      </c>
      <c r="H18" s="108"/>
      <c r="X18" s="11"/>
      <c r="Z18">
        <f t="array" ref="Z18">COUNTIFS('Monitoria Anual - 1'!P:P,"x",'Monitoria Anual - 1'!S:S,"Excluída")</f>
        <v>0</v>
      </c>
      <c r="AA18">
        <f t="array" ref="AA18">COUNTIFS('Monitoria Anual - 1'!P:P,"x",'Monitoria Anual - 1'!S:S,"Agrupada")</f>
        <v>0</v>
      </c>
      <c r="AB18">
        <f>Z18+AA18</f>
        <v>0</v>
      </c>
    </row>
    <row r="19" spans="1:28" ht="15.75">
      <c r="A19" s="11"/>
      <c r="C19" s="87" t="s">
        <v>619</v>
      </c>
      <c r="D19" s="95">
        <f>COUNTA('Monitoria Anual - 1'!Q11:Q881)</f>
        <v>10</v>
      </c>
      <c r="E19" s="109">
        <f t="shared" si="1"/>
        <v>0.32258064516129031</v>
      </c>
      <c r="F19" s="91">
        <f t="shared" ref="F19:F20" si="2">D19-AB19</f>
        <v>10</v>
      </c>
      <c r="G19" s="109">
        <f t="shared" si="0"/>
        <v>0.3125</v>
      </c>
      <c r="H19" s="108"/>
      <c r="X19" s="11"/>
      <c r="Z19">
        <f t="array" ref="Z19">COUNTIFS('Monitoria Anual - 1'!Q:Q,"x",'Monitoria Anual - 1'!S:S,"Excluída")</f>
        <v>0</v>
      </c>
      <c r="AA19">
        <f t="array" ref="AA19">COUNTIFS('Monitoria Anual - 1'!Q:Q,"x",'Monitoria Anual - 1'!S:S,"Agrupada")</f>
        <v>0</v>
      </c>
      <c r="AB19">
        <f>Z19+AA19</f>
        <v>0</v>
      </c>
    </row>
    <row r="20" spans="1:28" ht="15.75">
      <c r="A20" s="11"/>
      <c r="C20" s="88" t="s">
        <v>620</v>
      </c>
      <c r="D20" s="95">
        <f>COUNTA('Monitoria Anual - 1'!R11:R881)</f>
        <v>0</v>
      </c>
      <c r="E20" s="109">
        <f t="shared" si="1"/>
        <v>0</v>
      </c>
      <c r="F20" s="91">
        <f t="shared" si="2"/>
        <v>0</v>
      </c>
      <c r="G20" s="109">
        <f t="shared" si="0"/>
        <v>0</v>
      </c>
      <c r="H20" s="108"/>
      <c r="X20" s="11"/>
      <c r="Z20">
        <f t="array" ref="Z20">COUNTIFS('Monitoria Anual - 1'!R:R,"x",'Monitoria Anual - 1'!S:S,"Excluída")</f>
        <v>0</v>
      </c>
      <c r="AA20">
        <f t="array" ref="AA20">COUNTIFS('Monitoria Anual - 1'!R:R,"x",'Monitoria Anual - 1'!S:S,"Agrupada")</f>
        <v>0</v>
      </c>
      <c r="AB20">
        <f>Z20+AA20</f>
        <v>0</v>
      </c>
    </row>
    <row r="21" spans="1:28" ht="16.5" thickBot="1">
      <c r="A21" s="11"/>
      <c r="C21" s="89" t="s">
        <v>621</v>
      </c>
      <c r="D21" s="96">
        <v>0</v>
      </c>
      <c r="E21" s="109">
        <f t="shared" si="1"/>
        <v>0</v>
      </c>
      <c r="F21" s="92">
        <v>1</v>
      </c>
      <c r="G21" s="110">
        <f t="shared" si="0"/>
        <v>3.125E-2</v>
      </c>
      <c r="H21" s="108"/>
      <c r="X21" s="11"/>
    </row>
    <row r="22" spans="1:28" ht="16.5" thickBot="1">
      <c r="A22" s="11"/>
      <c r="C22" s="98" t="s">
        <v>622</v>
      </c>
      <c r="D22" s="100">
        <f>SUM(D16:D21)</f>
        <v>31</v>
      </c>
      <c r="E22" s="32">
        <f>SUM(E15:E21)</f>
        <v>1</v>
      </c>
      <c r="F22" s="99">
        <f>SUM(F16:F21)</f>
        <v>32</v>
      </c>
      <c r="G22" s="32">
        <f>SUM(G16:G21)</f>
        <v>1</v>
      </c>
      <c r="H22" s="108"/>
      <c r="X22" s="11"/>
    </row>
    <row r="23" spans="1:28" ht="15.75" thickBot="1">
      <c r="A23" s="11"/>
      <c r="C23" s="78" t="s">
        <v>623</v>
      </c>
      <c r="D23" s="453">
        <f>COUNTIF('Monitoria Anual - 1'!S11:S881,"Agrupada")</f>
        <v>0</v>
      </c>
      <c r="E23" s="454"/>
      <c r="F23" s="454"/>
      <c r="G23" s="455"/>
      <c r="H23" s="5"/>
      <c r="X23" s="11"/>
    </row>
    <row r="24" spans="1:28" ht="15.75" thickBot="1">
      <c r="A24" s="11"/>
      <c r="C24" s="77" t="s">
        <v>624</v>
      </c>
      <c r="D24" s="453">
        <f>COUNTIF('Monitoria Anual - 1'!S11:S43,"Excluída")</f>
        <v>1</v>
      </c>
      <c r="E24" s="454"/>
      <c r="F24" s="454"/>
      <c r="G24" s="455"/>
      <c r="X24" s="11"/>
    </row>
    <row r="25" spans="1:28">
      <c r="A25" s="11"/>
      <c r="X25" s="11"/>
    </row>
    <row r="26" spans="1:28">
      <c r="A26" s="11"/>
      <c r="X26" s="11"/>
    </row>
    <row r="27" spans="1:28" ht="15.75">
      <c r="A27" s="11"/>
      <c r="B27" s="451" t="s">
        <v>625</v>
      </c>
      <c r="C27" s="452"/>
      <c r="D27" s="45"/>
      <c r="E27" s="45"/>
      <c r="F27" s="45"/>
      <c r="G27" s="45"/>
      <c r="X27" s="11"/>
    </row>
    <row r="28" spans="1:28" ht="16.5" thickBot="1">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c r="A29" s="11"/>
      <c r="B29" s="17"/>
      <c r="C29" s="33" t="s">
        <v>626</v>
      </c>
      <c r="D29" s="71">
        <f>COUNTA('Monitoria Anual - 1'!A11:A42)</f>
        <v>5</v>
      </c>
      <c r="H29" s="17"/>
      <c r="I29" s="17"/>
      <c r="J29" s="17"/>
      <c r="K29" s="17"/>
      <c r="L29" s="17"/>
      <c r="M29" s="17"/>
      <c r="N29" s="17"/>
      <c r="O29" s="17"/>
      <c r="P29" s="17"/>
      <c r="Q29" s="17"/>
      <c r="R29" s="17"/>
      <c r="S29" s="17"/>
      <c r="T29" s="17"/>
      <c r="U29" s="17"/>
      <c r="V29" s="17"/>
      <c r="W29" s="17"/>
      <c r="X29" s="11"/>
    </row>
    <row r="30" spans="1:28" ht="15.75" thickBot="1">
      <c r="A30" s="11"/>
      <c r="X30" s="11"/>
    </row>
    <row r="31" spans="1:28" ht="15.75" thickBot="1">
      <c r="A31" s="11"/>
      <c r="C31" s="82" t="s">
        <v>627</v>
      </c>
      <c r="D31" s="82" t="s">
        <v>628</v>
      </c>
      <c r="E31" s="19"/>
      <c r="F31" s="20"/>
      <c r="G31" s="21"/>
      <c r="H31" s="23"/>
      <c r="I31" s="24"/>
      <c r="J31" s="25"/>
      <c r="W31" s="1"/>
      <c r="X31" s="11"/>
    </row>
    <row r="32" spans="1:28">
      <c r="A32" s="11"/>
      <c r="C32" s="79" t="s">
        <v>629</v>
      </c>
      <c r="D32" s="103">
        <f>SUM(F32:J32)</f>
        <v>3</v>
      </c>
      <c r="E32" s="34">
        <f>COUNTA('Monitoria Anual - 1'!S11:S13)</f>
        <v>0</v>
      </c>
      <c r="F32" s="69">
        <f>COUNTA('Monitoria Anual - 1'!N11:N13)</f>
        <v>0</v>
      </c>
      <c r="G32" s="69">
        <f>COUNTA('Monitoria Anual - 1'!O11:O13)</f>
        <v>1</v>
      </c>
      <c r="H32" s="69">
        <f>COUNTA('Monitoria Anual - 1'!P11:P13)</f>
        <v>2</v>
      </c>
      <c r="I32" s="69">
        <f>COUNTA('Monitoria Anual - 1'!Q11:Q13)</f>
        <v>0</v>
      </c>
      <c r="J32" s="70">
        <f>COUNTA('Monitoria Anual - 1'!R11:R13)</f>
        <v>0</v>
      </c>
      <c r="W32" s="1"/>
      <c r="X32" s="11"/>
    </row>
    <row r="33" spans="1:30">
      <c r="A33" s="11"/>
      <c r="C33" s="80" t="s">
        <v>630</v>
      </c>
      <c r="D33" s="79">
        <f>SUM(F33:J33)</f>
        <v>4</v>
      </c>
      <c r="E33" s="35">
        <f>COUNTA('Monitoria Anual - 1'!S14:S17)</f>
        <v>0</v>
      </c>
      <c r="F33" s="36">
        <f>COUNTA('Monitoria Anual - 1'!N14:N17)</f>
        <v>0</v>
      </c>
      <c r="G33" s="36">
        <f>COUNTA('Monitoria Anual - 1'!O14:O17)</f>
        <v>1</v>
      </c>
      <c r="H33" s="36">
        <f>COUNTA('Monitoria Anual - 1'!P14:P17)</f>
        <v>2</v>
      </c>
      <c r="I33" s="36">
        <f>COUNTA('Monitoria Anual - 1'!Q14:Q17)</f>
        <v>1</v>
      </c>
      <c r="J33" s="37">
        <f>COUNTA('Monitoria Anual - 1'!R14:R17)</f>
        <v>0</v>
      </c>
      <c r="W33" s="1"/>
      <c r="X33" s="11"/>
    </row>
    <row r="34" spans="1:30">
      <c r="A34" s="11"/>
      <c r="C34" s="80" t="s">
        <v>631</v>
      </c>
      <c r="D34" s="79">
        <f t="shared" ref="D34:D36" si="3">SUM(F34:J34)</f>
        <v>8</v>
      </c>
      <c r="E34" s="35">
        <f>COUNTA('Monitoria Anual - 1'!S18:S25)</f>
        <v>0</v>
      </c>
      <c r="F34" s="36">
        <f>COUNTA('Monitoria Anual - 1'!N18:N25)</f>
        <v>2</v>
      </c>
      <c r="G34" s="36">
        <f>COUNTA('Monitoria Anual - 1'!O18:O25)</f>
        <v>4</v>
      </c>
      <c r="H34" s="36">
        <f>COUNTA('Monitoria Anual - 1'!P18:P25)</f>
        <v>1</v>
      </c>
      <c r="I34" s="36">
        <f>COUNTA('Monitoria Anual - 1'!Q18:Q25)</f>
        <v>1</v>
      </c>
      <c r="J34" s="37">
        <f>COUNTA('Monitoria Anual - 1'!R18:R25)</f>
        <v>0</v>
      </c>
      <c r="W34" s="1"/>
      <c r="X34" s="11"/>
    </row>
    <row r="35" spans="1:30">
      <c r="A35" s="11"/>
      <c r="C35" s="80" t="s">
        <v>632</v>
      </c>
      <c r="D35" s="79">
        <f t="shared" si="3"/>
        <v>10</v>
      </c>
      <c r="E35" s="35">
        <f>COUNTA('Monitoria Anual - 1'!S26:S36)</f>
        <v>1</v>
      </c>
      <c r="F35" s="36">
        <f>COUNTA('Monitoria Anual - 1'!N26:N36)</f>
        <v>2</v>
      </c>
      <c r="G35" s="36">
        <f>COUNTA('Monitoria Anual - 1'!O26:O36)</f>
        <v>0</v>
      </c>
      <c r="H35" s="36">
        <f>COUNTA('Monitoria Anual - 1'!P26:P36)</f>
        <v>2</v>
      </c>
      <c r="I35" s="36">
        <f>COUNTA('Monitoria Anual - 1'!Q26:Q36)</f>
        <v>6</v>
      </c>
      <c r="J35" s="37">
        <f>COUNTA('Monitoria Anual - 1'!R26:R36)</f>
        <v>0</v>
      </c>
      <c r="W35" s="1"/>
      <c r="X35" s="11"/>
    </row>
    <row r="36" spans="1:30">
      <c r="A36" s="11"/>
      <c r="C36" s="80" t="s">
        <v>633</v>
      </c>
      <c r="D36" s="79">
        <f t="shared" si="3"/>
        <v>6</v>
      </c>
      <c r="E36" s="35">
        <f>COUNTA('Monitoria Anual - 1'!S37:S42)</f>
        <v>0</v>
      </c>
      <c r="F36" s="36">
        <f>COUNTA('Monitoria Anual - 1'!N37:N42)</f>
        <v>0</v>
      </c>
      <c r="G36" s="36">
        <f>COUNTA('Monitoria Anual - 1'!O37:O42)</f>
        <v>1</v>
      </c>
      <c r="H36" s="36">
        <f>COUNTA('Monitoria Anual - 1'!P37:P42)</f>
        <v>3</v>
      </c>
      <c r="I36" s="36">
        <f>COUNTA('Monitoria Anual - 1'!Q37:Q42)</f>
        <v>2</v>
      </c>
      <c r="J36" s="37">
        <f>COUNTA('Monitoria Anual - 1'!R37:R42)</f>
        <v>0</v>
      </c>
      <c r="W36" s="1"/>
      <c r="X36" s="11"/>
    </row>
    <row r="37" spans="1:30">
      <c r="A37" s="11"/>
      <c r="X37" s="11"/>
    </row>
    <row r="38" spans="1:30">
      <c r="A38" s="11"/>
      <c r="B38" s="11"/>
      <c r="C38" s="11"/>
      <c r="D38" s="11"/>
      <c r="E38" s="11"/>
      <c r="F38" s="11"/>
      <c r="G38" s="11"/>
      <c r="H38" s="11"/>
      <c r="I38" s="11"/>
      <c r="J38" s="11"/>
      <c r="K38" s="11"/>
      <c r="L38" s="11"/>
      <c r="M38" s="11"/>
      <c r="N38" s="11"/>
      <c r="O38" s="11"/>
      <c r="P38" s="11"/>
      <c r="Q38" s="11"/>
      <c r="R38" s="11"/>
      <c r="S38" s="11"/>
      <c r="T38" s="11"/>
      <c r="U38" s="11"/>
      <c r="V38" s="11"/>
      <c r="W38" s="11"/>
      <c r="X38" s="11"/>
    </row>
    <row r="40" spans="1:30">
      <c r="A40" s="105"/>
      <c r="B40" s="105"/>
      <c r="C40" s="105"/>
      <c r="D40" s="105"/>
      <c r="E40" s="105"/>
      <c r="F40" s="105"/>
      <c r="G40" s="105"/>
      <c r="H40" s="105"/>
      <c r="I40" s="105"/>
      <c r="J40" s="105"/>
      <c r="K40" s="105"/>
      <c r="L40" s="105"/>
      <c r="M40" s="105"/>
      <c r="N40" s="105"/>
      <c r="O40" s="105"/>
      <c r="P40" s="105"/>
      <c r="Q40" s="105"/>
      <c r="R40" s="105"/>
      <c r="S40" s="105"/>
      <c r="T40" s="105"/>
      <c r="U40" s="105"/>
      <c r="V40" s="105"/>
      <c r="W40" s="105"/>
      <c r="X40" s="105"/>
      <c r="Y40" s="105"/>
      <c r="Z40" s="105"/>
      <c r="AA40" s="105"/>
      <c r="AB40" s="105"/>
      <c r="AC40" s="105"/>
      <c r="AD40" s="105"/>
    </row>
    <row r="41" spans="1:30">
      <c r="A41" s="105"/>
      <c r="B41" s="105"/>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row>
    <row r="42" spans="1:30">
      <c r="A42" s="105"/>
      <c r="B42" s="105"/>
      <c r="C42" s="105"/>
      <c r="D42" s="105"/>
      <c r="E42" s="105"/>
      <c r="F42" s="105"/>
      <c r="G42" s="105"/>
      <c r="H42" s="105"/>
      <c r="I42" s="105"/>
      <c r="J42" s="105"/>
      <c r="K42" s="105"/>
      <c r="L42" s="105"/>
      <c r="M42" s="105"/>
      <c r="N42" s="105"/>
      <c r="O42" s="105"/>
      <c r="P42" s="105"/>
      <c r="Q42" s="105"/>
      <c r="R42" s="105"/>
      <c r="S42" s="105"/>
      <c r="T42" s="105"/>
      <c r="U42" s="105"/>
      <c r="V42" s="105"/>
      <c r="W42" s="105"/>
      <c r="X42" s="105"/>
      <c r="Y42" s="105"/>
      <c r="Z42" s="105"/>
      <c r="AA42" s="105"/>
      <c r="AB42" s="105"/>
      <c r="AC42" s="105"/>
      <c r="AD42" s="105"/>
    </row>
  </sheetData>
  <protectedRanges>
    <protectedRange sqref="A1:AD42"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36">
    <cfRule type="cellIs" dxfId="32"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94"/>
  <sheetViews>
    <sheetView showGridLines="0" zoomScale="60" zoomScaleNormal="60" workbookViewId="0">
      <selection activeCell="B4" sqref="B4:G4"/>
    </sheetView>
  </sheetViews>
  <sheetFormatPr defaultColWidth="8.85546875" defaultRowHeight="15"/>
  <cols>
    <col min="1" max="1" width="14.5703125" style="2" customWidth="1"/>
    <col min="2" max="2" width="7.28515625" style="2" customWidth="1"/>
    <col min="3" max="3" width="38.28515625" style="2" customWidth="1"/>
    <col min="4" max="4" width="23.140625" style="2" customWidth="1"/>
    <col min="5" max="5" width="29.28515625" style="2" customWidth="1"/>
    <col min="6" max="6" width="15.5703125" style="2" customWidth="1"/>
    <col min="7" max="7" width="15.85546875" style="2" customWidth="1"/>
    <col min="8" max="8" width="25.140625" style="2" customWidth="1"/>
    <col min="9" max="9" width="22.42578125" style="2" customWidth="1"/>
    <col min="10" max="10" width="54.42578125" style="2" customWidth="1"/>
    <col min="11" max="11" width="33.28515625" style="2" customWidth="1"/>
    <col min="12" max="12" width="40.7109375" style="2" customWidth="1"/>
    <col min="13" max="13" width="73.140625" style="2" customWidth="1"/>
    <col min="14" max="14" width="26.7109375" style="62" customWidth="1"/>
    <col min="15" max="15" width="14.85546875" style="62" customWidth="1"/>
    <col min="16" max="16" width="11.7109375" style="62" customWidth="1"/>
    <col min="17" max="17" width="15.5703125" style="62" customWidth="1"/>
    <col min="18" max="18" width="14.5703125" style="62" customWidth="1"/>
    <col min="19" max="19" width="14" style="62" customWidth="1"/>
    <col min="20" max="20" width="85.7109375" style="2" customWidth="1"/>
    <col min="21" max="21" width="91.28515625" style="2" customWidth="1"/>
    <col min="22" max="22" width="54.28515625" style="2" customWidth="1"/>
    <col min="23" max="23" width="26.7109375" style="2" customWidth="1"/>
    <col min="24" max="24" width="60.85546875" style="2" customWidth="1"/>
    <col min="25" max="27" width="28.85546875" style="2" customWidth="1"/>
    <col min="28" max="31" width="18.7109375" style="2" customWidth="1"/>
    <col min="32" max="32" width="40" style="2" customWidth="1"/>
    <col min="33" max="33" width="23" style="2" bestFit="1" customWidth="1"/>
    <col min="34" max="34" width="18.7109375" style="2" customWidth="1"/>
    <col min="35" max="35" width="41.140625" style="2" customWidth="1"/>
    <col min="36" max="36" width="7" style="2" customWidth="1"/>
    <col min="37" max="39" width="8.85546875" style="2"/>
    <col min="40" max="40" width="8.85546875" style="2" hidden="1" customWidth="1"/>
    <col min="41" max="16384" width="8.85546875" style="2"/>
  </cols>
  <sheetData>
    <row r="1" spans="1:40" ht="33.75" customHeight="1">
      <c r="A1" s="398" t="s">
        <v>110</v>
      </c>
      <c r="B1" s="398"/>
      <c r="C1" s="398"/>
      <c r="D1" s="398"/>
      <c r="E1" s="398"/>
      <c r="F1" s="398"/>
      <c r="G1" s="398"/>
      <c r="H1" s="398"/>
      <c r="I1" s="398"/>
      <c r="J1" s="398"/>
      <c r="K1" s="398"/>
      <c r="L1" s="398"/>
      <c r="M1" s="398"/>
      <c r="N1" s="398"/>
      <c r="O1" s="398"/>
      <c r="P1" s="398"/>
      <c r="Q1" s="398"/>
      <c r="R1" s="398"/>
      <c r="S1" s="398"/>
      <c r="T1" s="398"/>
      <c r="U1" s="398"/>
      <c r="V1" s="398"/>
      <c r="W1" s="398"/>
      <c r="X1" s="398"/>
      <c r="Y1" s="398"/>
      <c r="Z1" s="398"/>
      <c r="AA1" s="398"/>
      <c r="AB1" s="398"/>
      <c r="AC1" s="398"/>
      <c r="AD1" s="398"/>
      <c r="AE1" s="398"/>
      <c r="AF1" s="398"/>
      <c r="AG1" s="398"/>
      <c r="AH1" s="398"/>
      <c r="AI1" s="398"/>
      <c r="AJ1" s="18"/>
    </row>
    <row r="2" spans="1:40" ht="33.75" customHeight="1" thickBot="1">
      <c r="A2" s="399" t="s">
        <v>634</v>
      </c>
      <c r="B2" s="399"/>
      <c r="C2" s="399"/>
      <c r="D2" s="399"/>
      <c r="E2" s="399"/>
      <c r="F2" s="399"/>
      <c r="G2" s="399"/>
      <c r="H2" s="399"/>
      <c r="I2" s="399"/>
      <c r="J2" s="399"/>
      <c r="K2" s="399"/>
      <c r="L2" s="399"/>
      <c r="M2" s="399"/>
      <c r="N2" s="399"/>
      <c r="O2" s="399"/>
      <c r="P2" s="399"/>
      <c r="Q2" s="399"/>
      <c r="R2" s="399"/>
      <c r="S2" s="399"/>
      <c r="T2" s="399"/>
      <c r="U2" s="399"/>
      <c r="V2" s="399"/>
      <c r="W2" s="399"/>
      <c r="X2" s="399"/>
      <c r="Y2" s="399"/>
      <c r="Z2" s="399"/>
      <c r="AA2" s="399"/>
      <c r="AB2" s="399"/>
      <c r="AC2" s="399"/>
      <c r="AD2" s="399"/>
      <c r="AE2" s="399"/>
      <c r="AF2" s="399"/>
      <c r="AG2" s="399"/>
      <c r="AH2" s="399"/>
      <c r="AI2" s="399"/>
      <c r="AJ2" s="18"/>
    </row>
    <row r="3" spans="1:40" ht="15.75" thickTop="1">
      <c r="AJ3" s="18"/>
    </row>
    <row r="4" spans="1:40" ht="45" customHeight="1">
      <c r="A4" s="55" t="s">
        <v>112</v>
      </c>
      <c r="B4" s="466" t="s">
        <v>113</v>
      </c>
      <c r="C4" s="466"/>
      <c r="D4" s="466"/>
      <c r="E4" s="466"/>
      <c r="F4" s="466"/>
      <c r="G4" s="467"/>
      <c r="H4" s="13"/>
      <c r="I4" s="13"/>
      <c r="J4" s="13"/>
      <c r="K4" s="13"/>
      <c r="L4" s="13"/>
      <c r="M4" s="13"/>
      <c r="N4" s="13"/>
      <c r="O4" s="13"/>
      <c r="P4" s="13"/>
      <c r="Q4" s="13"/>
      <c r="R4" s="13"/>
      <c r="S4" s="2"/>
      <c r="AJ4" s="18"/>
    </row>
    <row r="5" spans="1:40">
      <c r="AJ5" s="18"/>
    </row>
    <row r="6" spans="1:40" ht="27" customHeight="1">
      <c r="A6" s="55" t="s">
        <v>114</v>
      </c>
      <c r="B6" s="413" t="s">
        <v>635</v>
      </c>
      <c r="C6" s="414"/>
      <c r="M6" s="62"/>
      <c r="AJ6" s="18"/>
      <c r="AN6" s="2" t="s">
        <v>116</v>
      </c>
    </row>
    <row r="7" spans="1:40" ht="15.75" thickBot="1">
      <c r="AJ7" s="18"/>
      <c r="AN7" s="63" t="s">
        <v>117</v>
      </c>
    </row>
    <row r="8" spans="1:40" ht="27" customHeight="1" thickBot="1">
      <c r="A8" s="417" t="s">
        <v>118</v>
      </c>
      <c r="B8" s="418"/>
      <c r="C8" s="418"/>
      <c r="D8" s="418"/>
      <c r="E8" s="418"/>
      <c r="F8" s="418"/>
      <c r="G8" s="418"/>
      <c r="H8" s="418"/>
      <c r="I8" s="418"/>
      <c r="J8" s="418"/>
      <c r="K8" s="418"/>
      <c r="L8" s="418"/>
      <c r="M8" s="419"/>
      <c r="N8" s="435" t="s">
        <v>119</v>
      </c>
      <c r="O8" s="436"/>
      <c r="P8" s="436"/>
      <c r="Q8" s="436"/>
      <c r="R8" s="436"/>
      <c r="S8" s="436"/>
      <c r="T8" s="436"/>
      <c r="U8" s="436"/>
      <c r="V8" s="436"/>
      <c r="W8" s="436"/>
      <c r="X8" s="437"/>
      <c r="Y8" s="400" t="s">
        <v>120</v>
      </c>
      <c r="Z8" s="401"/>
      <c r="AA8" s="401"/>
      <c r="AB8" s="401"/>
      <c r="AC8" s="401"/>
      <c r="AD8" s="401"/>
      <c r="AE8" s="401"/>
      <c r="AF8" s="401"/>
      <c r="AG8" s="401"/>
      <c r="AH8" s="401"/>
      <c r="AI8" s="402"/>
      <c r="AJ8" s="18"/>
    </row>
    <row r="9" spans="1:40" ht="88.5" customHeight="1">
      <c r="A9" s="405" t="s">
        <v>121</v>
      </c>
      <c r="B9" s="403" t="s">
        <v>122</v>
      </c>
      <c r="C9" s="403" t="s">
        <v>3</v>
      </c>
      <c r="D9" s="403" t="s">
        <v>5</v>
      </c>
      <c r="E9" s="407" t="s">
        <v>7</v>
      </c>
      <c r="F9" s="403" t="s">
        <v>9</v>
      </c>
      <c r="G9" s="403"/>
      <c r="H9" s="403" t="s">
        <v>11</v>
      </c>
      <c r="I9" s="403" t="s">
        <v>15</v>
      </c>
      <c r="J9" s="403" t="s">
        <v>13</v>
      </c>
      <c r="K9" s="423" t="s">
        <v>123</v>
      </c>
      <c r="L9" s="424"/>
      <c r="M9" s="403" t="s">
        <v>21</v>
      </c>
      <c r="N9" s="442" t="s">
        <v>26</v>
      </c>
      <c r="O9" s="444" t="s">
        <v>28</v>
      </c>
      <c r="P9" s="446" t="s">
        <v>30</v>
      </c>
      <c r="Q9" s="448" t="s">
        <v>32</v>
      </c>
      <c r="R9" s="427" t="s">
        <v>34</v>
      </c>
      <c r="S9" s="429" t="s">
        <v>36</v>
      </c>
      <c r="T9" s="431" t="s">
        <v>42</v>
      </c>
      <c r="U9" s="431" t="s">
        <v>44</v>
      </c>
      <c r="V9" s="431" t="s">
        <v>46</v>
      </c>
      <c r="W9" s="431" t="s">
        <v>48</v>
      </c>
      <c r="X9" s="438" t="s">
        <v>50</v>
      </c>
      <c r="Y9" s="464" t="s">
        <v>53</v>
      </c>
      <c r="Z9" s="433" t="s">
        <v>55</v>
      </c>
      <c r="AA9" s="433" t="s">
        <v>124</v>
      </c>
      <c r="AB9" s="425" t="s">
        <v>125</v>
      </c>
      <c r="AC9" s="425" t="s">
        <v>126</v>
      </c>
      <c r="AD9" s="425" t="s">
        <v>63</v>
      </c>
      <c r="AE9" s="425" t="s">
        <v>127</v>
      </c>
      <c r="AF9" s="415" t="s">
        <v>67</v>
      </c>
      <c r="AG9" s="425" t="s">
        <v>69</v>
      </c>
      <c r="AH9" s="425" t="s">
        <v>71</v>
      </c>
      <c r="AI9" s="409" t="s">
        <v>128</v>
      </c>
      <c r="AJ9" s="18"/>
    </row>
    <row r="10" spans="1:40" ht="71.25" customHeight="1" thickBot="1">
      <c r="A10" s="406"/>
      <c r="B10" s="404"/>
      <c r="C10" s="404"/>
      <c r="D10" s="404"/>
      <c r="E10" s="408"/>
      <c r="F10" s="54" t="s">
        <v>129</v>
      </c>
      <c r="G10" s="54" t="s">
        <v>130</v>
      </c>
      <c r="H10" s="404"/>
      <c r="I10" s="404"/>
      <c r="J10" s="404"/>
      <c r="K10" s="102" t="s">
        <v>131</v>
      </c>
      <c r="L10" s="102" t="s">
        <v>132</v>
      </c>
      <c r="M10" s="404"/>
      <c r="N10" s="443"/>
      <c r="O10" s="445"/>
      <c r="P10" s="447"/>
      <c r="Q10" s="449"/>
      <c r="R10" s="428"/>
      <c r="S10" s="430"/>
      <c r="T10" s="432"/>
      <c r="U10" s="432"/>
      <c r="V10" s="432"/>
      <c r="W10" s="432"/>
      <c r="X10" s="439"/>
      <c r="Y10" s="465"/>
      <c r="Z10" s="434"/>
      <c r="AA10" s="434"/>
      <c r="AB10" s="426"/>
      <c r="AC10" s="426"/>
      <c r="AD10" s="426"/>
      <c r="AE10" s="426"/>
      <c r="AF10" s="416"/>
      <c r="AG10" s="426"/>
      <c r="AH10" s="426"/>
      <c r="AI10" s="410"/>
      <c r="AJ10" s="18"/>
    </row>
    <row r="11" spans="1:40" ht="193.5" customHeight="1">
      <c r="A11" s="420" t="s">
        <v>133</v>
      </c>
      <c r="B11" s="164" t="s">
        <v>134</v>
      </c>
      <c r="C11" s="112" t="s">
        <v>135</v>
      </c>
      <c r="D11" s="165" t="s">
        <v>636</v>
      </c>
      <c r="E11" s="114" t="s">
        <v>137</v>
      </c>
      <c r="F11" s="115" t="s">
        <v>138</v>
      </c>
      <c r="G11" s="115" t="s">
        <v>139</v>
      </c>
      <c r="H11" s="116" t="s">
        <v>140</v>
      </c>
      <c r="I11" s="117">
        <v>510000</v>
      </c>
      <c r="J11" s="116" t="s">
        <v>637</v>
      </c>
      <c r="K11" s="116" t="s">
        <v>142</v>
      </c>
      <c r="L11" s="116" t="s">
        <v>638</v>
      </c>
      <c r="M11" s="114" t="s">
        <v>639</v>
      </c>
      <c r="N11" s="64"/>
      <c r="O11" s="65"/>
      <c r="P11" s="64"/>
      <c r="Q11" s="64" t="s">
        <v>144</v>
      </c>
      <c r="R11" s="64"/>
      <c r="S11" s="66"/>
      <c r="T11" s="136" t="s">
        <v>640</v>
      </c>
      <c r="U11" s="136" t="s">
        <v>641</v>
      </c>
      <c r="V11" s="184" t="s">
        <v>642</v>
      </c>
      <c r="W11" s="136" t="s">
        <v>643</v>
      </c>
      <c r="X11" s="136" t="s">
        <v>644</v>
      </c>
      <c r="Y11" s="64"/>
      <c r="Z11" s="64"/>
      <c r="AA11" s="64"/>
      <c r="AB11" s="64"/>
      <c r="AC11" s="64"/>
      <c r="AD11" s="64"/>
      <c r="AE11" s="64"/>
      <c r="AF11" s="64"/>
      <c r="AG11" s="136" t="s">
        <v>645</v>
      </c>
      <c r="AH11" s="185" t="s">
        <v>646</v>
      </c>
      <c r="AI11" s="136" t="s">
        <v>647</v>
      </c>
      <c r="AJ11" s="18"/>
    </row>
    <row r="12" spans="1:40" ht="250.5" customHeight="1">
      <c r="A12" s="421"/>
      <c r="B12" s="164" t="s">
        <v>152</v>
      </c>
      <c r="C12" s="171" t="s">
        <v>153</v>
      </c>
      <c r="D12" s="166" t="s">
        <v>648</v>
      </c>
      <c r="E12" s="114" t="s">
        <v>155</v>
      </c>
      <c r="F12" s="115" t="s">
        <v>156</v>
      </c>
      <c r="G12" s="115" t="s">
        <v>139</v>
      </c>
      <c r="H12" s="114" t="s">
        <v>211</v>
      </c>
      <c r="I12" s="117">
        <v>20000</v>
      </c>
      <c r="J12" s="114" t="s">
        <v>649</v>
      </c>
      <c r="K12" s="116" t="s">
        <v>160</v>
      </c>
      <c r="L12" s="116" t="s">
        <v>650</v>
      </c>
      <c r="M12" s="114" t="s">
        <v>651</v>
      </c>
      <c r="N12" s="64"/>
      <c r="O12" s="64"/>
      <c r="P12" s="64" t="s">
        <v>144</v>
      </c>
      <c r="Q12" s="64"/>
      <c r="R12" s="64"/>
      <c r="S12" s="66"/>
      <c r="T12" s="125" t="s">
        <v>652</v>
      </c>
      <c r="U12" s="125" t="s">
        <v>653</v>
      </c>
      <c r="V12" s="125" t="s">
        <v>654</v>
      </c>
      <c r="W12" s="125" t="s">
        <v>655</v>
      </c>
      <c r="X12" s="125" t="s">
        <v>656</v>
      </c>
      <c r="Y12" s="67"/>
      <c r="Z12" s="125" t="s">
        <v>657</v>
      </c>
      <c r="AA12" s="67"/>
      <c r="AB12" s="67"/>
      <c r="AC12" s="67"/>
      <c r="AD12" s="67"/>
      <c r="AE12" s="67"/>
      <c r="AF12" s="67" t="s">
        <v>658</v>
      </c>
      <c r="AG12" s="139" t="s">
        <v>659</v>
      </c>
      <c r="AH12" s="139" t="s">
        <v>646</v>
      </c>
      <c r="AI12" s="125" t="s">
        <v>660</v>
      </c>
      <c r="AJ12" s="18"/>
    </row>
    <row r="13" spans="1:40" ht="237" customHeight="1">
      <c r="A13" s="421"/>
      <c r="B13" s="167" t="s">
        <v>171</v>
      </c>
      <c r="C13" s="112" t="s">
        <v>172</v>
      </c>
      <c r="D13" s="114" t="s">
        <v>661</v>
      </c>
      <c r="E13" s="114" t="s">
        <v>174</v>
      </c>
      <c r="F13" s="115" t="s">
        <v>662</v>
      </c>
      <c r="G13" s="115" t="s">
        <v>139</v>
      </c>
      <c r="H13" s="114" t="s">
        <v>177</v>
      </c>
      <c r="I13" s="117">
        <v>1000000</v>
      </c>
      <c r="J13" s="116" t="s">
        <v>663</v>
      </c>
      <c r="K13" s="116" t="s">
        <v>664</v>
      </c>
      <c r="L13" s="116" t="s">
        <v>665</v>
      </c>
      <c r="M13" s="114" t="s">
        <v>666</v>
      </c>
      <c r="N13" s="64"/>
      <c r="O13" s="64" t="s">
        <v>144</v>
      </c>
      <c r="P13" s="64"/>
      <c r="Q13" s="64"/>
      <c r="R13" s="64"/>
      <c r="S13" s="66"/>
      <c r="T13" s="67" t="s">
        <v>667</v>
      </c>
      <c r="U13" s="67" t="s">
        <v>668</v>
      </c>
      <c r="V13" s="176" t="s">
        <v>669</v>
      </c>
      <c r="W13" s="67" t="s">
        <v>670</v>
      </c>
      <c r="X13" s="176" t="s">
        <v>671</v>
      </c>
      <c r="Y13" s="67"/>
      <c r="Z13" s="67"/>
      <c r="AA13" s="67"/>
      <c r="AB13" s="67"/>
      <c r="AC13" s="67"/>
      <c r="AD13" s="67"/>
      <c r="AE13" s="67"/>
      <c r="AF13" s="67"/>
      <c r="AG13" s="125" t="s">
        <v>672</v>
      </c>
      <c r="AH13" s="67"/>
      <c r="AI13" s="67"/>
      <c r="AJ13" s="18"/>
    </row>
    <row r="14" spans="1:40" ht="300" customHeight="1">
      <c r="A14" s="422" t="s">
        <v>193</v>
      </c>
      <c r="B14" s="168" t="s">
        <v>194</v>
      </c>
      <c r="C14" s="129" t="s">
        <v>195</v>
      </c>
      <c r="D14" s="133" t="s">
        <v>673</v>
      </c>
      <c r="E14" s="114" t="s">
        <v>197</v>
      </c>
      <c r="F14" s="115" t="s">
        <v>138</v>
      </c>
      <c r="G14" s="115" t="s">
        <v>176</v>
      </c>
      <c r="H14" s="116" t="s">
        <v>205</v>
      </c>
      <c r="I14" s="117">
        <v>500000</v>
      </c>
      <c r="J14" s="116" t="s">
        <v>674</v>
      </c>
      <c r="K14" s="116" t="s">
        <v>200</v>
      </c>
      <c r="L14" s="116" t="s">
        <v>201</v>
      </c>
      <c r="M14" s="114" t="s">
        <v>675</v>
      </c>
      <c r="N14" s="64"/>
      <c r="O14" s="64"/>
      <c r="P14" s="64" t="s">
        <v>144</v>
      </c>
      <c r="Q14" s="64"/>
      <c r="R14" s="64"/>
      <c r="S14" s="66"/>
      <c r="T14" s="186" t="s">
        <v>676</v>
      </c>
      <c r="U14" s="67" t="s">
        <v>677</v>
      </c>
      <c r="V14" s="186" t="s">
        <v>678</v>
      </c>
      <c r="W14" s="125" t="s">
        <v>679</v>
      </c>
      <c r="X14" s="187" t="s">
        <v>680</v>
      </c>
      <c r="Y14" s="67"/>
      <c r="Z14" s="125" t="s">
        <v>681</v>
      </c>
      <c r="AA14" s="67"/>
      <c r="AB14" s="67"/>
      <c r="AC14" s="67"/>
      <c r="AD14" s="67"/>
      <c r="AE14" s="67"/>
      <c r="AF14" s="67"/>
      <c r="AG14" s="67"/>
      <c r="AH14" s="67"/>
      <c r="AI14" s="184" t="s">
        <v>682</v>
      </c>
      <c r="AJ14" s="18"/>
    </row>
    <row r="15" spans="1:40" ht="124.5" customHeight="1">
      <c r="A15" s="421"/>
      <c r="B15" s="164" t="s">
        <v>207</v>
      </c>
      <c r="C15" s="132" t="s">
        <v>208</v>
      </c>
      <c r="D15" s="133" t="s">
        <v>683</v>
      </c>
      <c r="E15" s="114" t="s">
        <v>210</v>
      </c>
      <c r="F15" s="115" t="s">
        <v>138</v>
      </c>
      <c r="G15" s="115" t="s">
        <v>176</v>
      </c>
      <c r="H15" s="116" t="s">
        <v>211</v>
      </c>
      <c r="I15" s="117">
        <v>30000</v>
      </c>
      <c r="J15" s="116" t="s">
        <v>684</v>
      </c>
      <c r="K15" s="116" t="s">
        <v>222</v>
      </c>
      <c r="L15" s="116" t="s">
        <v>223</v>
      </c>
      <c r="M15" s="114" t="s">
        <v>685</v>
      </c>
      <c r="N15" s="64"/>
      <c r="O15" s="64"/>
      <c r="P15" s="64" t="s">
        <v>144</v>
      </c>
      <c r="Q15" s="64"/>
      <c r="R15" s="64"/>
      <c r="S15" s="66"/>
      <c r="T15" s="67" t="s">
        <v>667</v>
      </c>
      <c r="U15" s="67" t="s">
        <v>677</v>
      </c>
      <c r="V15" s="176" t="s">
        <v>686</v>
      </c>
      <c r="W15" s="67" t="s">
        <v>670</v>
      </c>
      <c r="X15" s="176" t="s">
        <v>687</v>
      </c>
      <c r="Y15" s="67"/>
      <c r="Z15" s="67"/>
      <c r="AA15" s="67"/>
      <c r="AB15" s="67"/>
      <c r="AC15" s="67"/>
      <c r="AD15" s="67"/>
      <c r="AE15" s="67"/>
      <c r="AF15" s="125" t="s">
        <v>688</v>
      </c>
      <c r="AG15" s="125" t="s">
        <v>689</v>
      </c>
      <c r="AH15" s="139" t="s">
        <v>646</v>
      </c>
      <c r="AI15" s="181"/>
      <c r="AJ15" s="18"/>
    </row>
    <row r="16" spans="1:40" ht="324.75" customHeight="1">
      <c r="A16" s="421"/>
      <c r="B16" s="164" t="s">
        <v>225</v>
      </c>
      <c r="C16" s="133" t="s">
        <v>238</v>
      </c>
      <c r="D16" s="114" t="s">
        <v>690</v>
      </c>
      <c r="E16" s="114" t="s">
        <v>691</v>
      </c>
      <c r="F16" s="115" t="s">
        <v>138</v>
      </c>
      <c r="G16" s="115" t="s">
        <v>176</v>
      </c>
      <c r="H16" s="114" t="s">
        <v>229</v>
      </c>
      <c r="I16" s="117">
        <v>5000000</v>
      </c>
      <c r="J16" s="116" t="s">
        <v>692</v>
      </c>
      <c r="K16" s="169" t="s">
        <v>693</v>
      </c>
      <c r="L16" s="170" t="s">
        <v>232</v>
      </c>
      <c r="M16" s="114" t="s">
        <v>694</v>
      </c>
      <c r="N16" s="64"/>
      <c r="O16" s="64"/>
      <c r="P16" s="64"/>
      <c r="Q16" s="64" t="s">
        <v>144</v>
      </c>
      <c r="R16" s="64"/>
      <c r="S16" s="66"/>
      <c r="T16" s="136" t="s">
        <v>695</v>
      </c>
      <c r="U16" s="125" t="s">
        <v>696</v>
      </c>
      <c r="V16" s="136" t="s">
        <v>697</v>
      </c>
      <c r="W16" s="125" t="s">
        <v>698</v>
      </c>
      <c r="X16" s="136" t="s">
        <v>699</v>
      </c>
      <c r="Y16" s="136" t="s">
        <v>700</v>
      </c>
      <c r="Z16" s="136" t="s">
        <v>701</v>
      </c>
      <c r="AA16" s="136" t="s">
        <v>702</v>
      </c>
      <c r="AB16" s="64"/>
      <c r="AC16" s="64"/>
      <c r="AD16" s="64"/>
      <c r="AE16" s="64"/>
      <c r="AF16" s="64"/>
      <c r="AG16" s="64"/>
      <c r="AH16" s="64"/>
      <c r="AI16" s="136" t="s">
        <v>703</v>
      </c>
      <c r="AJ16" s="18"/>
    </row>
    <row r="17" spans="1:36" ht="213" customHeight="1">
      <c r="A17" s="421"/>
      <c r="B17" s="167" t="s">
        <v>246</v>
      </c>
      <c r="C17" s="133" t="s">
        <v>247</v>
      </c>
      <c r="D17" s="114" t="s">
        <v>704</v>
      </c>
      <c r="E17" s="137" t="s">
        <v>249</v>
      </c>
      <c r="F17" s="115" t="s">
        <v>138</v>
      </c>
      <c r="G17" s="115" t="s">
        <v>705</v>
      </c>
      <c r="H17" s="114" t="s">
        <v>140</v>
      </c>
      <c r="I17" s="117">
        <v>20000</v>
      </c>
      <c r="J17" s="116" t="s">
        <v>706</v>
      </c>
      <c r="K17" s="169" t="s">
        <v>707</v>
      </c>
      <c r="L17" s="116" t="s">
        <v>253</v>
      </c>
      <c r="M17" s="114" t="s">
        <v>708</v>
      </c>
      <c r="N17" s="64"/>
      <c r="O17" s="64"/>
      <c r="P17" s="64"/>
      <c r="Q17" s="64"/>
      <c r="R17" s="183" t="s">
        <v>144</v>
      </c>
      <c r="S17" s="66"/>
      <c r="T17" s="136" t="s">
        <v>709</v>
      </c>
      <c r="U17" s="136" t="s">
        <v>710</v>
      </c>
      <c r="V17" s="64"/>
      <c r="W17" s="136" t="s">
        <v>711</v>
      </c>
      <c r="X17" s="64"/>
      <c r="Y17" s="64"/>
      <c r="Z17" s="64"/>
      <c r="AA17" s="64"/>
      <c r="AB17" s="64"/>
      <c r="AC17" s="64"/>
      <c r="AD17" s="64"/>
      <c r="AE17" s="64"/>
      <c r="AF17" s="64"/>
      <c r="AG17" s="64"/>
      <c r="AH17" s="64"/>
      <c r="AI17" s="136" t="s">
        <v>712</v>
      </c>
      <c r="AJ17" s="18"/>
    </row>
    <row r="18" spans="1:36" ht="206.25" customHeight="1">
      <c r="A18" s="422" t="s">
        <v>264</v>
      </c>
      <c r="B18" s="167" t="s">
        <v>265</v>
      </c>
      <c r="C18" s="112" t="s">
        <v>266</v>
      </c>
      <c r="D18" s="114" t="s">
        <v>713</v>
      </c>
      <c r="E18" s="114" t="s">
        <v>268</v>
      </c>
      <c r="F18" s="115" t="s">
        <v>138</v>
      </c>
      <c r="G18" s="115" t="s">
        <v>269</v>
      </c>
      <c r="H18" s="116" t="s">
        <v>714</v>
      </c>
      <c r="I18" s="117">
        <v>50000</v>
      </c>
      <c r="J18" s="116" t="s">
        <v>715</v>
      </c>
      <c r="K18" s="116" t="s">
        <v>232</v>
      </c>
      <c r="L18" s="116" t="s">
        <v>232</v>
      </c>
      <c r="M18" s="114" t="s">
        <v>716</v>
      </c>
      <c r="N18" s="64"/>
      <c r="O18" s="64" t="s">
        <v>144</v>
      </c>
      <c r="P18" s="64"/>
      <c r="Q18" s="64"/>
      <c r="R18" s="64"/>
      <c r="S18" s="66"/>
      <c r="T18" s="176" t="s">
        <v>717</v>
      </c>
      <c r="U18" s="176" t="s">
        <v>718</v>
      </c>
      <c r="V18" s="125" t="s">
        <v>719</v>
      </c>
      <c r="W18" s="184" t="s">
        <v>720</v>
      </c>
      <c r="X18" s="125" t="s">
        <v>721</v>
      </c>
      <c r="Y18" s="67"/>
      <c r="Z18" s="186"/>
      <c r="AA18" s="67"/>
      <c r="AB18" s="67"/>
      <c r="AC18" s="125" t="s">
        <v>722</v>
      </c>
      <c r="AD18" s="67"/>
      <c r="AE18" s="67"/>
      <c r="AF18" s="139" t="s">
        <v>723</v>
      </c>
      <c r="AG18" s="67"/>
      <c r="AH18" s="67"/>
      <c r="AI18" s="125" t="s">
        <v>724</v>
      </c>
      <c r="AJ18" s="18"/>
    </row>
    <row r="19" spans="1:36" ht="141" customHeight="1">
      <c r="A19" s="421"/>
      <c r="B19" s="164" t="s">
        <v>280</v>
      </c>
      <c r="C19" s="112" t="s">
        <v>281</v>
      </c>
      <c r="D19" s="114" t="s">
        <v>282</v>
      </c>
      <c r="E19" s="114" t="s">
        <v>268</v>
      </c>
      <c r="F19" s="115" t="s">
        <v>138</v>
      </c>
      <c r="G19" s="115" t="s">
        <v>176</v>
      </c>
      <c r="H19" s="114" t="s">
        <v>283</v>
      </c>
      <c r="I19" s="141">
        <v>50000</v>
      </c>
      <c r="J19" s="114" t="s">
        <v>725</v>
      </c>
      <c r="K19" s="116" t="s">
        <v>232</v>
      </c>
      <c r="L19" s="116" t="s">
        <v>232</v>
      </c>
      <c r="M19" s="114" t="s">
        <v>285</v>
      </c>
      <c r="N19" s="64"/>
      <c r="O19" s="64"/>
      <c r="P19" s="64" t="s">
        <v>144</v>
      </c>
      <c r="Q19" s="64"/>
      <c r="R19" s="64"/>
      <c r="S19" s="66"/>
      <c r="T19" s="67" t="s">
        <v>667</v>
      </c>
      <c r="U19" s="67" t="s">
        <v>677</v>
      </c>
      <c r="V19" s="67"/>
      <c r="W19" s="67"/>
      <c r="X19" s="67"/>
      <c r="Y19" s="67"/>
      <c r="Z19" s="67"/>
      <c r="AA19" s="67"/>
      <c r="AB19" s="67"/>
      <c r="AC19" s="67"/>
      <c r="AD19" s="67"/>
      <c r="AE19" s="67"/>
      <c r="AF19" s="67"/>
      <c r="AG19" s="67"/>
      <c r="AH19" s="67"/>
      <c r="AI19" s="125" t="s">
        <v>726</v>
      </c>
      <c r="AJ19" s="18"/>
    </row>
    <row r="20" spans="1:36" ht="164.25" customHeight="1">
      <c r="A20" s="421"/>
      <c r="B20" s="167" t="s">
        <v>292</v>
      </c>
      <c r="C20" s="112" t="s">
        <v>293</v>
      </c>
      <c r="D20" s="114" t="s">
        <v>294</v>
      </c>
      <c r="E20" s="114" t="s">
        <v>295</v>
      </c>
      <c r="F20" s="115" t="s">
        <v>138</v>
      </c>
      <c r="G20" s="115" t="s">
        <v>727</v>
      </c>
      <c r="H20" s="114" t="s">
        <v>229</v>
      </c>
      <c r="I20" s="117">
        <v>100000</v>
      </c>
      <c r="J20" s="116" t="s">
        <v>728</v>
      </c>
      <c r="K20" s="116" t="s">
        <v>232</v>
      </c>
      <c r="L20" s="116" t="s">
        <v>232</v>
      </c>
      <c r="M20" s="114" t="s">
        <v>729</v>
      </c>
      <c r="N20" s="64"/>
      <c r="O20" s="64"/>
      <c r="P20" s="64" t="s">
        <v>144</v>
      </c>
      <c r="Q20" s="64"/>
      <c r="R20" s="64"/>
      <c r="S20" s="66"/>
      <c r="T20" s="125" t="s">
        <v>730</v>
      </c>
      <c r="U20" s="67" t="s">
        <v>731</v>
      </c>
      <c r="V20" s="67" t="s">
        <v>732</v>
      </c>
      <c r="W20" s="176" t="s">
        <v>733</v>
      </c>
      <c r="X20" s="176" t="s">
        <v>734</v>
      </c>
      <c r="Y20" s="67"/>
      <c r="Z20" s="67"/>
      <c r="AA20" s="67"/>
      <c r="AB20" s="67"/>
      <c r="AC20" s="139" t="s">
        <v>735</v>
      </c>
      <c r="AD20" s="67"/>
      <c r="AE20" s="67"/>
      <c r="AF20" s="67"/>
      <c r="AG20" s="67"/>
      <c r="AH20" s="67"/>
      <c r="AI20" s="67"/>
      <c r="AJ20" s="18"/>
    </row>
    <row r="21" spans="1:36" ht="358.5" customHeight="1">
      <c r="A21" s="421"/>
      <c r="B21" s="167" t="s">
        <v>305</v>
      </c>
      <c r="C21" s="112" t="s">
        <v>306</v>
      </c>
      <c r="D21" s="114" t="s">
        <v>307</v>
      </c>
      <c r="E21" s="114" t="s">
        <v>308</v>
      </c>
      <c r="F21" s="115" t="s">
        <v>138</v>
      </c>
      <c r="G21" s="115" t="s">
        <v>324</v>
      </c>
      <c r="H21" s="114" t="s">
        <v>310</v>
      </c>
      <c r="I21" s="117">
        <v>200000</v>
      </c>
      <c r="J21" s="116" t="s">
        <v>736</v>
      </c>
      <c r="K21" s="116" t="s">
        <v>232</v>
      </c>
      <c r="L21" s="116" t="s">
        <v>232</v>
      </c>
      <c r="M21" s="114" t="s">
        <v>737</v>
      </c>
      <c r="N21" s="64"/>
      <c r="O21" s="64" t="s">
        <v>144</v>
      </c>
      <c r="P21" s="64"/>
      <c r="Q21" s="64"/>
      <c r="R21" s="64"/>
      <c r="S21" s="66"/>
      <c r="T21" s="188" t="s">
        <v>738</v>
      </c>
      <c r="U21" s="136" t="s">
        <v>739</v>
      </c>
      <c r="V21" s="136" t="s">
        <v>740</v>
      </c>
      <c r="W21" s="136" t="s">
        <v>741</v>
      </c>
      <c r="X21" s="64"/>
      <c r="Y21" s="64"/>
      <c r="Z21" s="136" t="s">
        <v>742</v>
      </c>
      <c r="AA21" s="64"/>
      <c r="AB21" s="64"/>
      <c r="AC21" s="136" t="s">
        <v>743</v>
      </c>
      <c r="AD21" s="64"/>
      <c r="AE21" s="64"/>
      <c r="AF21" s="64"/>
      <c r="AG21" s="64"/>
      <c r="AH21" s="64"/>
      <c r="AI21" s="189" t="s">
        <v>744</v>
      </c>
      <c r="AJ21" s="18"/>
    </row>
    <row r="22" spans="1:36" ht="362.25" customHeight="1">
      <c r="A22" s="421"/>
      <c r="B22" s="168" t="s">
        <v>320</v>
      </c>
      <c r="C22" s="112" t="s">
        <v>321</v>
      </c>
      <c r="D22" s="114" t="s">
        <v>322</v>
      </c>
      <c r="E22" s="114" t="s">
        <v>323</v>
      </c>
      <c r="F22" s="115" t="s">
        <v>175</v>
      </c>
      <c r="G22" s="115" t="s">
        <v>269</v>
      </c>
      <c r="H22" s="114" t="s">
        <v>310</v>
      </c>
      <c r="I22" s="117">
        <v>80000</v>
      </c>
      <c r="J22" s="116" t="s">
        <v>745</v>
      </c>
      <c r="K22" s="116" t="s">
        <v>232</v>
      </c>
      <c r="L22" s="116" t="s">
        <v>232</v>
      </c>
      <c r="M22" s="114" t="s">
        <v>746</v>
      </c>
      <c r="N22" s="64"/>
      <c r="O22" s="64"/>
      <c r="P22" s="64" t="s">
        <v>144</v>
      </c>
      <c r="Q22" s="64"/>
      <c r="R22" s="64"/>
      <c r="S22" s="66"/>
      <c r="T22" s="190" t="s">
        <v>747</v>
      </c>
      <c r="U22" s="189" t="s">
        <v>748</v>
      </c>
      <c r="V22" s="136" t="s">
        <v>749</v>
      </c>
      <c r="W22" s="136" t="s">
        <v>750</v>
      </c>
      <c r="X22" s="136" t="s">
        <v>751</v>
      </c>
      <c r="Y22" s="64"/>
      <c r="Z22" s="136" t="s">
        <v>742</v>
      </c>
      <c r="AA22" s="64"/>
      <c r="AB22" s="64"/>
      <c r="AC22" s="136" t="s">
        <v>743</v>
      </c>
      <c r="AD22" s="64"/>
      <c r="AE22" s="64"/>
      <c r="AF22" s="64"/>
      <c r="AG22" s="64"/>
      <c r="AH22" s="64"/>
      <c r="AI22" s="136" t="s">
        <v>752</v>
      </c>
      <c r="AJ22" s="18"/>
    </row>
    <row r="23" spans="1:36" ht="239.25" customHeight="1">
      <c r="A23" s="421"/>
      <c r="B23" s="172" t="s">
        <v>335</v>
      </c>
      <c r="C23" s="112" t="s">
        <v>336</v>
      </c>
      <c r="D23" s="113" t="s">
        <v>337</v>
      </c>
      <c r="E23" s="114" t="s">
        <v>338</v>
      </c>
      <c r="F23" s="115" t="s">
        <v>339</v>
      </c>
      <c r="G23" s="115" t="s">
        <v>340</v>
      </c>
      <c r="H23" s="114" t="s">
        <v>310</v>
      </c>
      <c r="I23" s="117">
        <v>100000</v>
      </c>
      <c r="J23" s="116" t="s">
        <v>753</v>
      </c>
      <c r="K23" s="116" t="s">
        <v>232</v>
      </c>
      <c r="L23" s="116" t="s">
        <v>232</v>
      </c>
      <c r="M23" s="114" t="s">
        <v>754</v>
      </c>
      <c r="N23" s="64"/>
      <c r="O23" s="64"/>
      <c r="P23" s="64"/>
      <c r="Q23" s="64" t="s">
        <v>144</v>
      </c>
      <c r="R23" s="64"/>
      <c r="S23" s="66"/>
      <c r="T23" s="191" t="s">
        <v>755</v>
      </c>
      <c r="U23" s="136" t="s">
        <v>756</v>
      </c>
      <c r="V23" s="190" t="s">
        <v>757</v>
      </c>
      <c r="W23" s="190" t="s">
        <v>741</v>
      </c>
      <c r="X23" s="64"/>
      <c r="Y23" s="64"/>
      <c r="Z23" s="136" t="s">
        <v>742</v>
      </c>
      <c r="AA23" s="64"/>
      <c r="AB23" s="64"/>
      <c r="AC23" s="136" t="s">
        <v>743</v>
      </c>
      <c r="AD23" s="64"/>
      <c r="AE23" s="64"/>
      <c r="AF23" s="64"/>
      <c r="AG23" s="64"/>
      <c r="AH23" s="64"/>
      <c r="AI23" s="136" t="s">
        <v>758</v>
      </c>
      <c r="AJ23" s="18"/>
    </row>
    <row r="24" spans="1:36" ht="227.25" customHeight="1">
      <c r="A24" s="421"/>
      <c r="B24" s="172" t="s">
        <v>349</v>
      </c>
      <c r="C24" s="112" t="s">
        <v>350</v>
      </c>
      <c r="D24" s="114" t="s">
        <v>351</v>
      </c>
      <c r="E24" s="114" t="s">
        <v>352</v>
      </c>
      <c r="F24" s="115" t="s">
        <v>353</v>
      </c>
      <c r="G24" s="115" t="s">
        <v>176</v>
      </c>
      <c r="H24" s="114" t="s">
        <v>310</v>
      </c>
      <c r="I24" s="117">
        <v>800000</v>
      </c>
      <c r="J24" s="116" t="s">
        <v>759</v>
      </c>
      <c r="K24" s="116" t="s">
        <v>355</v>
      </c>
      <c r="L24" s="116" t="s">
        <v>356</v>
      </c>
      <c r="M24" s="114" t="s">
        <v>760</v>
      </c>
      <c r="N24" s="64"/>
      <c r="O24" s="64"/>
      <c r="P24" s="64"/>
      <c r="Q24" s="64" t="s">
        <v>144</v>
      </c>
      <c r="R24" s="64"/>
      <c r="S24" s="66"/>
      <c r="T24" s="125" t="s">
        <v>761</v>
      </c>
      <c r="U24" s="136" t="s">
        <v>762</v>
      </c>
      <c r="V24" s="136" t="s">
        <v>763</v>
      </c>
      <c r="W24" s="125" t="s">
        <v>764</v>
      </c>
      <c r="X24" s="64"/>
      <c r="Y24" s="64"/>
      <c r="Z24" s="136" t="s">
        <v>765</v>
      </c>
      <c r="AA24" s="64"/>
      <c r="AB24" s="64"/>
      <c r="AC24" s="64"/>
      <c r="AD24" s="64"/>
      <c r="AE24" s="64"/>
      <c r="AF24" s="64"/>
      <c r="AG24" s="64"/>
      <c r="AH24" s="64"/>
      <c r="AI24" s="136" t="s">
        <v>766</v>
      </c>
      <c r="AJ24" s="18"/>
    </row>
    <row r="25" spans="1:36" ht="159.75" customHeight="1">
      <c r="A25" s="421"/>
      <c r="B25" s="167" t="s">
        <v>364</v>
      </c>
      <c r="C25" s="112" t="s">
        <v>365</v>
      </c>
      <c r="D25" s="114" t="s">
        <v>294</v>
      </c>
      <c r="E25" s="114" t="s">
        <v>366</v>
      </c>
      <c r="F25" s="115" t="s">
        <v>138</v>
      </c>
      <c r="G25" s="115" t="s">
        <v>767</v>
      </c>
      <c r="H25" s="114" t="s">
        <v>367</v>
      </c>
      <c r="I25" s="117">
        <v>50000</v>
      </c>
      <c r="J25" s="116" t="s">
        <v>768</v>
      </c>
      <c r="K25" s="116" t="s">
        <v>232</v>
      </c>
      <c r="L25" s="116" t="s">
        <v>232</v>
      </c>
      <c r="M25" s="114" t="s">
        <v>769</v>
      </c>
      <c r="N25" s="64"/>
      <c r="O25" s="64" t="s">
        <v>144</v>
      </c>
      <c r="P25" s="64"/>
      <c r="Q25" s="64"/>
      <c r="R25" s="64"/>
      <c r="S25" s="66"/>
      <c r="T25" s="136" t="s">
        <v>770</v>
      </c>
      <c r="U25" s="64" t="s">
        <v>771</v>
      </c>
      <c r="V25" s="64"/>
      <c r="W25" s="64"/>
      <c r="X25" s="64"/>
      <c r="Y25" s="64"/>
      <c r="Z25" s="64"/>
      <c r="AA25" s="64"/>
      <c r="AB25" s="64"/>
      <c r="AC25" s="185" t="s">
        <v>735</v>
      </c>
      <c r="AD25" s="64"/>
      <c r="AE25" s="64"/>
      <c r="AF25" s="64"/>
      <c r="AG25" s="64"/>
      <c r="AH25" s="64"/>
      <c r="AI25" s="136" t="s">
        <v>772</v>
      </c>
      <c r="AJ25" s="18"/>
    </row>
    <row r="26" spans="1:36" ht="144" customHeight="1">
      <c r="A26" s="421"/>
      <c r="B26" s="173" t="s">
        <v>602</v>
      </c>
      <c r="C26" s="144" t="s">
        <v>440</v>
      </c>
      <c r="D26" s="114" t="s">
        <v>603</v>
      </c>
      <c r="E26" s="114" t="s">
        <v>442</v>
      </c>
      <c r="F26" s="115" t="s">
        <v>138</v>
      </c>
      <c r="G26" s="115" t="s">
        <v>176</v>
      </c>
      <c r="H26" s="114" t="s">
        <v>211</v>
      </c>
      <c r="I26" s="117">
        <v>80000</v>
      </c>
      <c r="J26" s="116" t="s">
        <v>604</v>
      </c>
      <c r="K26" s="116" t="s">
        <v>444</v>
      </c>
      <c r="L26" s="116" t="s">
        <v>445</v>
      </c>
      <c r="M26" s="114" t="s">
        <v>605</v>
      </c>
      <c r="N26" s="64"/>
      <c r="O26" s="64"/>
      <c r="P26" s="64" t="s">
        <v>144</v>
      </c>
      <c r="Q26" s="64"/>
      <c r="R26" s="64"/>
      <c r="S26" s="66"/>
      <c r="T26" s="136" t="s">
        <v>773</v>
      </c>
      <c r="U26" s="136" t="s">
        <v>774</v>
      </c>
      <c r="V26" s="64" t="s">
        <v>775</v>
      </c>
      <c r="W26" s="189" t="s">
        <v>776</v>
      </c>
      <c r="X26" s="64"/>
      <c r="Y26" s="64"/>
      <c r="Z26" s="136" t="s">
        <v>777</v>
      </c>
      <c r="AA26" s="64"/>
      <c r="AB26" s="64"/>
      <c r="AC26" s="64"/>
      <c r="AD26" s="64"/>
      <c r="AE26" s="64"/>
      <c r="AF26" s="64"/>
      <c r="AG26" s="64"/>
      <c r="AH26" s="64"/>
      <c r="AI26" s="136" t="s">
        <v>778</v>
      </c>
      <c r="AJ26" s="18"/>
    </row>
    <row r="27" spans="1:36" ht="294" customHeight="1">
      <c r="A27" s="422" t="s">
        <v>378</v>
      </c>
      <c r="B27" s="174" t="s">
        <v>379</v>
      </c>
      <c r="C27" s="112" t="s">
        <v>380</v>
      </c>
      <c r="D27" s="134" t="s">
        <v>381</v>
      </c>
      <c r="E27" s="114" t="s">
        <v>382</v>
      </c>
      <c r="F27" s="115" t="s">
        <v>138</v>
      </c>
      <c r="G27" s="115" t="s">
        <v>176</v>
      </c>
      <c r="H27" s="116" t="s">
        <v>367</v>
      </c>
      <c r="I27" s="117">
        <v>2000000</v>
      </c>
      <c r="J27" s="116" t="s">
        <v>779</v>
      </c>
      <c r="K27" s="116" t="s">
        <v>384</v>
      </c>
      <c r="L27" s="116" t="s">
        <v>525</v>
      </c>
      <c r="M27" s="114" t="s">
        <v>780</v>
      </c>
      <c r="N27" s="64"/>
      <c r="O27" s="64"/>
      <c r="P27" s="64"/>
      <c r="Q27" s="64" t="s">
        <v>144</v>
      </c>
      <c r="R27" s="64"/>
      <c r="S27" s="66"/>
      <c r="T27" s="190" t="s">
        <v>781</v>
      </c>
      <c r="U27" s="125" t="s">
        <v>782</v>
      </c>
      <c r="V27" s="125" t="s">
        <v>783</v>
      </c>
      <c r="W27" s="125" t="s">
        <v>784</v>
      </c>
      <c r="X27" s="176" t="s">
        <v>785</v>
      </c>
      <c r="Y27" s="67"/>
      <c r="Z27" s="181"/>
      <c r="AA27" s="67"/>
      <c r="AB27" s="67"/>
      <c r="AC27" s="67"/>
      <c r="AD27" s="67"/>
      <c r="AE27" s="67"/>
      <c r="AF27" s="67"/>
      <c r="AG27" s="125" t="s">
        <v>786</v>
      </c>
      <c r="AH27" s="125" t="s">
        <v>787</v>
      </c>
      <c r="AI27" s="125" t="s">
        <v>788</v>
      </c>
      <c r="AJ27" s="18"/>
    </row>
    <row r="28" spans="1:36" ht="299.25" customHeight="1">
      <c r="A28" s="421"/>
      <c r="B28" s="174" t="s">
        <v>392</v>
      </c>
      <c r="C28" s="112" t="s">
        <v>393</v>
      </c>
      <c r="D28" s="134" t="s">
        <v>394</v>
      </c>
      <c r="E28" s="114" t="s">
        <v>395</v>
      </c>
      <c r="F28" s="115" t="s">
        <v>138</v>
      </c>
      <c r="G28" s="115" t="s">
        <v>176</v>
      </c>
      <c r="H28" s="114" t="s">
        <v>177</v>
      </c>
      <c r="I28" s="117">
        <v>5000000</v>
      </c>
      <c r="J28" s="116" t="s">
        <v>789</v>
      </c>
      <c r="K28" s="116" t="s">
        <v>397</v>
      </c>
      <c r="L28" s="116" t="s">
        <v>525</v>
      </c>
      <c r="M28" s="114" t="s">
        <v>780</v>
      </c>
      <c r="N28" s="64"/>
      <c r="O28" s="64"/>
      <c r="P28" s="64"/>
      <c r="Q28" s="64" t="s">
        <v>144</v>
      </c>
      <c r="R28" s="64"/>
      <c r="S28" s="66"/>
      <c r="T28" s="184" t="s">
        <v>790</v>
      </c>
      <c r="U28" s="125" t="s">
        <v>791</v>
      </c>
      <c r="V28" s="125" t="s">
        <v>792</v>
      </c>
      <c r="W28" s="184" t="s">
        <v>793</v>
      </c>
      <c r="X28" s="190" t="s">
        <v>794</v>
      </c>
      <c r="Y28" s="67"/>
      <c r="Z28" s="67"/>
      <c r="AA28" s="67"/>
      <c r="AB28" s="67"/>
      <c r="AC28" s="67"/>
      <c r="AD28" s="67"/>
      <c r="AE28" s="67"/>
      <c r="AF28" s="67"/>
      <c r="AG28" s="125" t="s">
        <v>795</v>
      </c>
      <c r="AH28" s="67"/>
      <c r="AI28" s="125" t="s">
        <v>796</v>
      </c>
      <c r="AJ28" s="18"/>
    </row>
    <row r="29" spans="1:36" ht="160.5" customHeight="1">
      <c r="A29" s="421"/>
      <c r="B29" s="174" t="s">
        <v>404</v>
      </c>
      <c r="C29" s="112" t="s">
        <v>405</v>
      </c>
      <c r="D29" s="134" t="s">
        <v>394</v>
      </c>
      <c r="E29" s="114" t="s">
        <v>406</v>
      </c>
      <c r="F29" s="115" t="s">
        <v>138</v>
      </c>
      <c r="G29" s="115" t="s">
        <v>176</v>
      </c>
      <c r="H29" s="114" t="s">
        <v>407</v>
      </c>
      <c r="I29" s="117">
        <v>1500000</v>
      </c>
      <c r="J29" s="116" t="s">
        <v>797</v>
      </c>
      <c r="K29" s="116" t="s">
        <v>397</v>
      </c>
      <c r="L29" s="116" t="s">
        <v>525</v>
      </c>
      <c r="M29" s="114" t="s">
        <v>798</v>
      </c>
      <c r="N29" s="64"/>
      <c r="O29" s="64"/>
      <c r="P29" s="64"/>
      <c r="Q29" s="64" t="s">
        <v>144</v>
      </c>
      <c r="R29" s="64"/>
      <c r="S29" s="66"/>
      <c r="T29" s="176" t="s">
        <v>799</v>
      </c>
      <c r="U29" s="176" t="s">
        <v>800</v>
      </c>
      <c r="V29" s="125" t="s">
        <v>801</v>
      </c>
      <c r="W29" s="125" t="s">
        <v>802</v>
      </c>
      <c r="X29" s="194"/>
      <c r="Y29" s="67"/>
      <c r="Z29" s="67"/>
      <c r="AA29" s="67"/>
      <c r="AB29" s="67"/>
      <c r="AC29" s="67"/>
      <c r="AD29" s="67"/>
      <c r="AE29" s="67"/>
      <c r="AF29" s="67"/>
      <c r="AG29" s="67"/>
      <c r="AH29" s="67"/>
      <c r="AI29" s="67"/>
      <c r="AJ29" s="18"/>
    </row>
    <row r="30" spans="1:36" ht="60" customHeight="1">
      <c r="A30" s="421"/>
      <c r="B30" s="164" t="s">
        <v>417</v>
      </c>
      <c r="C30" s="144" t="s">
        <v>418</v>
      </c>
      <c r="D30" s="134" t="s">
        <v>394</v>
      </c>
      <c r="E30" s="114" t="s">
        <v>419</v>
      </c>
      <c r="F30" s="115" t="s">
        <v>138</v>
      </c>
      <c r="G30" s="115" t="s">
        <v>176</v>
      </c>
      <c r="H30" s="114" t="s">
        <v>674</v>
      </c>
      <c r="I30" s="117">
        <v>2000000</v>
      </c>
      <c r="J30" s="116" t="s">
        <v>803</v>
      </c>
      <c r="K30" s="116" t="s">
        <v>397</v>
      </c>
      <c r="L30" s="116" t="s">
        <v>525</v>
      </c>
      <c r="M30" s="114" t="s">
        <v>804</v>
      </c>
      <c r="N30" s="64"/>
      <c r="O30" s="64"/>
      <c r="P30" s="64" t="s">
        <v>144</v>
      </c>
      <c r="Q30" s="64"/>
      <c r="R30" s="64"/>
      <c r="S30" s="66" t="s">
        <v>117</v>
      </c>
      <c r="T30" s="67" t="s">
        <v>805</v>
      </c>
      <c r="U30" s="67" t="s">
        <v>806</v>
      </c>
      <c r="V30" s="176" t="s">
        <v>807</v>
      </c>
      <c r="W30" s="67"/>
      <c r="X30" s="67"/>
      <c r="Y30" s="67"/>
      <c r="Z30" s="67"/>
      <c r="AA30" s="67"/>
      <c r="AB30" s="67"/>
      <c r="AC30" s="67"/>
      <c r="AD30" s="67"/>
      <c r="AE30" s="67"/>
      <c r="AF30" s="182"/>
      <c r="AG30" s="176"/>
      <c r="AH30" s="67"/>
      <c r="AI30" s="125" t="s">
        <v>808</v>
      </c>
      <c r="AJ30" s="18"/>
    </row>
    <row r="31" spans="1:36" ht="384.75" customHeight="1">
      <c r="A31" s="421"/>
      <c r="B31" s="174" t="s">
        <v>427</v>
      </c>
      <c r="C31" s="144" t="s">
        <v>428</v>
      </c>
      <c r="D31" s="134" t="s">
        <v>394</v>
      </c>
      <c r="E31" s="114" t="s">
        <v>429</v>
      </c>
      <c r="F31" s="115" t="s">
        <v>138</v>
      </c>
      <c r="G31" s="115" t="s">
        <v>176</v>
      </c>
      <c r="H31" s="114" t="s">
        <v>430</v>
      </c>
      <c r="I31" s="117">
        <v>300000</v>
      </c>
      <c r="J31" s="116" t="s">
        <v>809</v>
      </c>
      <c r="K31" s="116" t="s">
        <v>810</v>
      </c>
      <c r="L31" s="116" t="s">
        <v>525</v>
      </c>
      <c r="M31" s="114" t="s">
        <v>811</v>
      </c>
      <c r="N31" s="64"/>
      <c r="O31" s="64"/>
      <c r="P31" s="64"/>
      <c r="Q31" s="64" t="s">
        <v>144</v>
      </c>
      <c r="R31" s="64"/>
      <c r="S31" s="66"/>
      <c r="T31" s="184" t="s">
        <v>812</v>
      </c>
      <c r="U31" s="125" t="s">
        <v>813</v>
      </c>
      <c r="V31" s="125" t="s">
        <v>814</v>
      </c>
      <c r="W31" s="184" t="s">
        <v>815</v>
      </c>
      <c r="X31" s="67"/>
      <c r="Y31" s="67"/>
      <c r="Z31" s="67"/>
      <c r="AA31" s="67"/>
      <c r="AB31" s="67"/>
      <c r="AC31" s="67"/>
      <c r="AD31" s="67"/>
      <c r="AE31" s="67"/>
      <c r="AF31" s="67"/>
      <c r="AG31" s="125" t="s">
        <v>816</v>
      </c>
      <c r="AH31" s="125" t="s">
        <v>817</v>
      </c>
      <c r="AI31" s="67"/>
      <c r="AJ31" s="18"/>
    </row>
    <row r="32" spans="1:36" ht="58.5" customHeight="1">
      <c r="A32" s="421"/>
      <c r="B32" s="175" t="s">
        <v>439</v>
      </c>
      <c r="C32" s="145" t="s">
        <v>818</v>
      </c>
      <c r="D32" s="114"/>
      <c r="E32" s="114"/>
      <c r="F32" s="115"/>
      <c r="G32" s="115"/>
      <c r="H32" s="114"/>
      <c r="I32" s="117"/>
      <c r="J32" s="116"/>
      <c r="K32" s="116"/>
      <c r="L32" s="116"/>
      <c r="M32" s="114" t="s">
        <v>819</v>
      </c>
      <c r="N32" s="64"/>
      <c r="O32" s="64"/>
      <c r="P32" s="64"/>
      <c r="Q32" s="64"/>
      <c r="R32" s="64"/>
      <c r="S32" s="66"/>
      <c r="T32" s="67"/>
      <c r="U32" s="67"/>
      <c r="V32" s="67"/>
      <c r="W32" s="67"/>
      <c r="X32" s="67"/>
      <c r="Y32" s="67"/>
      <c r="Z32" s="67"/>
      <c r="AA32" s="67"/>
      <c r="AB32" s="67"/>
      <c r="AC32" s="67"/>
      <c r="AD32" s="67"/>
      <c r="AE32" s="67"/>
      <c r="AF32" s="67"/>
      <c r="AG32" s="67"/>
      <c r="AH32" s="67"/>
      <c r="AI32" s="67"/>
      <c r="AJ32" s="18"/>
    </row>
    <row r="33" spans="1:36" ht="219" customHeight="1">
      <c r="A33" s="421"/>
      <c r="B33" s="174" t="s">
        <v>453</v>
      </c>
      <c r="C33" s="112" t="s">
        <v>454</v>
      </c>
      <c r="D33" s="134" t="s">
        <v>394</v>
      </c>
      <c r="E33" s="114" t="s">
        <v>455</v>
      </c>
      <c r="F33" s="115" t="s">
        <v>138</v>
      </c>
      <c r="G33" s="115" t="s">
        <v>176</v>
      </c>
      <c r="H33" s="114" t="s">
        <v>456</v>
      </c>
      <c r="I33" s="117">
        <v>5000000</v>
      </c>
      <c r="J33" s="116" t="s">
        <v>820</v>
      </c>
      <c r="K33" s="116" t="s">
        <v>821</v>
      </c>
      <c r="L33" s="116" t="s">
        <v>459</v>
      </c>
      <c r="M33" s="114" t="s">
        <v>822</v>
      </c>
      <c r="N33" s="64"/>
      <c r="O33" s="64"/>
      <c r="P33" s="64"/>
      <c r="Q33" s="64" t="s">
        <v>144</v>
      </c>
      <c r="R33" s="64"/>
      <c r="S33" s="66"/>
      <c r="T33" s="125" t="s">
        <v>823</v>
      </c>
      <c r="U33" s="125" t="s">
        <v>824</v>
      </c>
      <c r="V33" s="176" t="s">
        <v>825</v>
      </c>
      <c r="W33" s="125" t="s">
        <v>826</v>
      </c>
      <c r="X33" s="197" t="s">
        <v>827</v>
      </c>
      <c r="Y33" s="67"/>
      <c r="Z33" s="67"/>
      <c r="AA33" s="67"/>
      <c r="AB33" s="67"/>
      <c r="AC33" s="67"/>
      <c r="AD33" s="67"/>
      <c r="AE33" s="67"/>
      <c r="AF33" s="176" t="s">
        <v>828</v>
      </c>
      <c r="AG33" s="67"/>
      <c r="AH33" s="67"/>
      <c r="AI33" s="125" t="s">
        <v>829</v>
      </c>
      <c r="AJ33" s="18"/>
    </row>
    <row r="34" spans="1:36" ht="185.25" customHeight="1">
      <c r="A34" s="421"/>
      <c r="B34" s="174" t="s">
        <v>468</v>
      </c>
      <c r="C34" s="112" t="s">
        <v>469</v>
      </c>
      <c r="D34" s="134" t="s">
        <v>394</v>
      </c>
      <c r="E34" s="114" t="s">
        <v>470</v>
      </c>
      <c r="F34" s="115" t="s">
        <v>138</v>
      </c>
      <c r="G34" s="115" t="s">
        <v>176</v>
      </c>
      <c r="H34" s="114" t="s">
        <v>407</v>
      </c>
      <c r="I34" s="117">
        <v>1000000</v>
      </c>
      <c r="J34" s="116" t="s">
        <v>830</v>
      </c>
      <c r="K34" s="116" t="s">
        <v>821</v>
      </c>
      <c r="L34" s="116" t="s">
        <v>459</v>
      </c>
      <c r="M34" s="114" t="s">
        <v>831</v>
      </c>
      <c r="N34" s="64"/>
      <c r="O34" s="64"/>
      <c r="P34" s="64"/>
      <c r="Q34" s="64" t="s">
        <v>144</v>
      </c>
      <c r="R34" s="64"/>
      <c r="S34" s="66"/>
      <c r="T34" s="139" t="s">
        <v>832</v>
      </c>
      <c r="U34" s="125" t="s">
        <v>833</v>
      </c>
      <c r="V34" s="67"/>
      <c r="W34" s="125" t="s">
        <v>834</v>
      </c>
      <c r="X34" s="67"/>
      <c r="Y34" s="67"/>
      <c r="Z34" s="67"/>
      <c r="AA34" s="125" t="s">
        <v>835</v>
      </c>
      <c r="AB34" s="67"/>
      <c r="AC34" s="67"/>
      <c r="AD34" s="67"/>
      <c r="AE34" s="67"/>
      <c r="AF34" s="139" t="s">
        <v>836</v>
      </c>
      <c r="AG34" s="125" t="s">
        <v>837</v>
      </c>
      <c r="AH34" s="125" t="s">
        <v>838</v>
      </c>
      <c r="AI34" s="125" t="s">
        <v>839</v>
      </c>
      <c r="AJ34" s="18"/>
    </row>
    <row r="35" spans="1:36" ht="201" customHeight="1">
      <c r="A35" s="421"/>
      <c r="B35" s="172" t="s">
        <v>477</v>
      </c>
      <c r="C35" s="145" t="s">
        <v>478</v>
      </c>
      <c r="D35" s="114" t="s">
        <v>479</v>
      </c>
      <c r="E35" s="114" t="s">
        <v>480</v>
      </c>
      <c r="F35" s="115" t="s">
        <v>481</v>
      </c>
      <c r="G35" s="115" t="s">
        <v>176</v>
      </c>
      <c r="H35" s="114" t="s">
        <v>456</v>
      </c>
      <c r="I35" s="117">
        <v>100000</v>
      </c>
      <c r="J35" s="116" t="s">
        <v>840</v>
      </c>
      <c r="K35" s="116" t="s">
        <v>458</v>
      </c>
      <c r="L35" s="116" t="s">
        <v>459</v>
      </c>
      <c r="M35" s="114" t="s">
        <v>841</v>
      </c>
      <c r="N35" s="64" t="s">
        <v>144</v>
      </c>
      <c r="O35" s="64"/>
      <c r="P35" s="64"/>
      <c r="Q35" s="64"/>
      <c r="R35" s="64"/>
      <c r="S35" s="66"/>
      <c r="T35" s="189" t="s">
        <v>842</v>
      </c>
      <c r="U35" s="64" t="s">
        <v>668</v>
      </c>
      <c r="V35" s="136" t="s">
        <v>843</v>
      </c>
      <c r="W35" s="189" t="s">
        <v>844</v>
      </c>
      <c r="X35" s="189" t="s">
        <v>845</v>
      </c>
      <c r="Y35" s="64"/>
      <c r="Z35" s="64"/>
      <c r="AA35" s="64"/>
      <c r="AB35" s="64" t="s">
        <v>846</v>
      </c>
      <c r="AC35" s="64"/>
      <c r="AD35" s="64"/>
      <c r="AE35" s="64"/>
      <c r="AF35" s="189" t="s">
        <v>847</v>
      </c>
      <c r="AG35" s="64"/>
      <c r="AH35" s="64"/>
      <c r="AI35" s="189" t="s">
        <v>848</v>
      </c>
      <c r="AJ35" s="18"/>
    </row>
    <row r="36" spans="1:36" ht="330" customHeight="1">
      <c r="A36" s="421"/>
      <c r="B36" s="164" t="s">
        <v>489</v>
      </c>
      <c r="C36" s="112" t="s">
        <v>490</v>
      </c>
      <c r="D36" s="134" t="s">
        <v>491</v>
      </c>
      <c r="E36" s="114" t="s">
        <v>492</v>
      </c>
      <c r="F36" s="115" t="s">
        <v>138</v>
      </c>
      <c r="G36" s="115" t="s">
        <v>176</v>
      </c>
      <c r="H36" s="114" t="s">
        <v>493</v>
      </c>
      <c r="I36" s="146">
        <v>100000</v>
      </c>
      <c r="J36" s="116" t="s">
        <v>849</v>
      </c>
      <c r="K36" s="116" t="s">
        <v>495</v>
      </c>
      <c r="L36" s="116" t="s">
        <v>525</v>
      </c>
      <c r="M36" s="114" t="s">
        <v>850</v>
      </c>
      <c r="N36" s="64"/>
      <c r="O36" s="64"/>
      <c r="P36" s="64"/>
      <c r="Q36" s="64" t="s">
        <v>144</v>
      </c>
      <c r="R36" s="64"/>
      <c r="S36" s="66"/>
      <c r="T36" s="189" t="s">
        <v>851</v>
      </c>
      <c r="U36" s="189" t="s">
        <v>852</v>
      </c>
      <c r="V36" s="136" t="s">
        <v>853</v>
      </c>
      <c r="W36" s="125" t="s">
        <v>854</v>
      </c>
      <c r="X36" s="136" t="s">
        <v>855</v>
      </c>
      <c r="Y36" s="64"/>
      <c r="Z36" s="64"/>
      <c r="AA36" s="64"/>
      <c r="AB36" s="64"/>
      <c r="AC36" s="136" t="s">
        <v>856</v>
      </c>
      <c r="AD36" s="64"/>
      <c r="AE36" s="64"/>
      <c r="AF36" s="136" t="s">
        <v>857</v>
      </c>
      <c r="AG36" s="64"/>
      <c r="AH36" s="64"/>
      <c r="AI36" s="64" t="s">
        <v>858</v>
      </c>
      <c r="AJ36" s="18"/>
    </row>
    <row r="37" spans="1:36" ht="267.75" customHeight="1">
      <c r="A37" s="421"/>
      <c r="B37" s="172" t="s">
        <v>504</v>
      </c>
      <c r="C37" s="144" t="s">
        <v>505</v>
      </c>
      <c r="D37" s="114" t="s">
        <v>506</v>
      </c>
      <c r="E37" s="114" t="s">
        <v>859</v>
      </c>
      <c r="F37" s="115" t="s">
        <v>508</v>
      </c>
      <c r="G37" s="115" t="s">
        <v>157</v>
      </c>
      <c r="H37" s="114" t="s">
        <v>493</v>
      </c>
      <c r="I37" s="117">
        <v>50000</v>
      </c>
      <c r="J37" s="116" t="s">
        <v>860</v>
      </c>
      <c r="K37" s="116" t="s">
        <v>495</v>
      </c>
      <c r="L37" s="116" t="s">
        <v>525</v>
      </c>
      <c r="M37" s="114" t="s">
        <v>861</v>
      </c>
      <c r="N37" s="64"/>
      <c r="O37" s="64"/>
      <c r="P37" s="64" t="s">
        <v>144</v>
      </c>
      <c r="Q37" s="64"/>
      <c r="R37" s="64"/>
      <c r="S37" s="66"/>
      <c r="T37" s="189" t="s">
        <v>862</v>
      </c>
      <c r="U37" s="189" t="s">
        <v>863</v>
      </c>
      <c r="V37" s="189" t="s">
        <v>864</v>
      </c>
      <c r="W37" s="64" t="s">
        <v>865</v>
      </c>
      <c r="X37" s="189" t="s">
        <v>866</v>
      </c>
      <c r="Y37" s="64"/>
      <c r="Z37" s="185" t="s">
        <v>867</v>
      </c>
      <c r="AA37" s="64"/>
      <c r="AB37" s="64"/>
      <c r="AC37" s="64"/>
      <c r="AD37" s="64"/>
      <c r="AE37" s="64"/>
      <c r="AF37" s="189"/>
      <c r="AG37" s="136" t="s">
        <v>868</v>
      </c>
      <c r="AH37" s="136" t="s">
        <v>869</v>
      </c>
      <c r="AI37" s="136" t="s">
        <v>870</v>
      </c>
      <c r="AJ37" s="18"/>
    </row>
    <row r="38" spans="1:36" ht="124.5" customHeight="1">
      <c r="A38" s="422" t="s">
        <v>517</v>
      </c>
      <c r="B38" s="167" t="s">
        <v>518</v>
      </c>
      <c r="C38" s="112" t="s">
        <v>519</v>
      </c>
      <c r="D38" s="114" t="s">
        <v>520</v>
      </c>
      <c r="E38" s="114" t="s">
        <v>521</v>
      </c>
      <c r="F38" s="115" t="s">
        <v>522</v>
      </c>
      <c r="G38" s="115" t="s">
        <v>296</v>
      </c>
      <c r="H38" s="116" t="s">
        <v>211</v>
      </c>
      <c r="I38" s="117">
        <v>10000</v>
      </c>
      <c r="J38" s="116" t="s">
        <v>871</v>
      </c>
      <c r="K38" s="116" t="s">
        <v>524</v>
      </c>
      <c r="L38" s="116" t="s">
        <v>525</v>
      </c>
      <c r="M38" s="114" t="s">
        <v>872</v>
      </c>
      <c r="N38" s="64"/>
      <c r="O38" s="64" t="s">
        <v>144</v>
      </c>
      <c r="P38" s="64"/>
      <c r="Q38" s="64"/>
      <c r="R38" s="64"/>
      <c r="S38" s="66"/>
      <c r="T38" s="139" t="s">
        <v>873</v>
      </c>
      <c r="U38" s="139" t="s">
        <v>771</v>
      </c>
      <c r="V38" s="67"/>
      <c r="W38" s="67"/>
      <c r="X38" s="67"/>
      <c r="Y38" s="67"/>
      <c r="Z38" s="67"/>
      <c r="AA38" s="67"/>
      <c r="AB38" s="67"/>
      <c r="AC38" s="139" t="s">
        <v>874</v>
      </c>
      <c r="AD38" s="67"/>
      <c r="AE38" s="67"/>
      <c r="AF38" s="67"/>
      <c r="AG38" s="125" t="s">
        <v>875</v>
      </c>
      <c r="AH38" s="67"/>
      <c r="AI38" s="125" t="s">
        <v>876</v>
      </c>
      <c r="AJ38" s="18"/>
    </row>
    <row r="39" spans="1:36" ht="270" customHeight="1">
      <c r="A39" s="421"/>
      <c r="B39" s="174" t="s">
        <v>533</v>
      </c>
      <c r="C39" s="112" t="s">
        <v>534</v>
      </c>
      <c r="D39" s="113" t="s">
        <v>535</v>
      </c>
      <c r="E39" s="114" t="s">
        <v>536</v>
      </c>
      <c r="F39" s="115" t="s">
        <v>138</v>
      </c>
      <c r="G39" s="115" t="s">
        <v>176</v>
      </c>
      <c r="H39" s="114" t="s">
        <v>537</v>
      </c>
      <c r="I39" s="117">
        <v>250000</v>
      </c>
      <c r="J39" s="116" t="s">
        <v>877</v>
      </c>
      <c r="K39" s="116" t="s">
        <v>878</v>
      </c>
      <c r="L39" s="116" t="s">
        <v>540</v>
      </c>
      <c r="M39" s="114" t="s">
        <v>879</v>
      </c>
      <c r="N39" s="64"/>
      <c r="O39" s="64"/>
      <c r="P39" s="64"/>
      <c r="Q39" s="64" t="s">
        <v>144</v>
      </c>
      <c r="R39" s="64"/>
      <c r="S39" s="66"/>
      <c r="T39" s="125" t="s">
        <v>880</v>
      </c>
      <c r="U39" s="176" t="s">
        <v>881</v>
      </c>
      <c r="V39" s="176" t="s">
        <v>882</v>
      </c>
      <c r="W39" s="125" t="s">
        <v>883</v>
      </c>
      <c r="X39" s="125" t="s">
        <v>884</v>
      </c>
      <c r="Y39" s="67"/>
      <c r="Z39" s="67"/>
      <c r="AA39" s="67"/>
      <c r="AB39" s="67"/>
      <c r="AC39" s="67"/>
      <c r="AD39" s="67"/>
      <c r="AE39" s="67"/>
      <c r="AF39" s="176"/>
      <c r="AG39" s="139" t="s">
        <v>885</v>
      </c>
      <c r="AH39" s="67"/>
      <c r="AI39" s="125" t="s">
        <v>886</v>
      </c>
      <c r="AJ39" s="18"/>
    </row>
    <row r="40" spans="1:36" ht="219" customHeight="1">
      <c r="A40" s="421"/>
      <c r="B40" s="174" t="s">
        <v>550</v>
      </c>
      <c r="C40" s="149" t="s">
        <v>551</v>
      </c>
      <c r="D40" s="150" t="s">
        <v>552</v>
      </c>
      <c r="E40" s="114" t="s">
        <v>553</v>
      </c>
      <c r="F40" s="115" t="s">
        <v>156</v>
      </c>
      <c r="G40" s="115" t="s">
        <v>176</v>
      </c>
      <c r="H40" s="114" t="s">
        <v>537</v>
      </c>
      <c r="I40" s="117">
        <v>700000</v>
      </c>
      <c r="J40" s="114" t="s">
        <v>887</v>
      </c>
      <c r="K40" s="116" t="s">
        <v>160</v>
      </c>
      <c r="L40" s="116" t="s">
        <v>888</v>
      </c>
      <c r="M40" s="114" t="s">
        <v>889</v>
      </c>
      <c r="N40" s="64"/>
      <c r="O40" s="64"/>
      <c r="P40" s="64" t="s">
        <v>144</v>
      </c>
      <c r="Q40" s="64"/>
      <c r="R40" s="64"/>
      <c r="S40" s="66"/>
      <c r="T40" s="125" t="s">
        <v>890</v>
      </c>
      <c r="U40" s="139" t="s">
        <v>891</v>
      </c>
      <c r="V40" s="125" t="s">
        <v>892</v>
      </c>
      <c r="W40" s="196" t="s">
        <v>893</v>
      </c>
      <c r="X40" s="192" t="s">
        <v>894</v>
      </c>
      <c r="Y40" s="67"/>
      <c r="Z40" s="67"/>
      <c r="AA40" s="67"/>
      <c r="AB40" s="67"/>
      <c r="AC40" s="67"/>
      <c r="AD40" s="67"/>
      <c r="AE40" s="67"/>
      <c r="AF40" s="67"/>
      <c r="AG40" s="125" t="s">
        <v>895</v>
      </c>
      <c r="AH40" s="67"/>
      <c r="AI40" s="125" t="s">
        <v>896</v>
      </c>
      <c r="AJ40" s="18"/>
    </row>
    <row r="41" spans="1:36" ht="173.25" customHeight="1">
      <c r="A41" s="421"/>
      <c r="B41" s="164" t="s">
        <v>562</v>
      </c>
      <c r="C41" s="112" t="s">
        <v>563</v>
      </c>
      <c r="D41" s="113" t="s">
        <v>564</v>
      </c>
      <c r="E41" s="114" t="s">
        <v>565</v>
      </c>
      <c r="F41" s="115" t="s">
        <v>175</v>
      </c>
      <c r="G41" s="115" t="s">
        <v>566</v>
      </c>
      <c r="H41" s="114" t="s">
        <v>567</v>
      </c>
      <c r="I41" s="117">
        <v>0</v>
      </c>
      <c r="J41" s="116" t="s">
        <v>897</v>
      </c>
      <c r="K41" s="116" t="s">
        <v>569</v>
      </c>
      <c r="L41" s="116" t="s">
        <v>525</v>
      </c>
      <c r="M41" s="114" t="s">
        <v>575</v>
      </c>
      <c r="N41" s="64"/>
      <c r="O41" s="64"/>
      <c r="P41" s="64" t="s">
        <v>144</v>
      </c>
      <c r="Q41" s="64"/>
      <c r="R41" s="64"/>
      <c r="S41" s="66"/>
      <c r="T41" s="176" t="s">
        <v>898</v>
      </c>
      <c r="U41" s="176" t="s">
        <v>899</v>
      </c>
      <c r="V41" s="176" t="s">
        <v>900</v>
      </c>
      <c r="W41" s="193" t="s">
        <v>901</v>
      </c>
      <c r="X41" s="195" t="s">
        <v>902</v>
      </c>
      <c r="Y41" s="67"/>
      <c r="Z41" s="67"/>
      <c r="AA41" s="67"/>
      <c r="AB41" s="67"/>
      <c r="AC41" s="67"/>
      <c r="AD41" s="67"/>
      <c r="AE41" s="67"/>
      <c r="AF41" s="67"/>
      <c r="AG41" s="67"/>
      <c r="AH41" s="67"/>
      <c r="AI41" s="186" t="s">
        <v>903</v>
      </c>
      <c r="AJ41" s="18"/>
    </row>
    <row r="42" spans="1:36" ht="101.25" customHeight="1">
      <c r="A42" s="421"/>
      <c r="B42" s="164" t="s">
        <v>576</v>
      </c>
      <c r="C42" s="144" t="s">
        <v>577</v>
      </c>
      <c r="D42" s="114" t="s">
        <v>578</v>
      </c>
      <c r="E42" s="114" t="s">
        <v>579</v>
      </c>
      <c r="F42" s="115" t="s">
        <v>138</v>
      </c>
      <c r="G42" s="115" t="s">
        <v>566</v>
      </c>
      <c r="H42" s="114" t="s">
        <v>567</v>
      </c>
      <c r="I42" s="117">
        <v>20000</v>
      </c>
      <c r="J42" s="116" t="s">
        <v>904</v>
      </c>
      <c r="K42" s="116" t="s">
        <v>569</v>
      </c>
      <c r="L42" s="116" t="s">
        <v>525</v>
      </c>
      <c r="M42" s="114"/>
      <c r="N42" s="64"/>
      <c r="O42" s="64"/>
      <c r="P42" s="64" t="s">
        <v>144</v>
      </c>
      <c r="Q42" s="64"/>
      <c r="R42" s="64"/>
      <c r="S42" s="66"/>
      <c r="T42" s="176" t="s">
        <v>905</v>
      </c>
      <c r="U42" s="176" t="s">
        <v>906</v>
      </c>
      <c r="V42" s="176" t="s">
        <v>907</v>
      </c>
      <c r="W42" s="186" t="s">
        <v>901</v>
      </c>
      <c r="X42" s="176" t="s">
        <v>908</v>
      </c>
      <c r="Y42" s="67"/>
      <c r="Z42" s="67"/>
      <c r="AA42" s="67"/>
      <c r="AB42" s="67"/>
      <c r="AC42" s="67"/>
      <c r="AD42" s="67"/>
      <c r="AE42" s="67"/>
      <c r="AF42" s="67"/>
      <c r="AG42" s="67"/>
      <c r="AH42" s="67"/>
      <c r="AI42" s="125" t="s">
        <v>909</v>
      </c>
      <c r="AJ42" s="18"/>
    </row>
    <row r="43" spans="1:36" ht="240" customHeight="1">
      <c r="A43" s="421"/>
      <c r="B43" s="164" t="s">
        <v>584</v>
      </c>
      <c r="C43" s="133" t="s">
        <v>585</v>
      </c>
      <c r="D43" s="113" t="s">
        <v>586</v>
      </c>
      <c r="E43" s="114" t="s">
        <v>587</v>
      </c>
      <c r="F43" s="115" t="s">
        <v>175</v>
      </c>
      <c r="G43" s="115" t="s">
        <v>269</v>
      </c>
      <c r="H43" s="114" t="s">
        <v>910</v>
      </c>
      <c r="I43" s="117">
        <v>300000</v>
      </c>
      <c r="J43" s="116" t="s">
        <v>911</v>
      </c>
      <c r="K43" s="116" t="s">
        <v>570</v>
      </c>
      <c r="L43" s="116" t="s">
        <v>525</v>
      </c>
      <c r="M43" s="114" t="s">
        <v>912</v>
      </c>
      <c r="N43" s="64"/>
      <c r="O43" s="64"/>
      <c r="P43" s="64"/>
      <c r="Q43" s="64" t="s">
        <v>144</v>
      </c>
      <c r="R43" s="64"/>
      <c r="S43" s="66"/>
      <c r="T43" s="176" t="s">
        <v>913</v>
      </c>
      <c r="U43" s="67" t="s">
        <v>914</v>
      </c>
      <c r="V43" s="176" t="s">
        <v>915</v>
      </c>
      <c r="W43" s="125" t="s">
        <v>916</v>
      </c>
      <c r="X43" s="67"/>
      <c r="Y43" s="67"/>
      <c r="Z43" s="67"/>
      <c r="AA43" s="67"/>
      <c r="AB43" s="67"/>
      <c r="AC43" s="139" t="s">
        <v>917</v>
      </c>
      <c r="AD43" s="125" t="s">
        <v>918</v>
      </c>
      <c r="AE43" s="67"/>
      <c r="AF43" s="139" t="s">
        <v>919</v>
      </c>
      <c r="AG43" s="67"/>
      <c r="AH43" s="67"/>
      <c r="AI43" s="125" t="s">
        <v>920</v>
      </c>
      <c r="AJ43" s="18"/>
    </row>
    <row r="44" spans="1:36">
      <c r="AJ44" s="18"/>
    </row>
    <row r="45" spans="1:36">
      <c r="B45" s="68"/>
      <c r="AJ45" s="18"/>
    </row>
    <row r="46" spans="1:36" ht="15.75" thickBot="1">
      <c r="L46" s="76"/>
      <c r="AJ46" s="18"/>
    </row>
    <row r="47" spans="1:36" ht="26.25" customHeight="1" thickBot="1">
      <c r="A47" s="72" t="s">
        <v>598</v>
      </c>
      <c r="B47" s="73"/>
      <c r="C47" s="73"/>
      <c r="D47" s="73"/>
      <c r="E47" s="73"/>
      <c r="F47" s="73"/>
      <c r="G47" s="73"/>
      <c r="H47" s="73"/>
      <c r="I47" s="73"/>
      <c r="J47" s="73"/>
      <c r="K47" s="73"/>
      <c r="L47" s="75"/>
      <c r="M47" s="74"/>
      <c r="AJ47" s="18"/>
    </row>
    <row r="48" spans="1:36" ht="26.25" customHeight="1" thickBot="1">
      <c r="A48" s="50"/>
      <c r="B48" s="51"/>
      <c r="C48" s="51"/>
      <c r="D48" s="52"/>
      <c r="E48" s="52"/>
      <c r="F48" s="52"/>
      <c r="G48" s="52"/>
      <c r="H48" s="52"/>
      <c r="I48" s="52"/>
      <c r="J48" s="52"/>
      <c r="K48" s="52"/>
      <c r="L48" s="52"/>
      <c r="M48" s="52"/>
      <c r="N48" s="52"/>
      <c r="AJ48" s="18"/>
    </row>
    <row r="49" spans="1:36" ht="43.5" customHeight="1" thickBot="1">
      <c r="A49" s="56" t="s">
        <v>599</v>
      </c>
      <c r="B49" s="57"/>
      <c r="C49" s="58">
        <f>COUNTA(C53:C56,C60:C68,C72:C80,C84:C92)</f>
        <v>3</v>
      </c>
      <c r="AJ49" s="18"/>
    </row>
    <row r="50" spans="1:36">
      <c r="AJ50" s="18"/>
    </row>
    <row r="51" spans="1:36" ht="15.75">
      <c r="A51" s="392" t="s">
        <v>600</v>
      </c>
      <c r="B51" s="394" t="s">
        <v>122</v>
      </c>
      <c r="C51" s="394" t="s">
        <v>3</v>
      </c>
      <c r="D51" s="394" t="s">
        <v>5</v>
      </c>
      <c r="E51" s="395" t="s">
        <v>7</v>
      </c>
      <c r="F51" s="394" t="s">
        <v>9</v>
      </c>
      <c r="G51" s="394"/>
      <c r="H51" s="394" t="s">
        <v>11</v>
      </c>
      <c r="I51" s="394" t="s">
        <v>15</v>
      </c>
      <c r="J51" s="397" t="s">
        <v>13</v>
      </c>
      <c r="K51" s="397" t="s">
        <v>123</v>
      </c>
      <c r="L51" s="397"/>
      <c r="M51" s="397" t="s">
        <v>21</v>
      </c>
      <c r="N51" s="49"/>
      <c r="AJ51" s="18"/>
    </row>
    <row r="52" spans="1:36" ht="15.75">
      <c r="A52" s="393"/>
      <c r="B52" s="394"/>
      <c r="C52" s="394"/>
      <c r="D52" s="394"/>
      <c r="E52" s="395"/>
      <c r="F52" s="53" t="s">
        <v>129</v>
      </c>
      <c r="G52" s="53" t="s">
        <v>130</v>
      </c>
      <c r="H52" s="394"/>
      <c r="I52" s="394"/>
      <c r="J52" s="397"/>
      <c r="K52" s="101" t="s">
        <v>131</v>
      </c>
      <c r="L52" s="101" t="s">
        <v>132</v>
      </c>
      <c r="M52" s="397"/>
      <c r="N52" s="2"/>
      <c r="AJ52" s="18"/>
    </row>
    <row r="53" spans="1:36" ht="57.75" customHeight="1">
      <c r="A53" s="179" t="s">
        <v>193</v>
      </c>
      <c r="B53" s="48" t="s">
        <v>921</v>
      </c>
      <c r="C53" s="176" t="s">
        <v>922</v>
      </c>
      <c r="D53" s="114" t="s">
        <v>923</v>
      </c>
      <c r="E53" s="137" t="s">
        <v>924</v>
      </c>
      <c r="F53" s="67" t="s">
        <v>925</v>
      </c>
      <c r="G53" s="177">
        <v>45292</v>
      </c>
      <c r="H53" s="176" t="s">
        <v>140</v>
      </c>
      <c r="I53" s="178">
        <v>500000</v>
      </c>
      <c r="J53" s="116" t="s">
        <v>926</v>
      </c>
      <c r="K53" s="169" t="s">
        <v>252</v>
      </c>
      <c r="L53" s="116" t="s">
        <v>927</v>
      </c>
      <c r="M53" s="114" t="s">
        <v>928</v>
      </c>
      <c r="N53" s="2"/>
      <c r="AJ53" s="18"/>
    </row>
    <row r="54" spans="1:36" ht="90" customHeight="1">
      <c r="A54" s="179" t="s">
        <v>193</v>
      </c>
      <c r="B54" s="48" t="s">
        <v>929</v>
      </c>
      <c r="C54" s="176" t="s">
        <v>930</v>
      </c>
      <c r="D54" s="176" t="s">
        <v>931</v>
      </c>
      <c r="E54" s="176" t="s">
        <v>932</v>
      </c>
      <c r="F54" s="177">
        <v>44440</v>
      </c>
      <c r="G54" s="177">
        <v>45292</v>
      </c>
      <c r="H54" s="176" t="s">
        <v>933</v>
      </c>
      <c r="I54" s="178">
        <v>1000000</v>
      </c>
      <c r="J54" s="176" t="s">
        <v>934</v>
      </c>
      <c r="K54" s="176" t="s">
        <v>935</v>
      </c>
      <c r="L54" s="67" t="s">
        <v>232</v>
      </c>
      <c r="M54" s="67" t="s">
        <v>936</v>
      </c>
      <c r="N54" s="2"/>
      <c r="AJ54" s="18"/>
    </row>
    <row r="55" spans="1:36" ht="23.25" customHeight="1">
      <c r="A55" s="48"/>
      <c r="B55" s="67"/>
      <c r="C55" s="67"/>
      <c r="D55" s="67"/>
      <c r="E55" s="67"/>
      <c r="F55" s="67"/>
      <c r="G55" s="67"/>
      <c r="H55" s="67"/>
      <c r="I55" s="67"/>
      <c r="J55" s="67"/>
      <c r="K55" s="67"/>
      <c r="L55" s="67"/>
      <c r="M55" s="180"/>
      <c r="N55" s="2"/>
      <c r="AJ55" s="18"/>
    </row>
    <row r="56" spans="1:36">
      <c r="A56" s="48"/>
      <c r="B56" s="48"/>
      <c r="C56" s="67"/>
      <c r="D56" s="67"/>
      <c r="E56" s="67"/>
      <c r="F56" s="67"/>
      <c r="G56" s="67"/>
      <c r="H56" s="67"/>
      <c r="I56" s="67"/>
      <c r="J56" s="67"/>
      <c r="K56" s="67"/>
      <c r="L56" s="67"/>
      <c r="M56" s="67"/>
      <c r="N56" s="2"/>
      <c r="AJ56" s="18"/>
    </row>
    <row r="57" spans="1:36">
      <c r="AJ57" s="18"/>
    </row>
    <row r="58" spans="1:36" ht="15.75">
      <c r="A58" s="392" t="s">
        <v>600</v>
      </c>
      <c r="B58" s="394" t="s">
        <v>122</v>
      </c>
      <c r="C58" s="394" t="s">
        <v>3</v>
      </c>
      <c r="D58" s="394" t="s">
        <v>5</v>
      </c>
      <c r="E58" s="395" t="s">
        <v>7</v>
      </c>
      <c r="F58" s="394" t="s">
        <v>9</v>
      </c>
      <c r="G58" s="394"/>
      <c r="H58" s="394" t="s">
        <v>11</v>
      </c>
      <c r="I58" s="394" t="s">
        <v>15</v>
      </c>
      <c r="J58" s="394" t="s">
        <v>13</v>
      </c>
      <c r="K58" s="397" t="s">
        <v>123</v>
      </c>
      <c r="L58" s="397"/>
      <c r="M58" s="394" t="s">
        <v>21</v>
      </c>
      <c r="N58" s="49"/>
      <c r="AJ58" s="18"/>
    </row>
    <row r="59" spans="1:36" ht="15" customHeight="1">
      <c r="A59" s="393"/>
      <c r="B59" s="394"/>
      <c r="C59" s="394"/>
      <c r="D59" s="394"/>
      <c r="E59" s="395"/>
      <c r="F59" s="53" t="s">
        <v>129</v>
      </c>
      <c r="G59" s="53" t="s">
        <v>130</v>
      </c>
      <c r="H59" s="394"/>
      <c r="I59" s="394"/>
      <c r="J59" s="394"/>
      <c r="K59" s="101" t="s">
        <v>131</v>
      </c>
      <c r="L59" s="101" t="s">
        <v>132</v>
      </c>
      <c r="M59" s="394"/>
      <c r="N59" s="2"/>
      <c r="AJ59" s="18"/>
    </row>
    <row r="60" spans="1:36" ht="90" customHeight="1">
      <c r="A60" s="179" t="s">
        <v>378</v>
      </c>
      <c r="B60" s="48" t="s">
        <v>937</v>
      </c>
      <c r="C60" s="176" t="s">
        <v>938</v>
      </c>
      <c r="D60" s="176" t="s">
        <v>939</v>
      </c>
      <c r="E60" s="176" t="s">
        <v>940</v>
      </c>
      <c r="F60" s="177">
        <v>44409</v>
      </c>
      <c r="G60" s="177">
        <v>45292</v>
      </c>
      <c r="H60" s="176" t="s">
        <v>456</v>
      </c>
      <c r="I60" s="67"/>
      <c r="J60" s="176" t="s">
        <v>941</v>
      </c>
      <c r="K60" s="176" t="s">
        <v>942</v>
      </c>
      <c r="L60" s="176" t="s">
        <v>942</v>
      </c>
      <c r="M60" s="176" t="s">
        <v>943</v>
      </c>
      <c r="N60" s="2"/>
      <c r="AJ60" s="18"/>
    </row>
    <row r="61" spans="1:36">
      <c r="A61" s="48"/>
      <c r="B61" s="48"/>
      <c r="C61" s="67"/>
      <c r="D61" s="67"/>
      <c r="E61" s="67"/>
      <c r="F61" s="67"/>
      <c r="G61" s="67"/>
      <c r="H61" s="67"/>
      <c r="I61" s="67"/>
      <c r="J61" s="67"/>
      <c r="K61" s="67"/>
      <c r="L61" s="67"/>
      <c r="M61" s="67"/>
      <c r="N61" s="2"/>
      <c r="AJ61" s="18"/>
    </row>
    <row r="62" spans="1:36">
      <c r="A62" s="48"/>
      <c r="B62" s="48"/>
      <c r="C62" s="67"/>
      <c r="D62" s="67"/>
      <c r="E62" s="67"/>
      <c r="F62" s="67"/>
      <c r="G62" s="67"/>
      <c r="H62" s="67"/>
      <c r="I62" s="67"/>
      <c r="J62" s="67"/>
      <c r="K62" s="67"/>
      <c r="L62" s="67"/>
      <c r="M62" s="67"/>
      <c r="N62" s="2"/>
      <c r="AJ62" s="18"/>
    </row>
    <row r="63" spans="1:36">
      <c r="A63" s="48"/>
      <c r="B63" s="48"/>
      <c r="C63" s="67"/>
      <c r="D63" s="67"/>
      <c r="E63" s="67"/>
      <c r="F63" s="67"/>
      <c r="G63" s="67"/>
      <c r="H63" s="67"/>
      <c r="I63" s="67"/>
      <c r="J63" s="67"/>
      <c r="K63" s="67"/>
      <c r="L63" s="67"/>
      <c r="M63" s="67"/>
      <c r="N63" s="2"/>
      <c r="AJ63" s="18"/>
    </row>
    <row r="64" spans="1:36">
      <c r="A64" s="48"/>
      <c r="B64" s="48"/>
      <c r="C64" s="67"/>
      <c r="D64" s="67"/>
      <c r="E64" s="67"/>
      <c r="F64" s="67"/>
      <c r="G64" s="67"/>
      <c r="H64" s="67"/>
      <c r="I64" s="67"/>
      <c r="J64" s="67"/>
      <c r="K64" s="67"/>
      <c r="L64" s="67"/>
      <c r="M64" s="67"/>
      <c r="N64" s="2"/>
      <c r="AJ64" s="18"/>
    </row>
    <row r="65" spans="1:36">
      <c r="A65" s="48"/>
      <c r="B65" s="48"/>
      <c r="C65" s="67"/>
      <c r="D65" s="67"/>
      <c r="E65" s="67"/>
      <c r="F65" s="67"/>
      <c r="G65" s="67"/>
      <c r="H65" s="67"/>
      <c r="I65" s="67"/>
      <c r="J65" s="67"/>
      <c r="K65" s="67"/>
      <c r="L65" s="67"/>
      <c r="M65" s="67"/>
      <c r="N65" s="2"/>
      <c r="AJ65" s="18"/>
    </row>
    <row r="66" spans="1:36">
      <c r="A66" s="48"/>
      <c r="B66" s="48"/>
      <c r="C66" s="67"/>
      <c r="D66" s="67"/>
      <c r="E66" s="67"/>
      <c r="F66" s="67"/>
      <c r="G66" s="67"/>
      <c r="H66" s="67"/>
      <c r="I66" s="67"/>
      <c r="J66" s="67"/>
      <c r="K66" s="67"/>
      <c r="L66" s="67"/>
      <c r="M66" s="67"/>
      <c r="N66" s="2"/>
      <c r="AJ66" s="18"/>
    </row>
    <row r="67" spans="1:36">
      <c r="A67" s="48"/>
      <c r="B67" s="48"/>
      <c r="C67" s="67"/>
      <c r="D67" s="67"/>
      <c r="E67" s="67"/>
      <c r="F67" s="67"/>
      <c r="G67" s="67"/>
      <c r="H67" s="67"/>
      <c r="I67" s="67"/>
      <c r="J67" s="67"/>
      <c r="K67" s="67"/>
      <c r="L67" s="67"/>
      <c r="M67" s="67"/>
      <c r="N67" s="2"/>
      <c r="AJ67" s="18"/>
    </row>
    <row r="68" spans="1:36">
      <c r="A68" s="48"/>
      <c r="B68" s="48"/>
      <c r="C68" s="67"/>
      <c r="D68" s="67"/>
      <c r="E68" s="67"/>
      <c r="F68" s="67"/>
      <c r="G68" s="67"/>
      <c r="H68" s="67"/>
      <c r="I68" s="67"/>
      <c r="J68" s="67"/>
      <c r="K68" s="67"/>
      <c r="L68" s="67"/>
      <c r="M68" s="67"/>
      <c r="N68" s="2"/>
      <c r="AJ68" s="18"/>
    </row>
    <row r="69" spans="1:36">
      <c r="AJ69" s="18"/>
    </row>
    <row r="70" spans="1:36" ht="15.75">
      <c r="A70" s="392" t="s">
        <v>600</v>
      </c>
      <c r="B70" s="394" t="s">
        <v>122</v>
      </c>
      <c r="C70" s="394" t="s">
        <v>3</v>
      </c>
      <c r="D70" s="394" t="s">
        <v>5</v>
      </c>
      <c r="E70" s="395" t="s">
        <v>7</v>
      </c>
      <c r="F70" s="394" t="s">
        <v>9</v>
      </c>
      <c r="G70" s="394"/>
      <c r="H70" s="394" t="s">
        <v>11</v>
      </c>
      <c r="I70" s="394" t="s">
        <v>15</v>
      </c>
      <c r="J70" s="394" t="s">
        <v>13</v>
      </c>
      <c r="K70" s="397" t="s">
        <v>123</v>
      </c>
      <c r="L70" s="397"/>
      <c r="M70" s="394" t="s">
        <v>21</v>
      </c>
      <c r="N70" s="49"/>
      <c r="AJ70" s="18"/>
    </row>
    <row r="71" spans="1:36" ht="15" customHeight="1">
      <c r="A71" s="393"/>
      <c r="B71" s="394"/>
      <c r="C71" s="394"/>
      <c r="D71" s="394"/>
      <c r="E71" s="395"/>
      <c r="F71" s="53" t="s">
        <v>129</v>
      </c>
      <c r="G71" s="53" t="s">
        <v>130</v>
      </c>
      <c r="H71" s="394"/>
      <c r="I71" s="394"/>
      <c r="J71" s="394"/>
      <c r="K71" s="101" t="s">
        <v>131</v>
      </c>
      <c r="L71" s="101" t="s">
        <v>132</v>
      </c>
      <c r="M71" s="394"/>
      <c r="N71" s="2"/>
      <c r="AJ71" s="18"/>
    </row>
    <row r="72" spans="1:36">
      <c r="A72" s="48"/>
      <c r="B72" s="48"/>
      <c r="C72" s="67"/>
      <c r="D72" s="67"/>
      <c r="E72" s="67"/>
      <c r="F72" s="67"/>
      <c r="G72" s="67"/>
      <c r="H72" s="67"/>
      <c r="I72" s="67"/>
      <c r="J72" s="64"/>
      <c r="K72" s="64"/>
      <c r="L72" s="64"/>
      <c r="M72" s="64"/>
      <c r="N72" s="2"/>
      <c r="AJ72" s="18"/>
    </row>
    <row r="73" spans="1:36">
      <c r="A73" s="48"/>
      <c r="B73" s="48"/>
      <c r="C73" s="67"/>
      <c r="D73" s="67"/>
      <c r="E73" s="67"/>
      <c r="F73" s="67"/>
      <c r="G73" s="67"/>
      <c r="H73" s="67"/>
      <c r="I73" s="67"/>
      <c r="J73" s="67"/>
      <c r="K73" s="67"/>
      <c r="L73" s="67"/>
      <c r="M73" s="67"/>
      <c r="N73" s="2"/>
      <c r="AJ73" s="18"/>
    </row>
    <row r="74" spans="1:36">
      <c r="A74" s="48"/>
      <c r="B74" s="48"/>
      <c r="C74" s="67"/>
      <c r="D74" s="67"/>
      <c r="E74" s="67"/>
      <c r="F74" s="67"/>
      <c r="G74" s="67"/>
      <c r="H74" s="67"/>
      <c r="I74" s="67"/>
      <c r="J74" s="67"/>
      <c r="K74" s="67"/>
      <c r="L74" s="67"/>
      <c r="M74" s="67"/>
      <c r="N74" s="2"/>
      <c r="AJ74" s="18"/>
    </row>
    <row r="75" spans="1:36">
      <c r="A75" s="48"/>
      <c r="B75" s="48"/>
      <c r="C75" s="67"/>
      <c r="D75" s="67"/>
      <c r="E75" s="67"/>
      <c r="F75" s="67"/>
      <c r="G75" s="67"/>
      <c r="H75" s="67"/>
      <c r="I75" s="67"/>
      <c r="J75" s="67"/>
      <c r="K75" s="67"/>
      <c r="L75" s="67"/>
      <c r="M75" s="67"/>
      <c r="N75" s="2"/>
      <c r="AJ75" s="18"/>
    </row>
    <row r="76" spans="1:36">
      <c r="A76" s="48"/>
      <c r="B76" s="48"/>
      <c r="C76" s="67"/>
      <c r="D76" s="67"/>
      <c r="E76" s="67"/>
      <c r="F76" s="67"/>
      <c r="G76" s="67"/>
      <c r="H76" s="67"/>
      <c r="I76" s="67"/>
      <c r="J76" s="67"/>
      <c r="K76" s="67"/>
      <c r="L76" s="67"/>
      <c r="M76" s="67"/>
      <c r="N76" s="2"/>
      <c r="AJ76" s="18"/>
    </row>
    <row r="77" spans="1:36">
      <c r="A77" s="48"/>
      <c r="B77" s="48"/>
      <c r="C77" s="67"/>
      <c r="D77" s="67"/>
      <c r="E77" s="67"/>
      <c r="F77" s="67"/>
      <c r="G77" s="67"/>
      <c r="H77" s="67"/>
      <c r="I77" s="67"/>
      <c r="J77" s="67"/>
      <c r="K77" s="67"/>
      <c r="L77" s="67"/>
      <c r="M77" s="67"/>
      <c r="N77" s="2"/>
      <c r="AJ77" s="18"/>
    </row>
    <row r="78" spans="1:36">
      <c r="A78" s="48"/>
      <c r="B78" s="48"/>
      <c r="C78" s="67"/>
      <c r="D78" s="67"/>
      <c r="E78" s="67"/>
      <c r="F78" s="67"/>
      <c r="G78" s="67"/>
      <c r="H78" s="67"/>
      <c r="I78" s="67"/>
      <c r="J78" s="67"/>
      <c r="K78" s="67"/>
      <c r="L78" s="67"/>
      <c r="M78" s="67"/>
      <c r="N78" s="2"/>
      <c r="AJ78" s="18"/>
    </row>
    <row r="79" spans="1:36">
      <c r="A79" s="48"/>
      <c r="B79" s="48"/>
      <c r="C79" s="67"/>
      <c r="D79" s="67"/>
      <c r="E79" s="67"/>
      <c r="F79" s="67"/>
      <c r="G79" s="67"/>
      <c r="H79" s="67"/>
      <c r="I79" s="67"/>
      <c r="J79" s="67"/>
      <c r="K79" s="67"/>
      <c r="L79" s="67"/>
      <c r="M79" s="67"/>
      <c r="N79" s="2"/>
      <c r="AJ79" s="18"/>
    </row>
    <row r="80" spans="1:36">
      <c r="A80" s="48"/>
      <c r="B80" s="48"/>
      <c r="C80" s="67"/>
      <c r="D80" s="67"/>
      <c r="E80" s="67"/>
      <c r="F80" s="67"/>
      <c r="G80" s="67"/>
      <c r="H80" s="67"/>
      <c r="I80" s="67"/>
      <c r="J80" s="67"/>
      <c r="K80" s="67"/>
      <c r="L80" s="67"/>
      <c r="M80" s="67"/>
      <c r="N80" s="2"/>
      <c r="AJ80" s="18"/>
    </row>
    <row r="81" spans="1:36">
      <c r="AJ81" s="18"/>
    </row>
    <row r="82" spans="1:36" ht="15.75">
      <c r="A82" s="396" t="s">
        <v>606</v>
      </c>
      <c r="B82" s="394" t="s">
        <v>122</v>
      </c>
      <c r="C82" s="394" t="s">
        <v>3</v>
      </c>
      <c r="D82" s="394" t="s">
        <v>5</v>
      </c>
      <c r="E82" s="395" t="s">
        <v>7</v>
      </c>
      <c r="F82" s="394" t="s">
        <v>9</v>
      </c>
      <c r="G82" s="394"/>
      <c r="H82" s="394" t="s">
        <v>11</v>
      </c>
      <c r="I82" s="394" t="s">
        <v>15</v>
      </c>
      <c r="J82" s="394" t="s">
        <v>13</v>
      </c>
      <c r="K82" s="397" t="s">
        <v>123</v>
      </c>
      <c r="L82" s="397"/>
      <c r="M82" s="394" t="s">
        <v>21</v>
      </c>
      <c r="N82" s="49"/>
      <c r="AJ82" s="18"/>
    </row>
    <row r="83" spans="1:36" ht="15.75">
      <c r="A83" s="396"/>
      <c r="B83" s="394"/>
      <c r="C83" s="394"/>
      <c r="D83" s="394"/>
      <c r="E83" s="395"/>
      <c r="F83" s="53" t="s">
        <v>129</v>
      </c>
      <c r="G83" s="53" t="s">
        <v>130</v>
      </c>
      <c r="H83" s="394"/>
      <c r="I83" s="394"/>
      <c r="J83" s="394"/>
      <c r="K83" s="101" t="s">
        <v>131</v>
      </c>
      <c r="L83" s="101" t="s">
        <v>132</v>
      </c>
      <c r="M83" s="394"/>
      <c r="N83" s="2"/>
      <c r="AJ83" s="18"/>
    </row>
    <row r="84" spans="1:36">
      <c r="A84" s="48"/>
      <c r="B84" s="48"/>
      <c r="C84" s="67"/>
      <c r="D84" s="67"/>
      <c r="E84" s="67"/>
      <c r="F84" s="67"/>
      <c r="G84" s="67"/>
      <c r="H84" s="67"/>
      <c r="I84" s="67"/>
      <c r="J84" s="64"/>
      <c r="K84" s="64"/>
      <c r="L84" s="64"/>
      <c r="M84" s="64"/>
      <c r="N84" s="2"/>
      <c r="AJ84" s="18"/>
    </row>
    <row r="85" spans="1:36">
      <c r="A85" s="48"/>
      <c r="B85" s="48"/>
      <c r="C85" s="67"/>
      <c r="D85" s="67"/>
      <c r="E85" s="67"/>
      <c r="F85" s="67"/>
      <c r="G85" s="67"/>
      <c r="H85" s="67"/>
      <c r="I85" s="67"/>
      <c r="J85" s="67"/>
      <c r="K85" s="67"/>
      <c r="L85" s="67"/>
      <c r="M85" s="67"/>
      <c r="N85" s="2"/>
      <c r="AJ85" s="18"/>
    </row>
    <row r="86" spans="1:36">
      <c r="A86" s="48"/>
      <c r="B86" s="48"/>
      <c r="C86" s="67"/>
      <c r="D86" s="67"/>
      <c r="E86" s="67"/>
      <c r="F86" s="67"/>
      <c r="G86" s="67"/>
      <c r="H86" s="67"/>
      <c r="I86" s="67"/>
      <c r="J86" s="67"/>
      <c r="K86" s="67"/>
      <c r="L86" s="67"/>
      <c r="M86" s="67"/>
      <c r="N86" s="2"/>
      <c r="AJ86" s="18"/>
    </row>
    <row r="87" spans="1:36">
      <c r="A87" s="48"/>
      <c r="B87" s="48"/>
      <c r="C87" s="67"/>
      <c r="D87" s="67"/>
      <c r="E87" s="67"/>
      <c r="F87" s="67"/>
      <c r="G87" s="67"/>
      <c r="H87" s="67"/>
      <c r="I87" s="67"/>
      <c r="J87" s="67"/>
      <c r="K87" s="67"/>
      <c r="L87" s="67"/>
      <c r="M87" s="67"/>
      <c r="N87" s="2"/>
      <c r="AJ87" s="18"/>
    </row>
    <row r="88" spans="1:36">
      <c r="A88" s="48"/>
      <c r="B88" s="48"/>
      <c r="C88" s="67"/>
      <c r="D88" s="67"/>
      <c r="E88" s="67"/>
      <c r="F88" s="67"/>
      <c r="G88" s="67"/>
      <c r="H88" s="67"/>
      <c r="I88" s="67"/>
      <c r="J88" s="67"/>
      <c r="K88" s="67"/>
      <c r="L88" s="67"/>
      <c r="M88" s="67"/>
      <c r="N88" s="2"/>
      <c r="AJ88" s="18"/>
    </row>
    <row r="89" spans="1:36">
      <c r="A89" s="48"/>
      <c r="B89" s="48"/>
      <c r="C89" s="67"/>
      <c r="D89" s="67"/>
      <c r="E89" s="67"/>
      <c r="F89" s="67"/>
      <c r="G89" s="67"/>
      <c r="H89" s="67"/>
      <c r="I89" s="67"/>
      <c r="J89" s="67"/>
      <c r="K89" s="67"/>
      <c r="L89" s="67"/>
      <c r="M89" s="67"/>
      <c r="N89" s="2"/>
      <c r="AJ89" s="18"/>
    </row>
    <row r="90" spans="1:36">
      <c r="A90" s="48"/>
      <c r="B90" s="48"/>
      <c r="C90" s="67"/>
      <c r="D90" s="67"/>
      <c r="E90" s="67"/>
      <c r="F90" s="67"/>
      <c r="G90" s="67"/>
      <c r="H90" s="67"/>
      <c r="I90" s="67"/>
      <c r="J90" s="67"/>
      <c r="K90" s="67"/>
      <c r="L90" s="67"/>
      <c r="M90" s="67"/>
      <c r="N90" s="2"/>
      <c r="AJ90" s="18"/>
    </row>
    <row r="91" spans="1:36">
      <c r="A91" s="48"/>
      <c r="B91" s="48"/>
      <c r="C91" s="67"/>
      <c r="D91" s="67"/>
      <c r="E91" s="67"/>
      <c r="F91" s="67"/>
      <c r="G91" s="67"/>
      <c r="H91" s="67"/>
      <c r="I91" s="67"/>
      <c r="J91" s="67"/>
      <c r="K91" s="67"/>
      <c r="L91" s="67"/>
      <c r="M91" s="67"/>
      <c r="N91" s="2"/>
      <c r="AJ91" s="18"/>
    </row>
    <row r="92" spans="1:36">
      <c r="A92" s="48"/>
      <c r="B92" s="48"/>
      <c r="C92" s="67"/>
      <c r="D92" s="67"/>
      <c r="E92" s="67"/>
      <c r="F92" s="67"/>
      <c r="G92" s="67"/>
      <c r="H92" s="67"/>
      <c r="I92" s="67"/>
      <c r="J92" s="67"/>
      <c r="K92" s="67"/>
      <c r="L92" s="67"/>
      <c r="M92" s="67"/>
      <c r="N92" s="2"/>
      <c r="AJ92" s="18"/>
    </row>
    <row r="93" spans="1:36">
      <c r="A93" s="18"/>
      <c r="B93" s="18"/>
      <c r="C93" s="18"/>
      <c r="D93" s="18"/>
      <c r="E93" s="18"/>
      <c r="F93" s="18"/>
      <c r="G93" s="18"/>
      <c r="H93" s="18"/>
      <c r="I93" s="18"/>
      <c r="J93" s="18"/>
      <c r="K93" s="18"/>
      <c r="L93" s="18"/>
      <c r="M93" s="18"/>
      <c r="N93" s="59"/>
      <c r="O93" s="59"/>
      <c r="P93" s="59"/>
      <c r="Q93" s="59"/>
      <c r="R93" s="59"/>
      <c r="S93" s="59"/>
      <c r="T93" s="59"/>
      <c r="U93" s="59"/>
      <c r="V93" s="59"/>
      <c r="W93" s="59"/>
      <c r="X93" s="59"/>
      <c r="Y93" s="59"/>
      <c r="Z93" s="59"/>
      <c r="AA93" s="59"/>
      <c r="AB93" s="59"/>
      <c r="AC93" s="59"/>
      <c r="AD93" s="59"/>
      <c r="AE93" s="59"/>
      <c r="AF93" s="59"/>
      <c r="AG93" s="59"/>
      <c r="AH93" s="59"/>
      <c r="AI93" s="59"/>
      <c r="AJ93" s="18"/>
    </row>
    <row r="94" spans="1:36">
      <c r="A94" s="18"/>
      <c r="B94" s="18"/>
      <c r="C94" s="18"/>
      <c r="D94" s="18"/>
      <c r="E94" s="18"/>
      <c r="F94" s="18"/>
      <c r="G94" s="18"/>
      <c r="H94" s="18"/>
      <c r="I94" s="18"/>
      <c r="J94" s="18"/>
      <c r="K94" s="18"/>
      <c r="L94" s="18"/>
      <c r="M94" s="18"/>
      <c r="N94" s="59"/>
      <c r="O94" s="59"/>
      <c r="P94" s="59"/>
      <c r="Q94" s="59"/>
      <c r="R94" s="59"/>
      <c r="S94" s="59"/>
      <c r="T94" s="59"/>
      <c r="U94" s="59"/>
      <c r="V94" s="59"/>
      <c r="W94" s="59"/>
      <c r="X94" s="59"/>
      <c r="Y94" s="59"/>
      <c r="Z94" s="59"/>
      <c r="AA94" s="59"/>
      <c r="AB94" s="59"/>
      <c r="AC94" s="59"/>
      <c r="AD94" s="59"/>
      <c r="AE94" s="59"/>
      <c r="AF94" s="59"/>
      <c r="AG94" s="59"/>
      <c r="AH94" s="59"/>
      <c r="AI94" s="59"/>
      <c r="AJ94" s="18"/>
    </row>
  </sheetData>
  <mergeCells count="89">
    <mergeCell ref="A1:AI1"/>
    <mergeCell ref="A2:AI2"/>
    <mergeCell ref="B4:G4"/>
    <mergeCell ref="B6:C6"/>
    <mergeCell ref="A8:M8"/>
    <mergeCell ref="N8:X8"/>
    <mergeCell ref="Y8:AI8"/>
    <mergeCell ref="N9:N10"/>
    <mergeCell ref="A9:A10"/>
    <mergeCell ref="B9:B10"/>
    <mergeCell ref="C9:C10"/>
    <mergeCell ref="D9:D10"/>
    <mergeCell ref="E9:E10"/>
    <mergeCell ref="F9:G9"/>
    <mergeCell ref="H9:H10"/>
    <mergeCell ref="I9:I10"/>
    <mergeCell ref="J9:J10"/>
    <mergeCell ref="K9:L9"/>
    <mergeCell ref="M9:M10"/>
    <mergeCell ref="W9:W10"/>
    <mergeCell ref="X9:X10"/>
    <mergeCell ref="Y9:Y10"/>
    <mergeCell ref="Z9:Z10"/>
    <mergeCell ref="O9:O10"/>
    <mergeCell ref="P9:P10"/>
    <mergeCell ref="Q9:Q10"/>
    <mergeCell ref="R9:R10"/>
    <mergeCell ref="S9:S10"/>
    <mergeCell ref="T9:T10"/>
    <mergeCell ref="A27:A37"/>
    <mergeCell ref="A38:A43"/>
    <mergeCell ref="AG9:AG10"/>
    <mergeCell ref="AH9:AH10"/>
    <mergeCell ref="AI9:AI10"/>
    <mergeCell ref="A11:A13"/>
    <mergeCell ref="A14:A17"/>
    <mergeCell ref="A18:A26"/>
    <mergeCell ref="AA9:AA10"/>
    <mergeCell ref="AB9:AB10"/>
    <mergeCell ref="AC9:AC10"/>
    <mergeCell ref="AD9:AD10"/>
    <mergeCell ref="AE9:AE10"/>
    <mergeCell ref="AF9:AF10"/>
    <mergeCell ref="U9:U10"/>
    <mergeCell ref="V9:V10"/>
    <mergeCell ref="K51:L51"/>
    <mergeCell ref="M51:M52"/>
    <mergeCell ref="A51:A52"/>
    <mergeCell ref="B51:B52"/>
    <mergeCell ref="C51:C52"/>
    <mergeCell ref="D51:D52"/>
    <mergeCell ref="E51:E52"/>
    <mergeCell ref="F58:G58"/>
    <mergeCell ref="F51:G51"/>
    <mergeCell ref="H51:H52"/>
    <mergeCell ref="I51:I52"/>
    <mergeCell ref="J51:J52"/>
    <mergeCell ref="A58:A59"/>
    <mergeCell ref="B58:B59"/>
    <mergeCell ref="C58:C59"/>
    <mergeCell ref="D58:D59"/>
    <mergeCell ref="E58:E59"/>
    <mergeCell ref="A70:A71"/>
    <mergeCell ref="B70:B71"/>
    <mergeCell ref="C70:C71"/>
    <mergeCell ref="D70:D71"/>
    <mergeCell ref="E70:E71"/>
    <mergeCell ref="K70:L70"/>
    <mergeCell ref="M70:M71"/>
    <mergeCell ref="H58:H59"/>
    <mergeCell ref="I58:I59"/>
    <mergeCell ref="J58:J59"/>
    <mergeCell ref="K58:L58"/>
    <mergeCell ref="M58:M59"/>
    <mergeCell ref="F70:G70"/>
    <mergeCell ref="H70:H71"/>
    <mergeCell ref="I70:I71"/>
    <mergeCell ref="J70:J71"/>
    <mergeCell ref="H82:H83"/>
    <mergeCell ref="I82:I83"/>
    <mergeCell ref="J82:J83"/>
    <mergeCell ref="K82:L82"/>
    <mergeCell ref="M82:M83"/>
    <mergeCell ref="A82:A83"/>
    <mergeCell ref="B82:B83"/>
    <mergeCell ref="C82:C83"/>
    <mergeCell ref="D82:D83"/>
    <mergeCell ref="E82:E83"/>
    <mergeCell ref="F82:G82"/>
  </mergeCells>
  <conditionalFormatting sqref="N11:N43">
    <cfRule type="cellIs" dxfId="31" priority="15" stopIfTrue="1" operator="equal">
      <formula>"x"</formula>
    </cfRule>
  </conditionalFormatting>
  <conditionalFormatting sqref="O11:O43">
    <cfRule type="cellIs" dxfId="30" priority="14" operator="equal">
      <formula>"x"</formula>
    </cfRule>
  </conditionalFormatting>
  <conditionalFormatting sqref="P11:P43">
    <cfRule type="cellIs" dxfId="29" priority="13" operator="equal">
      <formula>"x"</formula>
    </cfRule>
  </conditionalFormatting>
  <conditionalFormatting sqref="Q11:Q43">
    <cfRule type="cellIs" dxfId="28" priority="12" stopIfTrue="1" operator="equal">
      <formula>"x"</formula>
    </cfRule>
  </conditionalFormatting>
  <conditionalFormatting sqref="R11:R43">
    <cfRule type="cellIs" dxfId="27" priority="11" operator="equal">
      <formula>"x"</formula>
    </cfRule>
  </conditionalFormatting>
  <conditionalFormatting sqref="S11:S43">
    <cfRule type="cellIs" dxfId="26" priority="8" stopIfTrue="1" operator="equal">
      <formula>$AN$7</formula>
    </cfRule>
    <cfRule type="cellIs" dxfId="25" priority="9" stopIfTrue="1" operator="equal">
      <formula>$AN$6</formula>
    </cfRule>
  </conditionalFormatting>
  <conditionalFormatting sqref="AN6:AN7">
    <cfRule type="cellIs" dxfId="24" priority="16" stopIfTrue="1" operator="equal">
      <formula>$AN$6</formula>
    </cfRule>
  </conditionalFormatting>
  <dataValidations count="1">
    <dataValidation type="list" allowBlank="1" showInputMessage="1" showErrorMessage="1" sqref="S11:S43" xr:uid="{00000000-0002-0000-02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B38"/>
  <sheetViews>
    <sheetView showGridLines="0" zoomScale="80" zoomScaleNormal="80" zoomScalePageLayoutView="70" workbookViewId="0">
      <selection activeCell="C43" sqref="C43"/>
    </sheetView>
  </sheetViews>
  <sheetFormatPr defaultRowHeight="1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11"/>
      <c r="B1" s="450" t="s">
        <v>110</v>
      </c>
      <c r="C1" s="450"/>
      <c r="D1" s="450"/>
      <c r="E1" s="450"/>
      <c r="F1" s="450"/>
      <c r="G1" s="450"/>
      <c r="H1" s="450"/>
      <c r="I1" s="450"/>
      <c r="J1" s="450"/>
      <c r="K1" s="450"/>
      <c r="L1" s="450"/>
      <c r="M1" s="450"/>
      <c r="N1" s="450"/>
      <c r="O1" s="450"/>
      <c r="P1" s="450"/>
      <c r="Q1" s="450"/>
      <c r="R1" s="450"/>
      <c r="S1" s="450"/>
      <c r="T1" s="450"/>
      <c r="U1" s="450"/>
      <c r="V1" s="450"/>
      <c r="W1" s="450"/>
      <c r="X1" s="11"/>
    </row>
    <row r="2" spans="1:28" s="15" customFormat="1" ht="21" customHeight="1">
      <c r="A2" s="16"/>
      <c r="B2" s="450"/>
      <c r="C2" s="450"/>
      <c r="D2" s="450"/>
      <c r="E2" s="450"/>
      <c r="F2" s="450"/>
      <c r="G2" s="450"/>
      <c r="H2" s="450"/>
      <c r="I2" s="450"/>
      <c r="J2" s="450"/>
      <c r="K2" s="450"/>
      <c r="L2" s="450"/>
      <c r="M2" s="450"/>
      <c r="N2" s="450"/>
      <c r="O2" s="450"/>
      <c r="P2" s="450"/>
      <c r="Q2" s="450"/>
      <c r="R2" s="450"/>
      <c r="S2" s="450"/>
      <c r="T2" s="450"/>
      <c r="U2" s="450"/>
      <c r="V2" s="450"/>
      <c r="W2" s="450"/>
      <c r="X2" s="16"/>
    </row>
    <row r="3" spans="1:28" ht="33.75" customHeight="1">
      <c r="A3" s="11"/>
      <c r="B3" s="456" t="str">
        <f>'Monitoria Anual - 2'!A2</f>
        <v>Inserir nome do PAN - completo e resumido, ex: "Plano de Ação Nacional para a Conservação dos Ambientes Coralíneos - PAN Corais"</v>
      </c>
      <c r="C3" s="456"/>
      <c r="D3" s="456"/>
      <c r="E3" s="456"/>
      <c r="F3" s="456"/>
      <c r="G3" s="456"/>
      <c r="H3" s="456"/>
      <c r="I3" s="456"/>
      <c r="J3" s="456"/>
      <c r="K3" s="456"/>
      <c r="L3" s="456"/>
      <c r="M3" s="456"/>
      <c r="N3" s="456"/>
      <c r="O3" s="456"/>
      <c r="P3" s="456"/>
      <c r="Q3" s="456"/>
      <c r="R3" s="456"/>
      <c r="S3" s="456"/>
      <c r="T3" s="456"/>
      <c r="U3" s="456"/>
      <c r="V3" s="456"/>
      <c r="W3" s="456"/>
      <c r="X3" s="11"/>
    </row>
    <row r="4" spans="1:28">
      <c r="A4" s="11"/>
      <c r="J4" s="12"/>
      <c r="K4" s="12"/>
      <c r="L4" s="12"/>
      <c r="M4" s="12"/>
      <c r="N4" s="12"/>
      <c r="O4" s="12"/>
      <c r="X4" s="11"/>
    </row>
    <row r="5" spans="1:28" s="2" customFormat="1" ht="45" customHeight="1">
      <c r="A5" s="18"/>
      <c r="B5" s="461" t="s">
        <v>607</v>
      </c>
      <c r="C5" s="461"/>
      <c r="D5" s="462" t="str">
        <f>'Monitoria Anual - 2'!B4</f>
        <v>Reduzir e mitigar as pressões antrópicas e aumentar o conhecimento sobre os mamíferos aquáticos da Amazônia, visando a sua conservação em cinco anos.</v>
      </c>
      <c r="E5" s="462"/>
      <c r="F5" s="462"/>
      <c r="G5" s="462"/>
      <c r="H5" s="462"/>
      <c r="I5" s="462"/>
      <c r="J5" s="462"/>
      <c r="K5" s="462"/>
      <c r="L5" s="462"/>
      <c r="M5" s="463"/>
      <c r="N5" s="13"/>
      <c r="O5" s="13"/>
      <c r="P5" s="13"/>
      <c r="Q5" s="13"/>
      <c r="R5" s="13"/>
      <c r="X5" s="18"/>
    </row>
    <row r="6" spans="1:28">
      <c r="A6" s="11"/>
      <c r="J6" s="12"/>
      <c r="K6" s="12"/>
      <c r="L6" s="12"/>
      <c r="M6" s="12"/>
      <c r="N6" s="12"/>
      <c r="O6" s="12"/>
      <c r="X6" s="11"/>
    </row>
    <row r="7" spans="1:28" ht="26.25" customHeight="1">
      <c r="A7" s="11"/>
      <c r="B7" s="461" t="s">
        <v>114</v>
      </c>
      <c r="C7" s="461"/>
      <c r="D7" s="451" t="str">
        <f>'Monitoria Anual - 2'!B6</f>
        <v>03/08/2021 - 06/08/2021 (virtual)</v>
      </c>
      <c r="E7" s="451"/>
      <c r="F7" s="451"/>
      <c r="G7" s="452"/>
      <c r="H7" s="2"/>
      <c r="I7" s="14"/>
      <c r="J7" s="12"/>
      <c r="K7" s="12"/>
      <c r="L7" s="12"/>
      <c r="M7" s="12"/>
      <c r="N7" s="12"/>
      <c r="O7" s="12"/>
      <c r="X7" s="11"/>
    </row>
    <row r="8" spans="1:28">
      <c r="A8" s="11"/>
      <c r="X8" s="11"/>
    </row>
    <row r="9" spans="1:28" ht="31.5" customHeight="1">
      <c r="A9" s="11"/>
      <c r="B9" s="450" t="s">
        <v>608</v>
      </c>
      <c r="C9" s="450"/>
      <c r="D9" s="450"/>
      <c r="E9" s="450"/>
      <c r="F9" s="450"/>
      <c r="G9" s="450"/>
      <c r="H9" s="450"/>
      <c r="I9" s="450"/>
      <c r="J9" s="450"/>
      <c r="K9" s="450"/>
      <c r="L9" s="450"/>
      <c r="M9" s="450"/>
      <c r="N9" s="450"/>
      <c r="O9" s="450"/>
      <c r="P9" s="450"/>
      <c r="Q9" s="450"/>
      <c r="R9" s="450"/>
      <c r="S9" s="450"/>
      <c r="T9" s="450"/>
      <c r="U9" s="450"/>
      <c r="V9" s="450"/>
      <c r="W9" s="450"/>
      <c r="X9" s="11"/>
    </row>
    <row r="10" spans="1:28">
      <c r="A10" s="11"/>
      <c r="G10" s="10"/>
      <c r="H10" s="10"/>
      <c r="I10" s="10"/>
      <c r="X10" s="11"/>
    </row>
    <row r="11" spans="1:28" ht="15.75">
      <c r="A11" s="11"/>
      <c r="B11" s="451" t="s">
        <v>609</v>
      </c>
      <c r="C11" s="452"/>
      <c r="D11" s="45"/>
      <c r="E11" s="45"/>
      <c r="F11" s="45"/>
      <c r="G11" s="45"/>
      <c r="H11" s="45"/>
      <c r="I11" s="45"/>
      <c r="J11" s="45"/>
      <c r="K11" s="45"/>
      <c r="L11" s="45"/>
      <c r="M11" s="45"/>
      <c r="N11" s="45"/>
      <c r="O11" s="45"/>
      <c r="P11" s="45"/>
      <c r="Q11" s="45"/>
      <c r="R11" s="45"/>
      <c r="S11" s="45"/>
      <c r="T11" s="45"/>
      <c r="U11" s="45"/>
      <c r="V11" s="45"/>
      <c r="W11" s="45"/>
      <c r="X11" s="11"/>
    </row>
    <row r="12" spans="1:28" ht="15.75" thickBot="1">
      <c r="A12" s="11"/>
      <c r="F12" s="457"/>
      <c r="G12" s="457"/>
      <c r="H12" s="151"/>
      <c r="X12" s="11"/>
    </row>
    <row r="13" spans="1:28" ht="33.75" customHeight="1" thickBot="1">
      <c r="A13" s="11"/>
      <c r="C13" s="458" t="s">
        <v>944</v>
      </c>
      <c r="D13" s="459"/>
      <c r="E13" s="459"/>
      <c r="F13" s="459"/>
      <c r="G13" s="460"/>
      <c r="H13" s="3"/>
      <c r="X13" s="11"/>
    </row>
    <row r="14" spans="1:28" s="2" customFormat="1" ht="34.5" customHeight="1" thickBot="1">
      <c r="A14" s="18"/>
      <c r="C14" s="26" t="s">
        <v>611</v>
      </c>
      <c r="D14" s="7" t="s">
        <v>612</v>
      </c>
      <c r="E14" s="8" t="s">
        <v>613</v>
      </c>
      <c r="F14" s="7" t="s">
        <v>614</v>
      </c>
      <c r="G14" s="9" t="s">
        <v>613</v>
      </c>
      <c r="H14" s="6"/>
      <c r="X14" s="18"/>
    </row>
    <row r="15" spans="1:28" ht="15.75">
      <c r="A15" s="11"/>
      <c r="C15" s="83" t="s">
        <v>615</v>
      </c>
      <c r="D15" s="93"/>
      <c r="E15" s="94"/>
      <c r="F15" s="90">
        <f>COUNTA('Monitoria Anual - 2'!S11:S877)</f>
        <v>1</v>
      </c>
      <c r="G15" s="27">
        <f t="shared" ref="G15:G21" si="0">F15/$F$22</f>
        <v>2.9411764705882353E-2</v>
      </c>
      <c r="H15" s="4"/>
      <c r="X15" s="11"/>
    </row>
    <row r="16" spans="1:28" ht="15.75">
      <c r="A16" s="11"/>
      <c r="C16" s="84" t="s">
        <v>616</v>
      </c>
      <c r="D16" s="95">
        <f>COUNTA('Monitoria Anual - 2'!N11:N877)</f>
        <v>1</v>
      </c>
      <c r="E16" s="29">
        <f>D16/$D$22</f>
        <v>3.125E-2</v>
      </c>
      <c r="F16" s="91">
        <f>D16-AB16</f>
        <v>1</v>
      </c>
      <c r="G16" s="29">
        <f t="shared" si="0"/>
        <v>2.9411764705882353E-2</v>
      </c>
      <c r="H16" s="4"/>
      <c r="X16" s="11"/>
      <c r="Z16">
        <f>COUNTIFS('Monitoria Anual - 2'!N:N,"x",'Monitoria Anual - 2'!S:S,"Excluída")</f>
        <v>0</v>
      </c>
      <c r="AA16">
        <f>COUNTIFS('Monitoria Anual - 2'!N:N,"x",'Monitoria Anual - 2'!S:S,"Agrupada")</f>
        <v>0</v>
      </c>
      <c r="AB16">
        <f>Z16+AA16</f>
        <v>0</v>
      </c>
    </row>
    <row r="17" spans="1:28" ht="15.75">
      <c r="A17" s="11"/>
      <c r="C17" s="85" t="s">
        <v>617</v>
      </c>
      <c r="D17" s="95">
        <f>COUNTA('Monitoria Anual - 2'!O11:O877)</f>
        <v>5</v>
      </c>
      <c r="E17" s="29">
        <f>D17/$D$22</f>
        <v>0.15625</v>
      </c>
      <c r="F17" s="91">
        <f>D17-AB17</f>
        <v>5</v>
      </c>
      <c r="G17" s="29">
        <f t="shared" si="0"/>
        <v>0.14705882352941177</v>
      </c>
      <c r="H17" s="4"/>
      <c r="X17" s="11"/>
      <c r="Z17">
        <f t="array" ref="Z17">COUNTIFS('Monitoria Anual - 2'!O:O,"x",'Monitoria Anual - 2'!S:S,"Excluída")</f>
        <v>0</v>
      </c>
      <c r="AA17">
        <f t="array" ref="AA17">COUNTIFS('Monitoria Anual - 2'!O:O,"x",'Monitoria Anual - 2'!S:S,"Agrupada")</f>
        <v>0</v>
      </c>
      <c r="AB17">
        <f>Z17+AA17</f>
        <v>0</v>
      </c>
    </row>
    <row r="18" spans="1:28" ht="15.75">
      <c r="A18" s="11"/>
      <c r="C18" s="86" t="s">
        <v>618</v>
      </c>
      <c r="D18" s="95">
        <f>COUNTA('Monitoria Anual - 2'!P11:P877)</f>
        <v>12</v>
      </c>
      <c r="E18" s="29">
        <f>D18/$D$22</f>
        <v>0.375</v>
      </c>
      <c r="F18" s="91">
        <f>D18-AB18</f>
        <v>11</v>
      </c>
      <c r="G18" s="29">
        <f t="shared" si="0"/>
        <v>0.3235294117647059</v>
      </c>
      <c r="H18" s="4"/>
      <c r="X18" s="11"/>
      <c r="Z18">
        <f t="array" ref="Z18">COUNTIFS('Monitoria Anual - 2'!P:P,"x",'Monitoria Anual - 2'!S:S,"Excluída")</f>
        <v>1</v>
      </c>
      <c r="AA18">
        <f t="array" ref="AA18">COUNTIFS('Monitoria Anual - 2'!P:P,"x",'Monitoria Anual - 2'!S:S,"Agrupada")</f>
        <v>0</v>
      </c>
      <c r="AB18">
        <f>Z18+AA18</f>
        <v>1</v>
      </c>
    </row>
    <row r="19" spans="1:28" ht="15.75">
      <c r="A19" s="11"/>
      <c r="C19" s="87" t="s">
        <v>619</v>
      </c>
      <c r="D19" s="95">
        <f>COUNTA('Monitoria Anual - 2'!Q11:Q877)</f>
        <v>13</v>
      </c>
      <c r="E19" s="29">
        <f>D19/$D$22</f>
        <v>0.40625</v>
      </c>
      <c r="F19" s="91">
        <f t="shared" ref="F19:F20" si="1">D19-AB19</f>
        <v>13</v>
      </c>
      <c r="G19" s="29">
        <f t="shared" si="0"/>
        <v>0.38235294117647056</v>
      </c>
      <c r="H19" s="4"/>
      <c r="X19" s="11"/>
      <c r="Z19">
        <f t="array" ref="Z19">COUNTIFS('Monitoria Anual - 2'!Q:Q,"x",'Monitoria Anual - 2'!S:S,"Excluída")</f>
        <v>0</v>
      </c>
      <c r="AA19">
        <f t="array" ref="AA19">COUNTIFS('Monitoria Anual - 2'!Q:Q,"x",'Monitoria Anual - 2'!S:S,"Agrupada")</f>
        <v>0</v>
      </c>
      <c r="AB19">
        <f>Z19+AA19</f>
        <v>0</v>
      </c>
    </row>
    <row r="20" spans="1:28" ht="15.75">
      <c r="A20" s="11"/>
      <c r="C20" s="88" t="s">
        <v>620</v>
      </c>
      <c r="D20" s="95">
        <f>COUNTA('Monitoria Anual - 2'!R11:R877)</f>
        <v>1</v>
      </c>
      <c r="E20" s="29">
        <f>D20/$D$22</f>
        <v>3.125E-2</v>
      </c>
      <c r="F20" s="91">
        <f t="shared" si="1"/>
        <v>1</v>
      </c>
      <c r="G20" s="29">
        <f t="shared" si="0"/>
        <v>2.9411764705882353E-2</v>
      </c>
      <c r="H20" s="4"/>
      <c r="X20" s="11"/>
      <c r="Z20">
        <f t="array" ref="Z20">COUNTIFS('Monitoria Anual - 2'!R:R,"x",'Monitoria Anual - 2'!S:S,"Excluída")</f>
        <v>0</v>
      </c>
      <c r="AA20">
        <f t="array" ref="AA20">COUNTIFS('Monitoria Anual - 2'!R:R,"x",'Monitoria Anual - 2'!S:S,"Agrupada")</f>
        <v>0</v>
      </c>
      <c r="AB20">
        <f>Z20+AA20</f>
        <v>0</v>
      </c>
    </row>
    <row r="21" spans="1:28" ht="16.5" thickBot="1">
      <c r="A21" s="11"/>
      <c r="C21" s="89" t="s">
        <v>621</v>
      </c>
      <c r="D21" s="96"/>
      <c r="E21" s="97"/>
      <c r="F21" s="92">
        <f>'Monitoria Anual - 2'!C49</f>
        <v>3</v>
      </c>
      <c r="G21" s="30">
        <f t="shared" si="0"/>
        <v>8.8235294117647065E-2</v>
      </c>
      <c r="H21" s="4"/>
      <c r="X21" s="11"/>
    </row>
    <row r="22" spans="1:28" ht="16.5" thickBot="1">
      <c r="A22" s="11"/>
      <c r="C22" s="98" t="s">
        <v>622</v>
      </c>
      <c r="D22" s="100">
        <f>SUM(D16:D20)</f>
        <v>32</v>
      </c>
      <c r="E22" s="32">
        <f>SUM(E15:E21)</f>
        <v>1</v>
      </c>
      <c r="F22" s="99">
        <f>SUM(F16:F21)</f>
        <v>34</v>
      </c>
      <c r="G22" s="32">
        <f>SUM(G16:G21)</f>
        <v>1</v>
      </c>
      <c r="H22" s="4"/>
      <c r="X22" s="11"/>
    </row>
    <row r="23" spans="1:28" ht="15.75" thickBot="1">
      <c r="A23" s="11"/>
      <c r="C23" s="78" t="s">
        <v>623</v>
      </c>
      <c r="D23" s="453">
        <f>COUNTIF('Monitoria Anual - 2'!S11:S877,"Agrupada")</f>
        <v>0</v>
      </c>
      <c r="E23" s="454"/>
      <c r="F23" s="454"/>
      <c r="G23" s="455"/>
      <c r="H23" s="5"/>
      <c r="X23" s="11"/>
    </row>
    <row r="24" spans="1:28" ht="15.75" thickBot="1">
      <c r="A24" s="11"/>
      <c r="C24" s="77" t="s">
        <v>624</v>
      </c>
      <c r="D24" s="453">
        <f>COUNTIF('Monitoria Anual - 2'!S11:S44,"Excluída")</f>
        <v>1</v>
      </c>
      <c r="E24" s="454"/>
      <c r="F24" s="454"/>
      <c r="G24" s="455"/>
      <c r="X24" s="11"/>
    </row>
    <row r="25" spans="1:28">
      <c r="A25" s="11"/>
      <c r="X25" s="11"/>
    </row>
    <row r="26" spans="1:28">
      <c r="A26" s="11"/>
      <c r="X26" s="11"/>
    </row>
    <row r="27" spans="1:28" ht="15.75">
      <c r="A27" s="11"/>
      <c r="B27" s="451" t="s">
        <v>625</v>
      </c>
      <c r="C27" s="452"/>
      <c r="D27" s="45"/>
      <c r="E27" s="45"/>
      <c r="F27" s="45"/>
      <c r="G27" s="45"/>
      <c r="X27" s="11"/>
    </row>
    <row r="28" spans="1:28" ht="16.5" thickBot="1">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c r="A29" s="11"/>
      <c r="B29" s="17"/>
      <c r="C29" s="33" t="s">
        <v>626</v>
      </c>
      <c r="D29" s="71">
        <f>COUNTA('Monitoria Anual - 2'!A11:A43)</f>
        <v>5</v>
      </c>
      <c r="H29" s="17"/>
      <c r="I29" s="17"/>
      <c r="J29" s="17"/>
      <c r="K29" s="17"/>
      <c r="L29" s="17"/>
      <c r="M29" s="17"/>
      <c r="N29" s="17"/>
      <c r="O29" s="17"/>
      <c r="P29" s="17"/>
      <c r="Q29" s="17"/>
      <c r="R29" s="17"/>
      <c r="S29" s="17"/>
      <c r="T29" s="17"/>
      <c r="U29" s="17"/>
      <c r="V29" s="17"/>
      <c r="W29" s="17"/>
      <c r="X29" s="11"/>
    </row>
    <row r="30" spans="1:28" ht="15.75" thickBot="1">
      <c r="A30" s="11"/>
      <c r="X30" s="11"/>
    </row>
    <row r="31" spans="1:28" ht="15.75" thickBot="1">
      <c r="A31" s="11"/>
      <c r="C31" s="82" t="s">
        <v>627</v>
      </c>
      <c r="D31" s="82" t="s">
        <v>628</v>
      </c>
      <c r="E31" s="19"/>
      <c r="F31" s="20"/>
      <c r="G31" s="21"/>
      <c r="H31" s="23"/>
      <c r="I31" s="24"/>
      <c r="J31" s="25"/>
      <c r="W31" s="1"/>
      <c r="X31" s="11"/>
    </row>
    <row r="32" spans="1:28">
      <c r="A32" s="11"/>
      <c r="C32" s="79" t="s">
        <v>629</v>
      </c>
      <c r="D32" s="103">
        <f>SUM(F32:J32)</f>
        <v>3</v>
      </c>
      <c r="E32" s="34">
        <f>COUNTA('Monitoria Anual - 2'!S11:S13)</f>
        <v>0</v>
      </c>
      <c r="F32" s="69">
        <f>COUNTA('Monitoria Anual - 2'!N11:N13)</f>
        <v>0</v>
      </c>
      <c r="G32" s="69">
        <f>COUNTA('Monitoria Anual - 2'!O11:O13)</f>
        <v>1</v>
      </c>
      <c r="H32" s="69">
        <f>COUNTA('Monitoria Anual - 2'!P11:P13)</f>
        <v>1</v>
      </c>
      <c r="I32" s="69">
        <f>COUNTA('Monitoria Anual - 2'!Q11:Q13)</f>
        <v>1</v>
      </c>
      <c r="J32" s="70">
        <f>COUNTA('Monitoria Anual - 2'!R11:R13)</f>
        <v>0</v>
      </c>
      <c r="W32" s="1"/>
      <c r="X32" s="11"/>
    </row>
    <row r="33" spans="1:24">
      <c r="A33" s="11"/>
      <c r="C33" s="80" t="s">
        <v>630</v>
      </c>
      <c r="D33" s="79">
        <f>SUM(F33:J33)</f>
        <v>4</v>
      </c>
      <c r="E33" s="35">
        <f>COUNTA('Monitoria Anual - 2'!S14:S17)</f>
        <v>0</v>
      </c>
      <c r="F33" s="36">
        <f>COUNTA('Monitoria Anual - 2'!N14:N17)</f>
        <v>0</v>
      </c>
      <c r="G33" s="36">
        <f>COUNTA('Monitoria Anual - 2'!O14:O17)</f>
        <v>0</v>
      </c>
      <c r="H33" s="36">
        <f>COUNTA('Monitoria Anual - 2'!P14:P17)</f>
        <v>2</v>
      </c>
      <c r="I33" s="36">
        <f>COUNTA('Monitoria Anual - 2'!Q14:Q17)</f>
        <v>1</v>
      </c>
      <c r="J33" s="37">
        <f>COUNTA('Monitoria Anual - 2'!R14:R17)</f>
        <v>1</v>
      </c>
      <c r="W33" s="1"/>
      <c r="X33" s="11"/>
    </row>
    <row r="34" spans="1:24">
      <c r="A34" s="11"/>
      <c r="C34" s="80" t="s">
        <v>631</v>
      </c>
      <c r="D34" s="79">
        <f t="shared" ref="D34:D36" si="2">SUM(F34:J34)</f>
        <v>9</v>
      </c>
      <c r="E34" s="35">
        <f>COUNTA('Monitoria Anual - 2'!S18:S26)</f>
        <v>0</v>
      </c>
      <c r="F34" s="36">
        <f>COUNTA('Monitoria Anual - 2'!N18:N26)</f>
        <v>0</v>
      </c>
      <c r="G34" s="36">
        <f>COUNTA('Monitoria Anual - 2'!O18:O26)</f>
        <v>3</v>
      </c>
      <c r="H34" s="36">
        <f>COUNTA('Monitoria Anual - 2'!P18:P26)</f>
        <v>4</v>
      </c>
      <c r="I34" s="36">
        <f>COUNTA('Monitoria Anual - 2'!Q18:Q26)</f>
        <v>2</v>
      </c>
      <c r="J34" s="37">
        <f>COUNTA('Monitoria Anual - 2'!R18:R26)</f>
        <v>0</v>
      </c>
      <c r="W34" s="1"/>
      <c r="X34" s="11"/>
    </row>
    <row r="35" spans="1:24">
      <c r="A35" s="11"/>
      <c r="C35" s="80" t="s">
        <v>632</v>
      </c>
      <c r="D35" s="79">
        <f t="shared" si="2"/>
        <v>10</v>
      </c>
      <c r="E35" s="35">
        <f>COUNTA('Monitoria Anual - 2'!S27:S37)</f>
        <v>1</v>
      </c>
      <c r="F35" s="36">
        <f>COUNTA('Monitoria Anual - 2'!N27:N37)</f>
        <v>1</v>
      </c>
      <c r="G35" s="36">
        <f>COUNTA('Monitoria Anual - 2'!O27:O37)</f>
        <v>0</v>
      </c>
      <c r="H35" s="36">
        <f>COUNTA('Monitoria Anual - 2'!P27:P37)</f>
        <v>2</v>
      </c>
      <c r="I35" s="36">
        <f>COUNTA('Monitoria Anual - 2'!Q27:Q37)</f>
        <v>7</v>
      </c>
      <c r="J35" s="37">
        <f>COUNTA('Monitoria Anual - 2'!R27:R37)</f>
        <v>0</v>
      </c>
      <c r="W35" s="1"/>
      <c r="X35" s="11"/>
    </row>
    <row r="36" spans="1:24">
      <c r="A36" s="11"/>
      <c r="C36" s="80" t="s">
        <v>633</v>
      </c>
      <c r="D36" s="79">
        <f t="shared" si="2"/>
        <v>6</v>
      </c>
      <c r="E36" s="35">
        <f>COUNTA('Monitoria Anual - 2'!S38:S43)</f>
        <v>0</v>
      </c>
      <c r="F36" s="36">
        <f>COUNTA('Monitoria Anual - 2'!N38:N43)</f>
        <v>0</v>
      </c>
      <c r="G36" s="36">
        <f>COUNTA('Monitoria Anual - 2'!O38:O43)</f>
        <v>1</v>
      </c>
      <c r="H36" s="36">
        <f>COUNTA('Monitoria Anual - 2'!P38:P43)</f>
        <v>3</v>
      </c>
      <c r="I36" s="36">
        <f>COUNTA('Monitoria Anual - 2'!Q38:Q43)</f>
        <v>2</v>
      </c>
      <c r="J36" s="37">
        <f>COUNTA('Monitoria Anual - 2'!R38:R43)</f>
        <v>0</v>
      </c>
      <c r="W36" s="1"/>
      <c r="X36" s="11"/>
    </row>
    <row r="37" spans="1:24">
      <c r="A37" s="11"/>
      <c r="X37" s="11"/>
    </row>
    <row r="38" spans="1:24">
      <c r="A38" s="11"/>
      <c r="B38" s="11"/>
      <c r="C38" s="11"/>
      <c r="D38" s="11"/>
      <c r="E38" s="11"/>
      <c r="F38" s="11"/>
      <c r="G38" s="11"/>
      <c r="H38" s="11"/>
      <c r="I38" s="11"/>
      <c r="J38" s="11"/>
      <c r="K38" s="11"/>
      <c r="L38" s="11"/>
      <c r="M38" s="11"/>
      <c r="N38" s="11"/>
      <c r="O38" s="11"/>
      <c r="P38" s="11"/>
      <c r="Q38" s="11"/>
      <c r="R38" s="11"/>
      <c r="S38" s="11"/>
      <c r="T38" s="11"/>
      <c r="U38" s="11"/>
      <c r="V38" s="11"/>
      <c r="W38" s="11"/>
      <c r="X38" s="11"/>
    </row>
  </sheetData>
  <sheetProtection sheet="1" objects="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36 F33:F36">
    <cfRule type="cellIs" dxfId="23"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102"/>
  <sheetViews>
    <sheetView showGridLines="0" zoomScale="70" zoomScaleNormal="70" workbookViewId="0">
      <selection activeCell="B4" sqref="B4:I4"/>
    </sheetView>
  </sheetViews>
  <sheetFormatPr defaultColWidth="8.85546875" defaultRowHeight="15"/>
  <cols>
    <col min="1" max="1" width="17.28515625" style="62" customWidth="1"/>
    <col min="2" max="2" width="7.28515625" style="62" customWidth="1"/>
    <col min="3" max="3" width="39.28515625" style="62" customWidth="1"/>
    <col min="4" max="4" width="38.5703125" style="62" customWidth="1"/>
    <col min="5" max="5" width="35.42578125" style="62" customWidth="1"/>
    <col min="6" max="6" width="9.5703125" style="62" customWidth="1"/>
    <col min="7" max="7" width="12.140625" style="62" customWidth="1"/>
    <col min="8" max="8" width="15.28515625" style="62" customWidth="1"/>
    <col min="9" max="9" width="20.7109375" style="62" customWidth="1"/>
    <col min="10" max="10" width="24.140625" style="62" customWidth="1"/>
    <col min="11" max="11" width="17.28515625" style="62" customWidth="1"/>
    <col min="12" max="12" width="14.5703125" style="62" customWidth="1"/>
    <col min="13" max="13" width="63.28515625" style="62" customWidth="1"/>
    <col min="14" max="14" width="26.7109375" style="62" customWidth="1"/>
    <col min="15" max="15" width="11.28515625" style="62" customWidth="1"/>
    <col min="16" max="19" width="9.42578125" style="62" customWidth="1"/>
    <col min="20" max="20" width="55.85546875" style="62" customWidth="1"/>
    <col min="21" max="21" width="54.42578125" style="62" customWidth="1"/>
    <col min="22" max="22" width="22.42578125" style="62" customWidth="1"/>
    <col min="23" max="23" width="11.42578125" style="62" customWidth="1"/>
    <col min="24" max="24" width="115.42578125" style="62" customWidth="1"/>
    <col min="25" max="27" width="28.85546875" style="62" customWidth="1"/>
    <col min="28" max="29" width="19.7109375" style="62" customWidth="1"/>
    <col min="30" max="30" width="20.85546875" style="62" customWidth="1"/>
    <col min="31" max="31" width="19.7109375" style="62" customWidth="1"/>
    <col min="32" max="32" width="42.5703125" style="62" customWidth="1"/>
    <col min="33" max="34" width="19.7109375" style="62" customWidth="1"/>
    <col min="35" max="35" width="45" style="62" customWidth="1"/>
    <col min="36" max="36" width="7" style="59" customWidth="1"/>
    <col min="37" max="39" width="8.85546875" style="62"/>
    <col min="40" max="40" width="8.85546875" style="62" hidden="1" customWidth="1"/>
    <col min="41" max="16384" width="8.85546875" style="62"/>
  </cols>
  <sheetData>
    <row r="1" spans="1:40" ht="21">
      <c r="A1" s="481" t="s">
        <v>110</v>
      </c>
      <c r="B1" s="481"/>
      <c r="C1" s="481"/>
      <c r="D1" s="481"/>
      <c r="E1" s="481"/>
      <c r="F1" s="481"/>
      <c r="G1" s="481"/>
      <c r="H1" s="481"/>
      <c r="I1" s="481"/>
      <c r="J1" s="481"/>
      <c r="K1" s="481"/>
      <c r="L1" s="481"/>
      <c r="M1" s="481"/>
      <c r="N1" s="481"/>
      <c r="O1" s="481"/>
      <c r="P1" s="481"/>
      <c r="Q1" s="481"/>
      <c r="R1" s="481"/>
      <c r="S1" s="481"/>
      <c r="T1" s="481"/>
      <c r="U1" s="481"/>
      <c r="V1" s="481"/>
      <c r="W1" s="481"/>
      <c r="X1" s="481"/>
      <c r="Y1" s="481"/>
      <c r="Z1" s="481"/>
      <c r="AA1" s="481"/>
      <c r="AB1" s="481"/>
      <c r="AC1" s="481"/>
      <c r="AD1" s="481"/>
      <c r="AE1" s="481"/>
      <c r="AF1" s="481"/>
      <c r="AG1" s="481"/>
      <c r="AH1" s="481"/>
      <c r="AI1" s="481"/>
    </row>
    <row r="2" spans="1:40" ht="21.75" thickBot="1">
      <c r="A2" s="482" t="s">
        <v>111</v>
      </c>
      <c r="B2" s="482"/>
      <c r="C2" s="482"/>
      <c r="D2" s="482"/>
      <c r="E2" s="482"/>
      <c r="F2" s="482"/>
      <c r="G2" s="482"/>
      <c r="H2" s="482"/>
      <c r="I2" s="482"/>
      <c r="J2" s="482"/>
      <c r="K2" s="482"/>
      <c r="L2" s="482"/>
      <c r="M2" s="482"/>
      <c r="N2" s="482"/>
      <c r="O2" s="482"/>
      <c r="P2" s="482"/>
      <c r="Q2" s="482"/>
      <c r="R2" s="482"/>
      <c r="S2" s="482"/>
      <c r="T2" s="482"/>
      <c r="U2" s="482"/>
      <c r="V2" s="482"/>
      <c r="W2" s="482"/>
      <c r="X2" s="482"/>
      <c r="Y2" s="482"/>
      <c r="Z2" s="482"/>
      <c r="AA2" s="482"/>
      <c r="AB2" s="482"/>
      <c r="AC2" s="482"/>
      <c r="AD2" s="482"/>
      <c r="AE2" s="482"/>
      <c r="AF2" s="482"/>
      <c r="AG2" s="482"/>
      <c r="AH2" s="482"/>
      <c r="AI2" s="482"/>
    </row>
    <row r="3" spans="1:40" ht="15.75" thickTop="1"/>
    <row r="4" spans="1:40" ht="37.5">
      <c r="A4" s="200" t="s">
        <v>112</v>
      </c>
      <c r="B4" s="492" t="s">
        <v>113</v>
      </c>
      <c r="C4" s="492"/>
      <c r="D4" s="492"/>
      <c r="E4" s="492"/>
      <c r="F4" s="492"/>
      <c r="G4" s="492"/>
      <c r="H4" s="492"/>
      <c r="I4" s="492"/>
      <c r="J4" s="13"/>
      <c r="K4" s="13"/>
      <c r="L4" s="13"/>
      <c r="M4" s="13"/>
      <c r="N4" s="13"/>
      <c r="O4" s="13"/>
      <c r="P4" s="13"/>
      <c r="Q4" s="13"/>
      <c r="R4" s="13"/>
    </row>
    <row r="6" spans="1:40" ht="37.5">
      <c r="A6" s="200" t="s">
        <v>114</v>
      </c>
      <c r="B6" s="493" t="s">
        <v>945</v>
      </c>
      <c r="C6" s="493"/>
      <c r="D6" s="493"/>
      <c r="AN6" s="62" t="s">
        <v>116</v>
      </c>
    </row>
    <row r="7" spans="1:40" ht="15.75" thickBot="1">
      <c r="AN7" s="201" t="s">
        <v>117</v>
      </c>
    </row>
    <row r="8" spans="1:40" ht="16.5" thickBot="1">
      <c r="A8" s="483" t="s">
        <v>118</v>
      </c>
      <c r="B8" s="484"/>
      <c r="C8" s="484"/>
      <c r="D8" s="484"/>
      <c r="E8" s="484"/>
      <c r="F8" s="484"/>
      <c r="G8" s="484"/>
      <c r="H8" s="484"/>
      <c r="I8" s="484"/>
      <c r="J8" s="484"/>
      <c r="K8" s="484"/>
      <c r="L8" s="484"/>
      <c r="M8" s="485"/>
      <c r="N8" s="486" t="s">
        <v>119</v>
      </c>
      <c r="O8" s="487"/>
      <c r="P8" s="487"/>
      <c r="Q8" s="487"/>
      <c r="R8" s="487"/>
      <c r="S8" s="487"/>
      <c r="T8" s="487"/>
      <c r="U8" s="487"/>
      <c r="V8" s="487"/>
      <c r="W8" s="487"/>
      <c r="X8" s="488"/>
      <c r="Y8" s="489" t="s">
        <v>120</v>
      </c>
      <c r="Z8" s="490"/>
      <c r="AA8" s="490"/>
      <c r="AB8" s="490"/>
      <c r="AC8" s="490"/>
      <c r="AD8" s="490"/>
      <c r="AE8" s="490"/>
      <c r="AF8" s="490"/>
      <c r="AG8" s="490"/>
      <c r="AH8" s="490"/>
      <c r="AI8" s="491"/>
    </row>
    <row r="9" spans="1:40" ht="15.75">
      <c r="A9" s="476" t="s">
        <v>121</v>
      </c>
      <c r="B9" s="407" t="s">
        <v>122</v>
      </c>
      <c r="C9" s="407" t="s">
        <v>3</v>
      </c>
      <c r="D9" s="407" t="s">
        <v>5</v>
      </c>
      <c r="E9" s="407" t="s">
        <v>7</v>
      </c>
      <c r="F9" s="407" t="s">
        <v>9</v>
      </c>
      <c r="G9" s="407"/>
      <c r="H9" s="407" t="s">
        <v>11</v>
      </c>
      <c r="I9" s="407" t="s">
        <v>15</v>
      </c>
      <c r="J9" s="407" t="s">
        <v>13</v>
      </c>
      <c r="K9" s="479" t="s">
        <v>123</v>
      </c>
      <c r="L9" s="480"/>
      <c r="M9" s="407" t="s">
        <v>21</v>
      </c>
      <c r="N9" s="442" t="s">
        <v>26</v>
      </c>
      <c r="O9" s="444" t="s">
        <v>28</v>
      </c>
      <c r="P9" s="446" t="s">
        <v>30</v>
      </c>
      <c r="Q9" s="448" t="s">
        <v>32</v>
      </c>
      <c r="R9" s="427" t="s">
        <v>34</v>
      </c>
      <c r="S9" s="429" t="s">
        <v>36</v>
      </c>
      <c r="T9" s="431" t="s">
        <v>42</v>
      </c>
      <c r="U9" s="431" t="s">
        <v>44</v>
      </c>
      <c r="V9" s="431" t="s">
        <v>46</v>
      </c>
      <c r="W9" s="431" t="s">
        <v>48</v>
      </c>
      <c r="X9" s="438" t="s">
        <v>50</v>
      </c>
      <c r="Y9" s="440" t="s">
        <v>53</v>
      </c>
      <c r="Z9" s="425" t="s">
        <v>55</v>
      </c>
      <c r="AA9" s="433" t="s">
        <v>124</v>
      </c>
      <c r="AB9" s="425" t="s">
        <v>125</v>
      </c>
      <c r="AC9" s="425" t="s">
        <v>126</v>
      </c>
      <c r="AD9" s="425" t="s">
        <v>63</v>
      </c>
      <c r="AE9" s="425" t="s">
        <v>127</v>
      </c>
      <c r="AF9" s="415" t="s">
        <v>67</v>
      </c>
      <c r="AG9" s="425" t="s">
        <v>69</v>
      </c>
      <c r="AH9" s="425" t="s">
        <v>71</v>
      </c>
      <c r="AI9" s="409" t="s">
        <v>128</v>
      </c>
    </row>
    <row r="10" spans="1:40" ht="32.25" thickBot="1">
      <c r="A10" s="477"/>
      <c r="B10" s="408"/>
      <c r="C10" s="408"/>
      <c r="D10" s="408"/>
      <c r="E10" s="408"/>
      <c r="F10" s="202" t="s">
        <v>129</v>
      </c>
      <c r="G10" s="202" t="s">
        <v>130</v>
      </c>
      <c r="H10" s="408"/>
      <c r="I10" s="408"/>
      <c r="J10" s="408"/>
      <c r="K10" s="102" t="s">
        <v>131</v>
      </c>
      <c r="L10" s="102" t="s">
        <v>132</v>
      </c>
      <c r="M10" s="408"/>
      <c r="N10" s="443"/>
      <c r="O10" s="445"/>
      <c r="P10" s="447"/>
      <c r="Q10" s="449"/>
      <c r="R10" s="428"/>
      <c r="S10" s="430"/>
      <c r="T10" s="432"/>
      <c r="U10" s="432"/>
      <c r="V10" s="432"/>
      <c r="W10" s="432"/>
      <c r="X10" s="439"/>
      <c r="Y10" s="441"/>
      <c r="Z10" s="426"/>
      <c r="AA10" s="434"/>
      <c r="AB10" s="426"/>
      <c r="AC10" s="426"/>
      <c r="AD10" s="426"/>
      <c r="AE10" s="426"/>
      <c r="AF10" s="416"/>
      <c r="AG10" s="426"/>
      <c r="AH10" s="426"/>
      <c r="AI10" s="410"/>
    </row>
    <row r="11" spans="1:40" s="236" customFormat="1" ht="192.75" customHeight="1">
      <c r="A11" s="478" t="s">
        <v>133</v>
      </c>
      <c r="B11" s="227" t="s">
        <v>134</v>
      </c>
      <c r="C11" s="228" t="s">
        <v>135</v>
      </c>
      <c r="D11" s="255" t="s">
        <v>946</v>
      </c>
      <c r="E11" s="229" t="s">
        <v>947</v>
      </c>
      <c r="F11" s="230" t="s">
        <v>138</v>
      </c>
      <c r="G11" s="230" t="s">
        <v>139</v>
      </c>
      <c r="H11" s="231" t="s">
        <v>140</v>
      </c>
      <c r="I11" s="232">
        <v>510000</v>
      </c>
      <c r="J11" s="231" t="s">
        <v>948</v>
      </c>
      <c r="K11" s="231" t="s">
        <v>949</v>
      </c>
      <c r="L11" s="231" t="s">
        <v>638</v>
      </c>
      <c r="M11" s="229" t="s">
        <v>950</v>
      </c>
      <c r="N11" s="233"/>
      <c r="O11" s="234"/>
      <c r="P11" s="233" t="s">
        <v>144</v>
      </c>
      <c r="Q11" s="233"/>
      <c r="R11" s="233"/>
      <c r="S11" s="235"/>
      <c r="T11" s="233" t="s">
        <v>951</v>
      </c>
      <c r="U11" s="233" t="s">
        <v>952</v>
      </c>
      <c r="V11" s="233" t="s">
        <v>953</v>
      </c>
      <c r="W11" s="233" t="s">
        <v>954</v>
      </c>
      <c r="X11" s="233" t="s">
        <v>955</v>
      </c>
      <c r="Y11" s="233"/>
      <c r="Z11" s="233"/>
      <c r="AA11" s="233"/>
      <c r="AB11" s="233"/>
      <c r="AC11" s="233"/>
      <c r="AD11" s="233"/>
      <c r="AE11" s="233"/>
      <c r="AF11" s="282" t="s">
        <v>956</v>
      </c>
      <c r="AG11" s="233"/>
      <c r="AH11" s="233"/>
      <c r="AI11" s="233" t="str">
        <f>X11</f>
        <v>Articulação para concatenar todas as infos no dashboard WWF. Ação em andamento, mas precisa de sistematização das informações geradas e iniciar proposta de monitoramento (Sannie/AMAPA). Ficarmos atentos a editais de implementação de ações dos PAN pela COPAN. (Manuel/ICMBio). Encaminhar resultados para GT Capturas Incidentais do ICMBio (Ingrid/ICMBio). Necessidade de trabalho para compilar as informações geradas (Manuel, Sannie e Mariana). Articulação para compilação das informações e iniciar a proposta de monitoramento (Renata Amin).</v>
      </c>
      <c r="AJ11" s="59"/>
    </row>
    <row r="12" spans="1:40" s="236" customFormat="1" ht="150" customHeight="1">
      <c r="A12" s="475"/>
      <c r="B12" s="237" t="s">
        <v>152</v>
      </c>
      <c r="C12" s="238" t="s">
        <v>153</v>
      </c>
      <c r="D12" s="229" t="s">
        <v>957</v>
      </c>
      <c r="E12" s="229" t="s">
        <v>155</v>
      </c>
      <c r="F12" s="230" t="s">
        <v>156</v>
      </c>
      <c r="G12" s="230" t="s">
        <v>139</v>
      </c>
      <c r="H12" s="229" t="s">
        <v>211</v>
      </c>
      <c r="I12" s="232">
        <v>20000</v>
      </c>
      <c r="J12" s="229" t="s">
        <v>958</v>
      </c>
      <c r="K12" s="231" t="s">
        <v>160</v>
      </c>
      <c r="L12" s="231" t="s">
        <v>650</v>
      </c>
      <c r="M12" s="229" t="s">
        <v>959</v>
      </c>
      <c r="N12" s="233"/>
      <c r="O12" s="233"/>
      <c r="P12" s="233" t="s">
        <v>144</v>
      </c>
      <c r="Q12" s="233"/>
      <c r="R12" s="233"/>
      <c r="S12" s="235"/>
      <c r="T12" s="237" t="s">
        <v>960</v>
      </c>
      <c r="U12" s="239" t="s">
        <v>961</v>
      </c>
      <c r="V12" s="237" t="s">
        <v>962</v>
      </c>
      <c r="W12" s="233" t="s">
        <v>963</v>
      </c>
      <c r="X12" s="237" t="s">
        <v>964</v>
      </c>
      <c r="Y12" s="239"/>
      <c r="Z12" s="327" t="s">
        <v>965</v>
      </c>
      <c r="AA12" s="239"/>
      <c r="AB12" s="239"/>
      <c r="AC12" s="239"/>
      <c r="AD12" s="223"/>
      <c r="AE12" s="239"/>
      <c r="AF12" s="229" t="s">
        <v>966</v>
      </c>
      <c r="AG12" s="239"/>
      <c r="AH12" s="239"/>
      <c r="AI12" s="239" t="str">
        <f>X12</f>
        <v>Buscar caminhos para que os subsídios resultem em ações de fiscalização de fato (articulações, sensibilização, etc). Demandar também do próprio ICMBio ações de fiscalização dentro das UC Federais. Buscar junto da COPAN e da ABEMA apoio para atender as demandas de fiscalização do PAN. Enviar para a COPAN todas as demandas de fiscalização deste PAN, para que sejam incuidas no planejamento dos órgãos fiscalizatórios para o ano seguinte. A Sonia Canto do IPAAM não participou da oficina e não tinha respondido a nenhum email. Por isso, na oficina, sugeriu-se entrar em contato com o IPAAM e verificar se a Sonia teria disponibilidade de continuar como articuladora. O CMA/ICMBio fez esse contato e a Sonia reafirmou a disponibilidade em continuar como articuladora desta ação.</v>
      </c>
      <c r="AJ12" s="59"/>
    </row>
    <row r="13" spans="1:40" s="236" customFormat="1" ht="150" customHeight="1">
      <c r="A13" s="475"/>
      <c r="B13" s="237" t="s">
        <v>171</v>
      </c>
      <c r="C13" s="228" t="s">
        <v>172</v>
      </c>
      <c r="D13" s="229" t="s">
        <v>661</v>
      </c>
      <c r="E13" s="229" t="s">
        <v>174</v>
      </c>
      <c r="F13" s="230" t="s">
        <v>662</v>
      </c>
      <c r="G13" s="230" t="s">
        <v>139</v>
      </c>
      <c r="H13" s="229" t="s">
        <v>177</v>
      </c>
      <c r="I13" s="232">
        <v>1000000</v>
      </c>
      <c r="J13" s="231" t="s">
        <v>967</v>
      </c>
      <c r="K13" s="231" t="s">
        <v>968</v>
      </c>
      <c r="L13" s="231" t="s">
        <v>665</v>
      </c>
      <c r="M13" s="229" t="s">
        <v>666</v>
      </c>
      <c r="N13" s="233"/>
      <c r="O13" s="233"/>
      <c r="P13" s="233"/>
      <c r="Q13" s="233" t="s">
        <v>144</v>
      </c>
      <c r="R13" s="233"/>
      <c r="S13" s="235"/>
      <c r="T13" s="240" t="s">
        <v>969</v>
      </c>
      <c r="U13" s="237" t="s">
        <v>970</v>
      </c>
      <c r="V13" s="241"/>
      <c r="W13" s="237" t="s">
        <v>971</v>
      </c>
      <c r="X13" s="255" t="s">
        <v>972</v>
      </c>
      <c r="Y13" s="239"/>
      <c r="Z13" s="239"/>
      <c r="AA13" s="239"/>
      <c r="AB13" s="239"/>
      <c r="AC13" s="239"/>
      <c r="AD13" s="239"/>
      <c r="AE13" s="239"/>
      <c r="AF13" s="231" t="s">
        <v>973</v>
      </c>
      <c r="AG13" s="239" t="s">
        <v>974</v>
      </c>
      <c r="AH13" s="231" t="s">
        <v>975</v>
      </c>
      <c r="AI13" s="233" t="str">
        <f>X13</f>
        <v>Buscar caminhos para replicar os bons resultados na RDS Mamirauá e Amanã em outras áreas. Maior compartilhamento de experiências entre as ações em andamento em Novo Airão (geração de renda?) com as em andamento nas RDS Mamirauá e Amanã. PROJETO SALAS-ARIRANHAS APROVADO (ver AÇÃO 1.1) CONTEMPLA ESTE TEMA</v>
      </c>
      <c r="AJ13" s="59"/>
    </row>
    <row r="14" spans="1:40" ht="165" customHeight="1">
      <c r="A14" s="422" t="s">
        <v>193</v>
      </c>
      <c r="B14" s="127" t="s">
        <v>194</v>
      </c>
      <c r="C14" s="221" t="s">
        <v>195</v>
      </c>
      <c r="D14" s="133" t="s">
        <v>976</v>
      </c>
      <c r="E14" s="114" t="s">
        <v>197</v>
      </c>
      <c r="F14" s="115" t="s">
        <v>138</v>
      </c>
      <c r="G14" s="115" t="s">
        <v>176</v>
      </c>
      <c r="H14" s="116" t="s">
        <v>977</v>
      </c>
      <c r="I14" s="117">
        <v>500000</v>
      </c>
      <c r="J14" s="116" t="s">
        <v>674</v>
      </c>
      <c r="K14" s="116" t="s">
        <v>200</v>
      </c>
      <c r="L14" s="116" t="s">
        <v>201</v>
      </c>
      <c r="M14" s="114" t="s">
        <v>978</v>
      </c>
      <c r="N14" s="189"/>
      <c r="O14" s="189"/>
      <c r="P14" s="189" t="s">
        <v>144</v>
      </c>
      <c r="Q14" s="189"/>
      <c r="R14" s="189"/>
      <c r="S14" s="203"/>
      <c r="T14" s="126" t="s">
        <v>979</v>
      </c>
      <c r="U14" s="127" t="s">
        <v>980</v>
      </c>
      <c r="V14" s="127" t="s">
        <v>981</v>
      </c>
      <c r="W14" s="127" t="s">
        <v>982</v>
      </c>
      <c r="X14" s="272" t="s">
        <v>983</v>
      </c>
      <c r="Y14" s="226" t="s">
        <v>984</v>
      </c>
      <c r="Z14" s="176"/>
      <c r="AA14" s="176"/>
      <c r="AB14" s="176"/>
      <c r="AC14" s="176"/>
      <c r="AD14" s="225" t="s">
        <v>985</v>
      </c>
      <c r="AE14" s="117"/>
      <c r="AF14" s="225" t="s">
        <v>986</v>
      </c>
      <c r="AG14" s="176"/>
      <c r="AH14" s="176"/>
      <c r="AI14" s="272" t="s">
        <v>983</v>
      </c>
    </row>
    <row r="15" spans="1:40" ht="165" customHeight="1">
      <c r="A15" s="472"/>
      <c r="B15" s="127" t="s">
        <v>207</v>
      </c>
      <c r="C15" s="222" t="s">
        <v>987</v>
      </c>
      <c r="D15" s="133" t="s">
        <v>683</v>
      </c>
      <c r="E15" s="114" t="s">
        <v>210</v>
      </c>
      <c r="F15" s="115" t="s">
        <v>138</v>
      </c>
      <c r="G15" s="115" t="s">
        <v>176</v>
      </c>
      <c r="H15" s="116" t="s">
        <v>211</v>
      </c>
      <c r="I15" s="117">
        <v>30000</v>
      </c>
      <c r="J15" s="116" t="s">
        <v>988</v>
      </c>
      <c r="K15" s="116" t="s">
        <v>989</v>
      </c>
      <c r="L15" s="116" t="s">
        <v>223</v>
      </c>
      <c r="M15" s="114" t="s">
        <v>685</v>
      </c>
      <c r="N15" s="189"/>
      <c r="O15" s="189"/>
      <c r="P15" s="189" t="s">
        <v>144</v>
      </c>
      <c r="Q15" s="189"/>
      <c r="R15" s="189"/>
      <c r="S15" s="203"/>
      <c r="T15" s="135" t="s">
        <v>990</v>
      </c>
      <c r="U15" s="135" t="s">
        <v>991</v>
      </c>
      <c r="V15" s="135" t="s">
        <v>992</v>
      </c>
      <c r="W15" s="135" t="s">
        <v>993</v>
      </c>
      <c r="X15" s="135" t="s">
        <v>994</v>
      </c>
      <c r="Y15" s="176"/>
      <c r="Z15" s="176"/>
      <c r="AA15" s="176"/>
      <c r="AB15" s="176"/>
      <c r="AC15" s="176"/>
      <c r="AD15" s="223"/>
      <c r="AE15" s="176"/>
      <c r="AF15" s="116" t="s">
        <v>995</v>
      </c>
      <c r="AG15" s="176"/>
      <c r="AH15" s="176"/>
      <c r="AI15" s="233" t="str">
        <f t="shared" ref="AI15:AI19" si="0">X15</f>
        <v>A Sonia Canto do IPAAM não participou da oficina e não tinha respondido a nenhum email. Por isso, na oficina, sugeriu-se entrar em contato com o IPAAM e verificar se a Sonia teria disponibilidade de continuar como articuladora. O CMA/ICMBio fez esse contato e a Sonia reafirmou a disponibilidade em continuar como articuladora desta ação.</v>
      </c>
    </row>
    <row r="16" spans="1:40" ht="165" customHeight="1">
      <c r="A16" s="472"/>
      <c r="B16" s="135" t="s">
        <v>225</v>
      </c>
      <c r="C16" s="149" t="s">
        <v>700</v>
      </c>
      <c r="D16" s="114" t="s">
        <v>996</v>
      </c>
      <c r="E16" s="137" t="s">
        <v>997</v>
      </c>
      <c r="F16" s="115" t="s">
        <v>138</v>
      </c>
      <c r="G16" s="115" t="s">
        <v>176</v>
      </c>
      <c r="H16" s="114" t="s">
        <v>229</v>
      </c>
      <c r="I16" s="117">
        <v>5000000</v>
      </c>
      <c r="J16" s="116" t="s">
        <v>998</v>
      </c>
      <c r="K16" s="169" t="s">
        <v>693</v>
      </c>
      <c r="L16" s="204" t="s">
        <v>232</v>
      </c>
      <c r="M16" s="114" t="s">
        <v>703</v>
      </c>
      <c r="N16" s="189"/>
      <c r="O16" s="189"/>
      <c r="P16" s="189"/>
      <c r="Q16" s="189" t="s">
        <v>144</v>
      </c>
      <c r="R16" s="189"/>
      <c r="S16" s="203"/>
      <c r="T16" s="189" t="s">
        <v>999</v>
      </c>
      <c r="U16" s="189" t="s">
        <v>1000</v>
      </c>
      <c r="V16" s="189" t="s">
        <v>1001</v>
      </c>
      <c r="W16" s="189" t="s">
        <v>1002</v>
      </c>
      <c r="X16" s="189" t="s">
        <v>1003</v>
      </c>
      <c r="Y16" s="189"/>
      <c r="Z16" s="189"/>
      <c r="AA16" s="189"/>
      <c r="AB16" s="189"/>
      <c r="AC16" s="189"/>
      <c r="AD16" s="189"/>
      <c r="AE16" s="189"/>
      <c r="AF16" s="225" t="s">
        <v>1004</v>
      </c>
      <c r="AG16" s="189"/>
      <c r="AH16" s="189"/>
      <c r="AI16" s="328" t="s">
        <v>1005</v>
      </c>
    </row>
    <row r="17" spans="1:36" ht="165" customHeight="1">
      <c r="A17" s="472"/>
      <c r="B17" s="135" t="s">
        <v>246</v>
      </c>
      <c r="C17" s="273" t="s">
        <v>1006</v>
      </c>
      <c r="D17" s="114" t="s">
        <v>704</v>
      </c>
      <c r="E17" s="137" t="s">
        <v>249</v>
      </c>
      <c r="F17" s="115" t="s">
        <v>138</v>
      </c>
      <c r="G17" s="115" t="s">
        <v>705</v>
      </c>
      <c r="H17" s="114" t="s">
        <v>140</v>
      </c>
      <c r="I17" s="117">
        <v>20000</v>
      </c>
      <c r="J17" s="116" t="s">
        <v>706</v>
      </c>
      <c r="K17" s="169" t="s">
        <v>707</v>
      </c>
      <c r="L17" s="116" t="s">
        <v>253</v>
      </c>
      <c r="M17" s="114" t="s">
        <v>1007</v>
      </c>
      <c r="N17" s="189"/>
      <c r="O17" s="189"/>
      <c r="P17" s="189"/>
      <c r="Q17" s="189"/>
      <c r="R17" s="189" t="s">
        <v>144</v>
      </c>
      <c r="S17" s="203"/>
      <c r="T17" s="189"/>
      <c r="U17" s="189"/>
      <c r="V17" s="189"/>
      <c r="W17" s="189"/>
      <c r="X17" s="189"/>
      <c r="Y17" s="279"/>
      <c r="Z17" s="189"/>
      <c r="AA17" s="189"/>
      <c r="AB17" s="189"/>
      <c r="AC17" s="189"/>
      <c r="AD17" s="189"/>
      <c r="AE17" s="189"/>
      <c r="AF17" s="189"/>
      <c r="AG17" s="189"/>
      <c r="AH17" s="189"/>
      <c r="AI17" s="189"/>
    </row>
    <row r="18" spans="1:36" ht="165" customHeight="1">
      <c r="A18" s="472"/>
      <c r="B18" s="135" t="s">
        <v>921</v>
      </c>
      <c r="C18" s="126" t="s">
        <v>922</v>
      </c>
      <c r="D18" s="127" t="s">
        <v>923</v>
      </c>
      <c r="E18" s="198" t="s">
        <v>924</v>
      </c>
      <c r="F18" s="125" t="s">
        <v>925</v>
      </c>
      <c r="G18" s="205">
        <v>45292</v>
      </c>
      <c r="H18" s="127" t="s">
        <v>140</v>
      </c>
      <c r="I18" s="206">
        <v>500000</v>
      </c>
      <c r="J18" s="199" t="s">
        <v>1008</v>
      </c>
      <c r="K18" s="127" t="s">
        <v>252</v>
      </c>
      <c r="L18" s="199" t="s">
        <v>927</v>
      </c>
      <c r="M18" s="127" t="s">
        <v>928</v>
      </c>
      <c r="N18" s="189"/>
      <c r="O18" s="189"/>
      <c r="P18" s="189"/>
      <c r="Q18" s="189" t="s">
        <v>144</v>
      </c>
      <c r="R18" s="189"/>
      <c r="S18" s="203"/>
      <c r="T18" s="189" t="s">
        <v>1009</v>
      </c>
      <c r="U18" s="189" t="s">
        <v>1010</v>
      </c>
      <c r="V18" s="189" t="s">
        <v>1011</v>
      </c>
      <c r="W18" s="189" t="s">
        <v>1012</v>
      </c>
      <c r="X18" s="189" t="s">
        <v>1013</v>
      </c>
      <c r="Y18" s="189"/>
      <c r="Z18" s="189"/>
      <c r="AA18" s="189"/>
      <c r="AB18" s="189"/>
      <c r="AC18" s="189"/>
      <c r="AD18" s="189"/>
      <c r="AE18" s="189"/>
      <c r="AF18" s="199" t="s">
        <v>1014</v>
      </c>
      <c r="AG18" s="189"/>
      <c r="AH18" s="189"/>
      <c r="AI18" s="239" t="str">
        <f t="shared" si="0"/>
        <v>Tentar outras fontes de recursos, como por exemplo o MAPA para realizar novas expedições.  (Marcelo Raseira/ICMBio). Workshop para consolidar os dados de monitoramento de subsidio para embasar a moratória da piracatinga, marcado para antes da reunião de renovação da moratória, até junho 2022. Buscar aproveitar a agenda do workshop com outras atividades, como por exemplo dentro do GT do MAPA (Sannie/AMPA e Mariana/WWF, Manuel/ICMBio). Melhorar representatividade do MMA e do ICMBio no GT do MAPA sobre a piracainga (Sannie/AMPA).</v>
      </c>
    </row>
    <row r="19" spans="1:36" ht="165" customHeight="1">
      <c r="A19" s="472"/>
      <c r="B19" s="127" t="s">
        <v>929</v>
      </c>
      <c r="C19" s="126" t="s">
        <v>930</v>
      </c>
      <c r="D19" s="127" t="s">
        <v>1015</v>
      </c>
      <c r="E19" s="127" t="s">
        <v>932</v>
      </c>
      <c r="F19" s="205">
        <v>44440</v>
      </c>
      <c r="G19" s="205">
        <v>45292</v>
      </c>
      <c r="H19" s="127" t="s">
        <v>1016</v>
      </c>
      <c r="I19" s="206">
        <v>1000000</v>
      </c>
      <c r="J19" s="127" t="s">
        <v>934</v>
      </c>
      <c r="K19" s="127" t="s">
        <v>935</v>
      </c>
      <c r="L19" s="127" t="s">
        <v>232</v>
      </c>
      <c r="M19" s="127" t="s">
        <v>936</v>
      </c>
      <c r="N19" s="189"/>
      <c r="O19" s="189"/>
      <c r="P19" s="189" t="s">
        <v>144</v>
      </c>
      <c r="Q19" s="189"/>
      <c r="R19" s="189"/>
      <c r="S19" s="203"/>
      <c r="T19" s="127" t="s">
        <v>1017</v>
      </c>
      <c r="U19" s="127" t="s">
        <v>1018</v>
      </c>
      <c r="V19" s="127" t="s">
        <v>1019</v>
      </c>
      <c r="W19" s="127" t="s">
        <v>1020</v>
      </c>
      <c r="X19" s="127" t="s">
        <v>1021</v>
      </c>
      <c r="Y19" s="189"/>
      <c r="Z19" s="189"/>
      <c r="AA19" s="189"/>
      <c r="AB19" s="189"/>
      <c r="AC19" s="189"/>
      <c r="AD19" s="189"/>
      <c r="AE19" s="189"/>
      <c r="AF19" s="189"/>
      <c r="AG19" s="189"/>
      <c r="AH19" s="189"/>
      <c r="AI19" s="233" t="str">
        <f t="shared" si="0"/>
        <v>Sugestão de reforçar a necessidade de elaboração do Protocolo de Reabilitação dentro das ações do PAN Ariranha, 3 ciclo. (Rogério)</v>
      </c>
    </row>
    <row r="20" spans="1:36" ht="165" customHeight="1">
      <c r="A20" s="474" t="s">
        <v>264</v>
      </c>
      <c r="B20" s="240" t="s">
        <v>265</v>
      </c>
      <c r="C20" s="228" t="s">
        <v>266</v>
      </c>
      <c r="D20" s="229" t="s">
        <v>713</v>
      </c>
      <c r="E20" s="229" t="s">
        <v>268</v>
      </c>
      <c r="F20" s="230" t="s">
        <v>138</v>
      </c>
      <c r="G20" s="230" t="s">
        <v>176</v>
      </c>
      <c r="H20" s="231" t="s">
        <v>714</v>
      </c>
      <c r="I20" s="232">
        <v>50000</v>
      </c>
      <c r="J20" s="231" t="s">
        <v>1022</v>
      </c>
      <c r="K20" s="231" t="s">
        <v>232</v>
      </c>
      <c r="L20" s="231" t="s">
        <v>232</v>
      </c>
      <c r="M20" s="229" t="s">
        <v>1023</v>
      </c>
      <c r="N20" s="233"/>
      <c r="O20" s="233"/>
      <c r="P20" s="233" t="s">
        <v>144</v>
      </c>
      <c r="Q20" s="233"/>
      <c r="R20" s="233"/>
      <c r="S20" s="235"/>
      <c r="T20" s="233" t="s">
        <v>1024</v>
      </c>
      <c r="U20" s="239" t="s">
        <v>1025</v>
      </c>
      <c r="V20" s="239" t="s">
        <v>1026</v>
      </c>
      <c r="W20" s="239" t="s">
        <v>1027</v>
      </c>
      <c r="X20" s="239" t="s">
        <v>1028</v>
      </c>
      <c r="Y20" s="242" t="s">
        <v>1029</v>
      </c>
      <c r="Z20" s="243" t="s">
        <v>1030</v>
      </c>
      <c r="AA20" s="243" t="s">
        <v>1031</v>
      </c>
      <c r="AB20" s="244"/>
      <c r="AC20" s="244"/>
      <c r="AD20" s="243"/>
      <c r="AE20" s="245"/>
      <c r="AF20" s="243" t="s">
        <v>1032</v>
      </c>
      <c r="AG20" s="246"/>
      <c r="AH20" s="246"/>
      <c r="AI20" s="239" t="str">
        <f>X20</f>
        <v xml:space="preserve">Creio que a informação inserida pelo Felipe Cid, do IBAMA, registrada na Matriz da Segunda Monitoria, destacando a inclusão das espécies do PAN na minuta de matriz de impacto ambiental da DILIC/IBAMA, que ele denominou de produto indireto, pode ser usada, mas para outra ação. Creio que para esta Ação, a referida matriz não responde a demanda expressa pela teor da ação. O objetivo da ação é "propor normativa", ou seja, a ação busca fazer com que o órgão responsável pelo licenciamento adote normativa, obrigatoriedade, para que os processos de licenciamento ambiental contemple compensações e/ou condicionantes em favor das espécies alvo do PAN, com base no conjunto de ações que formam o PAN. Essa ação reflete uma problemática vista, praticamente, em todos os PAN incidentes no bioma Amazônia, talvez em todo o país, perante os vetores de ameaças representados, sobretudo pelos grandes empreendimentos. (Manuel/ICMBio)     </v>
      </c>
    </row>
    <row r="21" spans="1:36" ht="165" customHeight="1">
      <c r="A21" s="475"/>
      <c r="B21" s="240" t="s">
        <v>280</v>
      </c>
      <c r="C21" s="228" t="s">
        <v>281</v>
      </c>
      <c r="D21" s="229" t="s">
        <v>282</v>
      </c>
      <c r="E21" s="229" t="s">
        <v>268</v>
      </c>
      <c r="F21" s="230" t="s">
        <v>138</v>
      </c>
      <c r="G21" s="230" t="s">
        <v>176</v>
      </c>
      <c r="H21" s="229" t="s">
        <v>283</v>
      </c>
      <c r="I21" s="247">
        <v>50000</v>
      </c>
      <c r="J21" s="229" t="s">
        <v>725</v>
      </c>
      <c r="K21" s="231" t="s">
        <v>232</v>
      </c>
      <c r="L21" s="231" t="s">
        <v>232</v>
      </c>
      <c r="M21" s="229" t="s">
        <v>1033</v>
      </c>
      <c r="N21" s="233"/>
      <c r="O21" s="233" t="s">
        <v>144</v>
      </c>
      <c r="P21" s="233"/>
      <c r="Q21" s="233"/>
      <c r="R21" s="233"/>
      <c r="S21" s="235" t="s">
        <v>116</v>
      </c>
      <c r="T21" s="239" t="s">
        <v>1034</v>
      </c>
      <c r="U21" s="239"/>
      <c r="V21" s="239" t="s">
        <v>1035</v>
      </c>
      <c r="W21" s="239" t="s">
        <v>1036</v>
      </c>
      <c r="X21" s="263"/>
      <c r="Y21" s="274" t="s">
        <v>1037</v>
      </c>
      <c r="Z21" s="229"/>
      <c r="AA21" s="239"/>
      <c r="AB21" s="239"/>
      <c r="AC21" s="239"/>
      <c r="AD21" s="243" t="s">
        <v>714</v>
      </c>
      <c r="AE21" s="239"/>
      <c r="AF21" s="239"/>
      <c r="AG21" s="239"/>
      <c r="AH21" s="239"/>
      <c r="AI21" s="233"/>
    </row>
    <row r="22" spans="1:36" ht="165" customHeight="1">
      <c r="A22" s="475"/>
      <c r="B22" s="237" t="s">
        <v>292</v>
      </c>
      <c r="C22" s="228" t="s">
        <v>293</v>
      </c>
      <c r="D22" s="229" t="s">
        <v>294</v>
      </c>
      <c r="E22" s="229" t="s">
        <v>295</v>
      </c>
      <c r="F22" s="230" t="s">
        <v>138</v>
      </c>
      <c r="G22" s="230" t="s">
        <v>157</v>
      </c>
      <c r="H22" s="229" t="s">
        <v>229</v>
      </c>
      <c r="I22" s="232">
        <v>100000</v>
      </c>
      <c r="J22" s="231" t="s">
        <v>1038</v>
      </c>
      <c r="K22" s="231" t="s">
        <v>232</v>
      </c>
      <c r="L22" s="231" t="s">
        <v>232</v>
      </c>
      <c r="M22" s="229" t="s">
        <v>729</v>
      </c>
      <c r="N22" s="233"/>
      <c r="O22" s="233"/>
      <c r="P22" s="233" t="s">
        <v>144</v>
      </c>
      <c r="Q22" s="233"/>
      <c r="R22" s="233"/>
      <c r="S22" s="235"/>
      <c r="T22" s="237" t="s">
        <v>1039</v>
      </c>
      <c r="U22" s="239" t="s">
        <v>1040</v>
      </c>
      <c r="V22" s="237" t="s">
        <v>1041</v>
      </c>
      <c r="W22" s="237" t="s">
        <v>954</v>
      </c>
      <c r="X22" s="237" t="s">
        <v>1042</v>
      </c>
      <c r="Y22" s="239"/>
      <c r="Z22" s="239"/>
      <c r="AA22" s="239"/>
      <c r="AB22" s="239"/>
      <c r="AC22" s="230" t="s">
        <v>1043</v>
      </c>
      <c r="AD22" s="239"/>
      <c r="AE22" s="239"/>
      <c r="AF22" s="231" t="s">
        <v>728</v>
      </c>
      <c r="AG22" s="239"/>
      <c r="AH22" s="239"/>
      <c r="AI22" s="239" t="str">
        <f t="shared" ref="AI22" si="1">X22</f>
        <v>CMA irá levantar notas técnicas de consultas de mamíferos aquáticos em licenciamentos ambientais para agregar as informações desta ação. . Conectar estes resultados, de geração de protocolos de levantamento e monitoramento de golfinhos de rios, com outros grupos de especialistas para avançar nos protocolos de outras espécies.</v>
      </c>
    </row>
    <row r="23" spans="1:36" ht="165" customHeight="1">
      <c r="A23" s="475"/>
      <c r="B23" s="240" t="s">
        <v>305</v>
      </c>
      <c r="C23" s="228" t="s">
        <v>306</v>
      </c>
      <c r="D23" s="229" t="s">
        <v>1044</v>
      </c>
      <c r="E23" s="229" t="s">
        <v>308</v>
      </c>
      <c r="F23" s="230" t="s">
        <v>138</v>
      </c>
      <c r="G23" s="230" t="s">
        <v>1045</v>
      </c>
      <c r="H23" s="229" t="s">
        <v>310</v>
      </c>
      <c r="I23" s="232">
        <v>200000</v>
      </c>
      <c r="J23" s="231" t="s">
        <v>1046</v>
      </c>
      <c r="K23" s="231" t="s">
        <v>232</v>
      </c>
      <c r="L23" s="231" t="s">
        <v>232</v>
      </c>
      <c r="M23" s="229" t="s">
        <v>1047</v>
      </c>
      <c r="N23" s="233"/>
      <c r="O23" s="233" t="s">
        <v>144</v>
      </c>
      <c r="P23" s="233"/>
      <c r="Q23" s="233"/>
      <c r="R23" s="233"/>
      <c r="S23" s="235"/>
      <c r="T23" s="233" t="s">
        <v>1048</v>
      </c>
      <c r="U23" s="233" t="s">
        <v>1049</v>
      </c>
      <c r="V23" s="233" t="s">
        <v>1050</v>
      </c>
      <c r="W23" s="248" t="s">
        <v>1051</v>
      </c>
      <c r="X23" s="233" t="s">
        <v>1052</v>
      </c>
      <c r="Y23" s="233"/>
      <c r="Z23" s="233"/>
      <c r="AA23" s="233"/>
      <c r="AB23" s="233"/>
      <c r="AC23" s="230" t="s">
        <v>1053</v>
      </c>
      <c r="AD23" s="233"/>
      <c r="AE23" s="233"/>
      <c r="AF23" s="231" t="s">
        <v>736</v>
      </c>
      <c r="AG23" s="233"/>
      <c r="AH23" s="233"/>
      <c r="AI23" s="329" t="s">
        <v>1054</v>
      </c>
    </row>
    <row r="24" spans="1:36" ht="165" customHeight="1">
      <c r="A24" s="475"/>
      <c r="B24" s="240" t="s">
        <v>320</v>
      </c>
      <c r="C24" s="228" t="s">
        <v>321</v>
      </c>
      <c r="D24" s="229" t="s">
        <v>1055</v>
      </c>
      <c r="E24" s="229" t="s">
        <v>323</v>
      </c>
      <c r="F24" s="230" t="s">
        <v>175</v>
      </c>
      <c r="G24" s="230" t="s">
        <v>1045</v>
      </c>
      <c r="H24" s="229" t="s">
        <v>310</v>
      </c>
      <c r="I24" s="232">
        <v>80000</v>
      </c>
      <c r="J24" s="231" t="s">
        <v>1056</v>
      </c>
      <c r="K24" s="231" t="s">
        <v>232</v>
      </c>
      <c r="L24" s="231" t="s">
        <v>232</v>
      </c>
      <c r="M24" s="229" t="s">
        <v>1057</v>
      </c>
      <c r="N24" s="233"/>
      <c r="O24" s="233" t="s">
        <v>144</v>
      </c>
      <c r="P24" s="233"/>
      <c r="Q24" s="233"/>
      <c r="R24" s="233"/>
      <c r="S24" s="235"/>
      <c r="T24" s="233" t="s">
        <v>1058</v>
      </c>
      <c r="U24" s="233" t="s">
        <v>1059</v>
      </c>
      <c r="V24" s="233"/>
      <c r="W24" s="248" t="s">
        <v>1051</v>
      </c>
      <c r="X24" s="233"/>
      <c r="Y24" s="233"/>
      <c r="Z24" s="233"/>
      <c r="AA24" s="233"/>
      <c r="AB24" s="233"/>
      <c r="AC24" s="249" t="s">
        <v>1060</v>
      </c>
      <c r="AD24" s="233"/>
      <c r="AE24" s="233"/>
      <c r="AF24" s="231" t="s">
        <v>1061</v>
      </c>
      <c r="AG24" s="233"/>
      <c r="AH24" s="233"/>
      <c r="AI24" s="239"/>
    </row>
    <row r="25" spans="1:36" ht="165" customHeight="1">
      <c r="A25" s="475"/>
      <c r="B25" s="240" t="s">
        <v>335</v>
      </c>
      <c r="C25" s="228" t="s">
        <v>336</v>
      </c>
      <c r="D25" s="250" t="s">
        <v>337</v>
      </c>
      <c r="E25" s="229" t="s">
        <v>1062</v>
      </c>
      <c r="F25" s="230" t="s">
        <v>339</v>
      </c>
      <c r="G25" s="230" t="s">
        <v>1045</v>
      </c>
      <c r="H25" s="229" t="s">
        <v>310</v>
      </c>
      <c r="I25" s="232">
        <v>100000</v>
      </c>
      <c r="J25" s="231" t="s">
        <v>1063</v>
      </c>
      <c r="K25" s="231" t="s">
        <v>232</v>
      </c>
      <c r="L25" s="231" t="s">
        <v>232</v>
      </c>
      <c r="M25" s="229" t="s">
        <v>1064</v>
      </c>
      <c r="N25" s="233"/>
      <c r="O25" s="233" t="s">
        <v>144</v>
      </c>
      <c r="P25" s="233"/>
      <c r="Q25" s="233"/>
      <c r="R25" s="233"/>
      <c r="S25" s="235"/>
      <c r="T25" s="233" t="s">
        <v>1065</v>
      </c>
      <c r="U25" s="233" t="s">
        <v>1066</v>
      </c>
      <c r="V25" s="233" t="s">
        <v>1067</v>
      </c>
      <c r="W25" s="248" t="s">
        <v>1051</v>
      </c>
      <c r="X25" s="233" t="s">
        <v>1068</v>
      </c>
      <c r="Y25" s="233"/>
      <c r="Z25" s="233"/>
      <c r="AA25" s="233"/>
      <c r="AB25" s="233"/>
      <c r="AC25" s="233" t="s">
        <v>1060</v>
      </c>
      <c r="AD25" s="233"/>
      <c r="AE25" s="233"/>
      <c r="AF25" s="231" t="s">
        <v>753</v>
      </c>
      <c r="AG25" s="233"/>
      <c r="AH25" s="233"/>
      <c r="AI25" s="239" t="str">
        <f>X25</f>
        <v>Solicitar apoio do CENAP para obtenção de dados dos mustelídeos. Solicitar apoio do Instituto Mamirauá e do INPA e MPEG para dados de peixe-boi.</v>
      </c>
    </row>
    <row r="26" spans="1:36" ht="165" customHeight="1">
      <c r="A26" s="475"/>
      <c r="B26" s="240" t="s">
        <v>349</v>
      </c>
      <c r="C26" s="228" t="s">
        <v>350</v>
      </c>
      <c r="D26" s="229" t="s">
        <v>1069</v>
      </c>
      <c r="E26" s="229" t="s">
        <v>352</v>
      </c>
      <c r="F26" s="230" t="s">
        <v>353</v>
      </c>
      <c r="G26" s="230" t="s">
        <v>176</v>
      </c>
      <c r="H26" s="229" t="s">
        <v>310</v>
      </c>
      <c r="I26" s="232">
        <v>800000</v>
      </c>
      <c r="J26" s="231" t="s">
        <v>1070</v>
      </c>
      <c r="K26" s="231" t="s">
        <v>355</v>
      </c>
      <c r="L26" s="231" t="s">
        <v>356</v>
      </c>
      <c r="M26" s="229" t="s">
        <v>1071</v>
      </c>
      <c r="N26" s="233"/>
      <c r="O26" s="233"/>
      <c r="P26" s="233"/>
      <c r="Q26" s="233" t="s">
        <v>144</v>
      </c>
      <c r="R26" s="233"/>
      <c r="S26" s="235"/>
      <c r="T26" s="233" t="s">
        <v>1072</v>
      </c>
      <c r="U26" s="329" t="s">
        <v>1073</v>
      </c>
      <c r="V26" s="233" t="s">
        <v>1074</v>
      </c>
      <c r="W26" s="248" t="s">
        <v>1051</v>
      </c>
      <c r="X26" s="233" t="s">
        <v>1075</v>
      </c>
      <c r="Y26" s="228" t="s">
        <v>1076</v>
      </c>
      <c r="Z26" s="329" t="s">
        <v>1077</v>
      </c>
      <c r="AA26" s="233"/>
      <c r="AB26" s="233"/>
      <c r="AC26" s="233" t="s">
        <v>1078</v>
      </c>
      <c r="AD26" s="233"/>
      <c r="AE26" s="233"/>
      <c r="AF26" s="233" t="s">
        <v>1079</v>
      </c>
      <c r="AG26" s="233"/>
      <c r="AH26" s="233"/>
      <c r="AI26" s="233" t="str">
        <f>X26</f>
        <v>Necessidade de pesquisas de avaliação dos efeitos sistêmicos e crônicos na saúde dos botos em decorrência da contaminação por mercúrio para melhor embasar ações de conservação (Mariana/WWF) Aumentar colaboradores e especialistas em saúde (Mariana/WWF)</v>
      </c>
    </row>
    <row r="27" spans="1:36" s="260" customFormat="1" ht="165" customHeight="1">
      <c r="A27" s="475"/>
      <c r="B27" s="256" t="s">
        <v>364</v>
      </c>
      <c r="C27" s="274" t="s">
        <v>365</v>
      </c>
      <c r="D27" s="255" t="s">
        <v>294</v>
      </c>
      <c r="E27" s="255" t="s">
        <v>366</v>
      </c>
      <c r="F27" s="330" t="s">
        <v>138</v>
      </c>
      <c r="G27" s="330" t="s">
        <v>157</v>
      </c>
      <c r="H27" s="255" t="s">
        <v>367</v>
      </c>
      <c r="I27" s="331">
        <v>50000</v>
      </c>
      <c r="J27" s="282" t="s">
        <v>1080</v>
      </c>
      <c r="K27" s="282" t="s">
        <v>232</v>
      </c>
      <c r="L27" s="282" t="s">
        <v>232</v>
      </c>
      <c r="M27" s="255" t="s">
        <v>1081</v>
      </c>
      <c r="N27" s="257"/>
      <c r="O27" s="257" t="s">
        <v>144</v>
      </c>
      <c r="P27" s="257"/>
      <c r="Q27" s="257"/>
      <c r="R27" s="257"/>
      <c r="S27" s="258"/>
      <c r="T27" s="261"/>
      <c r="U27" s="262"/>
      <c r="V27" s="257"/>
      <c r="W27" s="257"/>
      <c r="X27" s="280" t="s">
        <v>1082</v>
      </c>
      <c r="Y27" s="257"/>
      <c r="Z27" s="257"/>
      <c r="AA27" s="257"/>
      <c r="AB27" s="257"/>
      <c r="AC27" s="257"/>
      <c r="AD27" s="257"/>
      <c r="AE27" s="257"/>
      <c r="AF27" s="282" t="s">
        <v>1083</v>
      </c>
      <c r="AG27" s="257"/>
      <c r="AH27" s="257"/>
      <c r="AI27" s="275" t="s">
        <v>1082</v>
      </c>
      <c r="AJ27" s="259"/>
    </row>
    <row r="28" spans="1:36" ht="165" customHeight="1">
      <c r="A28" s="475"/>
      <c r="B28" s="237" t="s">
        <v>602</v>
      </c>
      <c r="C28" s="165" t="s">
        <v>440</v>
      </c>
      <c r="D28" s="229" t="s">
        <v>1084</v>
      </c>
      <c r="E28" s="229" t="s">
        <v>442</v>
      </c>
      <c r="F28" s="230" t="s">
        <v>138</v>
      </c>
      <c r="G28" s="230" t="s">
        <v>176</v>
      </c>
      <c r="H28" s="229" t="s">
        <v>211</v>
      </c>
      <c r="I28" s="232">
        <v>80000</v>
      </c>
      <c r="J28" s="231" t="s">
        <v>604</v>
      </c>
      <c r="K28" s="231" t="s">
        <v>444</v>
      </c>
      <c r="L28" s="231" t="s">
        <v>445</v>
      </c>
      <c r="M28" s="229" t="s">
        <v>1085</v>
      </c>
      <c r="N28" s="233"/>
      <c r="O28" s="233"/>
      <c r="P28" s="233" t="s">
        <v>144</v>
      </c>
      <c r="Q28" s="233"/>
      <c r="R28" s="233"/>
      <c r="S28" s="235"/>
      <c r="T28" s="329" t="s">
        <v>1086</v>
      </c>
      <c r="U28" s="233"/>
      <c r="V28" s="233" t="s">
        <v>1087</v>
      </c>
      <c r="W28" s="233"/>
      <c r="X28" s="233" t="s">
        <v>1088</v>
      </c>
      <c r="Y28" s="233"/>
      <c r="Z28" s="233"/>
      <c r="AA28" s="233"/>
      <c r="AB28" s="233"/>
      <c r="AC28" s="233"/>
      <c r="AD28" s="252"/>
      <c r="AE28" s="233"/>
      <c r="AF28" s="233"/>
      <c r="AG28" s="233"/>
      <c r="AH28" s="233"/>
      <c r="AI28" s="233" t="str">
        <f t="shared" ref="AI28:AI46" si="2">X28</f>
        <v>Nívia Pereira (Ideflor-Bio/PA) pode ser estimulada a apoiar esta ação. SAMGE e RAPPAN podem ser utilizados para esta avaliação. O AM talvez tenha sistema de monitoramento das UC. Entrar em contato com a SEMA/AM e convidar o Miquéias Souza para substituir ou propor substituto a Sonia como articulador. A Sonia Canto do IPAAM não participou da oficina e não tinha respondido a nenhum email. Por isso, na oficina, sugeriu-se entrar em contato com o IPAAM e verificar se a Sonia teria disponibilidade de continuar como articuladora. O CMA/ICMBio fez esse contato e a Sonia reafirmou a disponibilidade em continuar como articuladora desta ação.</v>
      </c>
    </row>
    <row r="29" spans="1:36" ht="165" customHeight="1">
      <c r="A29" s="422" t="s">
        <v>378</v>
      </c>
      <c r="B29" s="127" t="s">
        <v>379</v>
      </c>
      <c r="C29" s="149" t="s">
        <v>380</v>
      </c>
      <c r="D29" s="134" t="s">
        <v>381</v>
      </c>
      <c r="E29" s="114" t="s">
        <v>382</v>
      </c>
      <c r="F29" s="115" t="s">
        <v>138</v>
      </c>
      <c r="G29" s="115" t="s">
        <v>176</v>
      </c>
      <c r="H29" s="116" t="s">
        <v>367</v>
      </c>
      <c r="I29" s="117">
        <v>2000000</v>
      </c>
      <c r="J29" s="116" t="s">
        <v>779</v>
      </c>
      <c r="K29" s="116" t="s">
        <v>1089</v>
      </c>
      <c r="L29" s="116" t="s">
        <v>1090</v>
      </c>
      <c r="M29" s="114" t="s">
        <v>1091</v>
      </c>
      <c r="N29" s="189"/>
      <c r="O29" s="189"/>
      <c r="P29" s="189"/>
      <c r="Q29" s="189" t="s">
        <v>144</v>
      </c>
      <c r="R29" s="189"/>
      <c r="S29" s="203"/>
      <c r="T29" s="176" t="s">
        <v>1092</v>
      </c>
      <c r="U29" s="281"/>
      <c r="V29" s="176"/>
      <c r="W29" s="176" t="s">
        <v>1093</v>
      </c>
      <c r="X29" s="176"/>
      <c r="Y29" s="176"/>
      <c r="Z29" s="176"/>
      <c r="AA29" s="176"/>
      <c r="AB29" s="176"/>
      <c r="AC29" s="176"/>
      <c r="AD29" s="176"/>
      <c r="AE29" s="176"/>
      <c r="AF29" s="176"/>
      <c r="AG29" s="176"/>
      <c r="AH29" s="176"/>
      <c r="AI29" s="239">
        <f t="shared" si="2"/>
        <v>0</v>
      </c>
    </row>
    <row r="30" spans="1:36" ht="165" customHeight="1">
      <c r="A30" s="472"/>
      <c r="B30" s="127" t="s">
        <v>392</v>
      </c>
      <c r="C30" s="264" t="s">
        <v>393</v>
      </c>
      <c r="D30" s="134" t="s">
        <v>394</v>
      </c>
      <c r="E30" s="114" t="s">
        <v>395</v>
      </c>
      <c r="F30" s="115" t="s">
        <v>138</v>
      </c>
      <c r="G30" s="115" t="s">
        <v>176</v>
      </c>
      <c r="H30" s="114" t="s">
        <v>177</v>
      </c>
      <c r="I30" s="117">
        <v>5000000</v>
      </c>
      <c r="J30" s="116" t="s">
        <v>1094</v>
      </c>
      <c r="K30" s="116" t="s">
        <v>1095</v>
      </c>
      <c r="L30" s="116" t="s">
        <v>525</v>
      </c>
      <c r="M30" s="114" t="s">
        <v>1096</v>
      </c>
      <c r="N30" s="189"/>
      <c r="O30" s="189"/>
      <c r="P30" s="189"/>
      <c r="Q30" s="189" t="s">
        <v>144</v>
      </c>
      <c r="R30" s="189"/>
      <c r="S30" s="203"/>
      <c r="T30" s="176" t="s">
        <v>1097</v>
      </c>
      <c r="U30" s="176" t="s">
        <v>1098</v>
      </c>
      <c r="V30" s="176"/>
      <c r="W30" s="176" t="s">
        <v>1099</v>
      </c>
      <c r="X30" s="269" t="s">
        <v>1100</v>
      </c>
      <c r="Y30" s="176"/>
      <c r="Z30" s="176"/>
      <c r="AA30" s="176"/>
      <c r="AB30" s="176"/>
      <c r="AC30" s="115" t="s">
        <v>1101</v>
      </c>
      <c r="AD30" s="176"/>
      <c r="AE30" s="176"/>
      <c r="AF30" s="116" t="s">
        <v>789</v>
      </c>
      <c r="AG30" s="176"/>
      <c r="AH30" s="176"/>
      <c r="AI30" s="257" t="str">
        <f t="shared" si="2"/>
        <v xml:space="preserve"> Em 2022 IDSM realizou expedição de estimativa de abundância de botos ao longo de todo o Rio Tocantins (1a x) e maior parte do Rio Tapajós (3a x)</v>
      </c>
    </row>
    <row r="31" spans="1:36" ht="351.75" customHeight="1">
      <c r="A31" s="472"/>
      <c r="B31" s="127" t="s">
        <v>404</v>
      </c>
      <c r="C31" s="149" t="s">
        <v>405</v>
      </c>
      <c r="D31" s="134" t="s">
        <v>394</v>
      </c>
      <c r="E31" s="114" t="s">
        <v>406</v>
      </c>
      <c r="F31" s="115" t="s">
        <v>138</v>
      </c>
      <c r="G31" s="115" t="s">
        <v>176</v>
      </c>
      <c r="H31" s="114" t="s">
        <v>407</v>
      </c>
      <c r="I31" s="117">
        <v>1500000</v>
      </c>
      <c r="J31" s="116" t="s">
        <v>797</v>
      </c>
      <c r="K31" s="116" t="s">
        <v>397</v>
      </c>
      <c r="L31" s="116" t="s">
        <v>525</v>
      </c>
      <c r="M31" s="114" t="s">
        <v>798</v>
      </c>
      <c r="N31" s="189"/>
      <c r="O31" s="189"/>
      <c r="P31" s="189"/>
      <c r="Q31" s="189" t="s">
        <v>144</v>
      </c>
      <c r="R31" s="189"/>
      <c r="S31" s="203"/>
      <c r="T31" s="176" t="s">
        <v>1102</v>
      </c>
      <c r="U31" s="176" t="s">
        <v>1098</v>
      </c>
      <c r="V31" s="176"/>
      <c r="W31" s="176" t="s">
        <v>1103</v>
      </c>
      <c r="X31" s="176" t="s">
        <v>1104</v>
      </c>
      <c r="Y31" s="176"/>
      <c r="Z31" s="176"/>
      <c r="AA31" s="176"/>
      <c r="AB31" s="176"/>
      <c r="AC31" s="115" t="s">
        <v>1101</v>
      </c>
      <c r="AD31" s="176"/>
      <c r="AE31" s="176"/>
      <c r="AF31" s="176"/>
      <c r="AG31" s="176"/>
      <c r="AH31" s="176"/>
      <c r="AI31" s="239" t="str">
        <f t="shared" si="2"/>
        <v>Projeto de anatomia e histologia do trato reprodutivo fêmea de peixe-boi amazônico em andamento.</v>
      </c>
    </row>
    <row r="32" spans="1:36" ht="165" customHeight="1">
      <c r="A32" s="472"/>
      <c r="B32" s="240" t="s">
        <v>417</v>
      </c>
      <c r="C32" s="251" t="s">
        <v>1105</v>
      </c>
      <c r="D32" s="250"/>
      <c r="E32" s="229"/>
      <c r="F32" s="230"/>
      <c r="G32" s="230"/>
      <c r="H32" s="229"/>
      <c r="I32" s="232"/>
      <c r="J32" s="231"/>
      <c r="K32" s="231"/>
      <c r="L32" s="231"/>
      <c r="M32" s="229" t="s">
        <v>1106</v>
      </c>
      <c r="N32" s="233"/>
      <c r="O32" s="233"/>
      <c r="P32" s="233"/>
      <c r="Q32" s="233"/>
      <c r="R32" s="233"/>
      <c r="S32" s="235"/>
      <c r="T32" s="239"/>
      <c r="U32" s="239"/>
      <c r="V32" s="239"/>
      <c r="W32" s="239"/>
      <c r="X32" s="239"/>
      <c r="Y32" s="239"/>
      <c r="Z32" s="239"/>
      <c r="AA32" s="239"/>
      <c r="AB32" s="239"/>
      <c r="AC32" s="239"/>
      <c r="AD32" s="239"/>
      <c r="AE32" s="239"/>
      <c r="AF32" s="239"/>
      <c r="AG32" s="239"/>
      <c r="AH32" s="239"/>
      <c r="AI32" s="233">
        <f t="shared" si="2"/>
        <v>0</v>
      </c>
    </row>
    <row r="33" spans="1:36" ht="165" customHeight="1">
      <c r="A33" s="472"/>
      <c r="B33" s="127" t="s">
        <v>427</v>
      </c>
      <c r="C33" s="165" t="s">
        <v>428</v>
      </c>
      <c r="D33" s="134" t="s">
        <v>394</v>
      </c>
      <c r="E33" s="114" t="s">
        <v>429</v>
      </c>
      <c r="F33" s="115" t="s">
        <v>138</v>
      </c>
      <c r="G33" s="115" t="s">
        <v>176</v>
      </c>
      <c r="H33" s="114" t="s">
        <v>430</v>
      </c>
      <c r="I33" s="117">
        <v>300000</v>
      </c>
      <c r="J33" s="116" t="s">
        <v>1107</v>
      </c>
      <c r="K33" s="116" t="s">
        <v>1108</v>
      </c>
      <c r="L33" s="116" t="s">
        <v>810</v>
      </c>
      <c r="M33" s="114" t="s">
        <v>1109</v>
      </c>
      <c r="N33" s="189"/>
      <c r="O33" s="189"/>
      <c r="P33" s="189"/>
      <c r="Q33" s="189" t="s">
        <v>144</v>
      </c>
      <c r="R33" s="189"/>
      <c r="S33" s="203"/>
      <c r="T33" s="176" t="s">
        <v>1110</v>
      </c>
      <c r="U33" s="176" t="s">
        <v>1111</v>
      </c>
      <c r="V33" s="176" t="s">
        <v>1112</v>
      </c>
      <c r="W33" s="176" t="s">
        <v>1113</v>
      </c>
      <c r="X33" s="176"/>
      <c r="Y33" s="176"/>
      <c r="Z33" s="176"/>
      <c r="AA33" s="176"/>
      <c r="AB33" s="176"/>
      <c r="AC33" s="176"/>
      <c r="AD33" s="176"/>
      <c r="AE33" s="176"/>
      <c r="AF33" s="176" t="s">
        <v>1114</v>
      </c>
      <c r="AG33" s="176"/>
      <c r="AH33" s="176"/>
      <c r="AI33" s="239">
        <f t="shared" si="2"/>
        <v>0</v>
      </c>
    </row>
    <row r="34" spans="1:36" ht="165" customHeight="1">
      <c r="A34" s="472"/>
      <c r="B34" s="240" t="s">
        <v>439</v>
      </c>
      <c r="C34" s="238" t="s">
        <v>818</v>
      </c>
      <c r="D34" s="229"/>
      <c r="E34" s="229"/>
      <c r="F34" s="230"/>
      <c r="G34" s="230"/>
      <c r="H34" s="229"/>
      <c r="I34" s="232"/>
      <c r="J34" s="231"/>
      <c r="K34" s="231"/>
      <c r="L34" s="231"/>
      <c r="M34" s="229" t="s">
        <v>819</v>
      </c>
      <c r="N34" s="233"/>
      <c r="O34" s="233"/>
      <c r="P34" s="233"/>
      <c r="Q34" s="233"/>
      <c r="R34" s="233"/>
      <c r="S34" s="235"/>
      <c r="T34" s="239"/>
      <c r="U34" s="239"/>
      <c r="V34" s="239"/>
      <c r="W34" s="239"/>
      <c r="X34" s="239"/>
      <c r="Y34" s="239"/>
      <c r="Z34" s="239"/>
      <c r="AA34" s="239"/>
      <c r="AB34" s="239"/>
      <c r="AC34" s="239"/>
      <c r="AD34" s="239"/>
      <c r="AE34" s="239"/>
      <c r="AF34" s="239"/>
      <c r="AG34" s="239"/>
      <c r="AH34" s="239"/>
      <c r="AI34" s="233">
        <f t="shared" si="2"/>
        <v>0</v>
      </c>
    </row>
    <row r="35" spans="1:36" ht="276.75" customHeight="1">
      <c r="A35" s="472"/>
      <c r="B35" s="127" t="s">
        <v>453</v>
      </c>
      <c r="C35" s="149" t="s">
        <v>454</v>
      </c>
      <c r="D35" s="134" t="s">
        <v>394</v>
      </c>
      <c r="E35" s="114" t="s">
        <v>455</v>
      </c>
      <c r="F35" s="115" t="s">
        <v>138</v>
      </c>
      <c r="G35" s="115" t="s">
        <v>176</v>
      </c>
      <c r="H35" s="114" t="s">
        <v>456</v>
      </c>
      <c r="I35" s="117">
        <v>5000000</v>
      </c>
      <c r="J35" s="116" t="s">
        <v>1115</v>
      </c>
      <c r="K35" s="116" t="s">
        <v>821</v>
      </c>
      <c r="L35" s="116" t="s">
        <v>459</v>
      </c>
      <c r="M35" s="114" t="s">
        <v>1116</v>
      </c>
      <c r="N35" s="189"/>
      <c r="O35" s="189"/>
      <c r="P35" s="189"/>
      <c r="Q35" s="189" t="s">
        <v>144</v>
      </c>
      <c r="R35" s="189"/>
      <c r="S35" s="203"/>
      <c r="T35" s="176" t="s">
        <v>1117</v>
      </c>
      <c r="U35" s="171" t="s">
        <v>1118</v>
      </c>
      <c r="V35" s="176"/>
      <c r="W35" s="176" t="s">
        <v>1119</v>
      </c>
      <c r="X35" s="176"/>
      <c r="Y35" s="176"/>
      <c r="Z35" s="176"/>
      <c r="AA35" s="176"/>
      <c r="AB35" s="176"/>
      <c r="AC35" s="176"/>
      <c r="AD35" s="176"/>
      <c r="AE35" s="176"/>
      <c r="AF35" s="276" t="s">
        <v>1120</v>
      </c>
      <c r="AG35" s="176"/>
      <c r="AH35" s="176"/>
      <c r="AI35" s="239">
        <f t="shared" si="2"/>
        <v>0</v>
      </c>
    </row>
    <row r="36" spans="1:36" s="260" customFormat="1" ht="165" customHeight="1">
      <c r="A36" s="472"/>
      <c r="B36" s="265" t="s">
        <v>468</v>
      </c>
      <c r="C36" s="273" t="s">
        <v>469</v>
      </c>
      <c r="D36" s="266" t="s">
        <v>1121</v>
      </c>
      <c r="E36" s="278" t="s">
        <v>1122</v>
      </c>
      <c r="F36" s="332" t="s">
        <v>138</v>
      </c>
      <c r="G36" s="332" t="s">
        <v>176</v>
      </c>
      <c r="H36" s="278" t="s">
        <v>407</v>
      </c>
      <c r="I36" s="333">
        <v>1000000</v>
      </c>
      <c r="J36" s="276" t="s">
        <v>1123</v>
      </c>
      <c r="K36" s="276" t="s">
        <v>1124</v>
      </c>
      <c r="L36" s="276" t="s">
        <v>821</v>
      </c>
      <c r="M36" s="278" t="s">
        <v>1125</v>
      </c>
      <c r="N36" s="267"/>
      <c r="O36" s="267"/>
      <c r="P36" s="267" t="s">
        <v>144</v>
      </c>
      <c r="Q36" s="267"/>
      <c r="R36" s="267"/>
      <c r="S36" s="268"/>
      <c r="T36" s="269" t="s">
        <v>1126</v>
      </c>
      <c r="U36" s="270"/>
      <c r="V36" s="270"/>
      <c r="W36" s="270"/>
      <c r="X36" s="270"/>
      <c r="Y36" s="270"/>
      <c r="Z36" s="270" t="s">
        <v>1127</v>
      </c>
      <c r="AA36" s="270"/>
      <c r="AB36" s="270"/>
      <c r="AC36" s="270"/>
      <c r="AD36" s="270"/>
      <c r="AE36" s="270"/>
      <c r="AF36" s="276" t="s">
        <v>1128</v>
      </c>
      <c r="AG36" s="270"/>
      <c r="AH36" s="270"/>
      <c r="AI36" s="271">
        <f t="shared" si="2"/>
        <v>0</v>
      </c>
      <c r="AJ36" s="259"/>
    </row>
    <row r="37" spans="1:36" ht="165" customHeight="1">
      <c r="A37" s="472"/>
      <c r="B37" s="127" t="s">
        <v>477</v>
      </c>
      <c r="C37" s="222" t="s">
        <v>478</v>
      </c>
      <c r="D37" s="114" t="s">
        <v>479</v>
      </c>
      <c r="E37" s="114" t="s">
        <v>480</v>
      </c>
      <c r="F37" s="115" t="s">
        <v>1129</v>
      </c>
      <c r="G37" s="115" t="s">
        <v>176</v>
      </c>
      <c r="H37" s="114" t="s">
        <v>456</v>
      </c>
      <c r="I37" s="117">
        <v>100000</v>
      </c>
      <c r="J37" s="116" t="s">
        <v>1130</v>
      </c>
      <c r="K37" s="116" t="s">
        <v>458</v>
      </c>
      <c r="L37" s="116" t="s">
        <v>459</v>
      </c>
      <c r="M37" s="114" t="s">
        <v>841</v>
      </c>
      <c r="N37" s="189" t="s">
        <v>144</v>
      </c>
      <c r="O37" s="189"/>
      <c r="P37" s="189"/>
      <c r="Q37" s="189"/>
      <c r="R37" s="189"/>
      <c r="S37" s="203"/>
      <c r="T37" s="136" t="s">
        <v>1131</v>
      </c>
      <c r="U37" s="224"/>
      <c r="V37" s="189"/>
      <c r="W37" s="189" t="s">
        <v>456</v>
      </c>
      <c r="X37" s="189" t="s">
        <v>1132</v>
      </c>
      <c r="Y37" s="189"/>
      <c r="Z37" s="189"/>
      <c r="AA37" s="189"/>
      <c r="AB37" s="189"/>
      <c r="AC37" s="189"/>
      <c r="AD37" s="189"/>
      <c r="AE37" s="189"/>
      <c r="AF37" s="189"/>
      <c r="AG37" s="189"/>
      <c r="AH37" s="189"/>
      <c r="AI37" s="239" t="str">
        <f t="shared" si="2"/>
        <v xml:space="preserve">A realização "on line" deste Workshop, permitiria-nos convidar especialistas estrangeiros, que contribuiriam com sua "expertise" nos temas abordados, bem como com informações de distintas áreas da bacia Amazônica, visando à análise de risco integrada. </v>
      </c>
    </row>
    <row r="38" spans="1:36" ht="165" customHeight="1">
      <c r="A38" s="472"/>
      <c r="B38" s="135" t="s">
        <v>489</v>
      </c>
      <c r="C38" s="149" t="s">
        <v>490</v>
      </c>
      <c r="D38" s="134" t="s">
        <v>491</v>
      </c>
      <c r="E38" s="114" t="s">
        <v>492</v>
      </c>
      <c r="F38" s="115" t="s">
        <v>138</v>
      </c>
      <c r="G38" s="115" t="s">
        <v>157</v>
      </c>
      <c r="H38" s="114" t="s">
        <v>493</v>
      </c>
      <c r="I38" s="146">
        <v>100000</v>
      </c>
      <c r="J38" s="116" t="s">
        <v>1133</v>
      </c>
      <c r="K38" s="116" t="s">
        <v>495</v>
      </c>
      <c r="L38" s="116" t="s">
        <v>525</v>
      </c>
      <c r="M38" s="114" t="s">
        <v>1134</v>
      </c>
      <c r="N38" s="189"/>
      <c r="O38" s="189"/>
      <c r="P38" s="189" t="s">
        <v>144</v>
      </c>
      <c r="Q38" s="189"/>
      <c r="R38" s="189"/>
      <c r="S38" s="203"/>
      <c r="T38" s="189" t="s">
        <v>1135</v>
      </c>
      <c r="U38" s="189" t="s">
        <v>1136</v>
      </c>
      <c r="V38" s="189" t="s">
        <v>1137</v>
      </c>
      <c r="W38" s="189" t="s">
        <v>1138</v>
      </c>
      <c r="X38" s="189" t="s">
        <v>1139</v>
      </c>
      <c r="Y38" s="189"/>
      <c r="Z38" s="189"/>
      <c r="AA38" s="189"/>
      <c r="AB38" s="189"/>
      <c r="AC38" s="115" t="s">
        <v>1140</v>
      </c>
      <c r="AD38" s="189"/>
      <c r="AE38" s="189"/>
      <c r="AF38" s="189"/>
      <c r="AG38" s="189"/>
      <c r="AH38" s="189"/>
      <c r="AI38" s="239" t="str">
        <f t="shared" si="2"/>
        <v>Ainda que no estado do Amazonas tenha sido publicada normatização das interações com botos, há um rotineiro descumprimento das normas estabelecidas e a proliferação de novos empreendimentos que oferecem este modelo de interação com fauna silvestre. (Marcelo Vidal/ICMBio). Necessidade de sensibilização da prefeitura de Novo Airão e da SEMA e IPAAM quanto a importância da normatização (IN do AM e Resolução de 2018). Diversos novos flutuantes fazendo a atividade turistica com mamiferos aquáticos desordenada no Baixo Rio Negro e no Pará. Oficio do GAT para IPAAM e SEMA propondo ordenamento, capacitações etc e nas ações previstas no 5.2)</v>
      </c>
    </row>
    <row r="39" spans="1:36" ht="165" customHeight="1">
      <c r="A39" s="472"/>
      <c r="B39" s="135" t="s">
        <v>504</v>
      </c>
      <c r="C39" s="165" t="s">
        <v>505</v>
      </c>
      <c r="D39" s="114" t="s">
        <v>1141</v>
      </c>
      <c r="E39" s="114" t="s">
        <v>859</v>
      </c>
      <c r="F39" s="115" t="s">
        <v>508</v>
      </c>
      <c r="G39" s="115" t="s">
        <v>157</v>
      </c>
      <c r="H39" s="114" t="s">
        <v>493</v>
      </c>
      <c r="I39" s="117">
        <v>50000</v>
      </c>
      <c r="J39" s="116" t="s">
        <v>1142</v>
      </c>
      <c r="K39" s="116" t="s">
        <v>1143</v>
      </c>
      <c r="L39" s="116" t="s">
        <v>495</v>
      </c>
      <c r="M39" s="114" t="s">
        <v>870</v>
      </c>
      <c r="N39" s="189"/>
      <c r="O39" s="189"/>
      <c r="P39" s="189" t="s">
        <v>144</v>
      </c>
      <c r="Q39" s="189"/>
      <c r="R39" s="189"/>
      <c r="S39" s="203"/>
      <c r="T39" s="277" t="s">
        <v>1144</v>
      </c>
      <c r="U39" s="189" t="s">
        <v>1145</v>
      </c>
      <c r="V39" s="189" t="s">
        <v>1146</v>
      </c>
      <c r="W39" s="189" t="s">
        <v>1147</v>
      </c>
      <c r="X39" s="189" t="s">
        <v>1148</v>
      </c>
      <c r="Y39" s="189"/>
      <c r="Z39" s="114" t="s">
        <v>1149</v>
      </c>
      <c r="AA39" s="189"/>
      <c r="AB39" s="189"/>
      <c r="AC39" s="115" t="s">
        <v>176</v>
      </c>
      <c r="AD39" s="189"/>
      <c r="AE39" s="189"/>
      <c r="AF39" s="116" t="s">
        <v>1150</v>
      </c>
      <c r="AG39" s="189"/>
      <c r="AH39" s="189"/>
      <c r="AI39" s="239" t="str">
        <f t="shared" si="2"/>
        <v>Originalmente, somente relatórios constam como produto desta ação. Sugiro inserir também artigos publicados. (Marcelo Vidal/ICMBio)</v>
      </c>
    </row>
    <row r="40" spans="1:36" ht="165" customHeight="1">
      <c r="A40" s="472"/>
      <c r="B40" s="127" t="s">
        <v>937</v>
      </c>
      <c r="C40" s="126" t="s">
        <v>938</v>
      </c>
      <c r="D40" s="127" t="s">
        <v>939</v>
      </c>
      <c r="E40" s="127" t="s">
        <v>940</v>
      </c>
      <c r="F40" s="199">
        <v>44409</v>
      </c>
      <c r="G40" s="199">
        <v>45292</v>
      </c>
      <c r="H40" s="127" t="s">
        <v>456</v>
      </c>
      <c r="I40" s="125"/>
      <c r="J40" s="127" t="s">
        <v>941</v>
      </c>
      <c r="K40" s="127" t="s">
        <v>1151</v>
      </c>
      <c r="L40" s="127" t="s">
        <v>1151</v>
      </c>
      <c r="M40" s="127" t="s">
        <v>943</v>
      </c>
      <c r="N40" s="189"/>
      <c r="O40" s="189"/>
      <c r="P40" s="189"/>
      <c r="Q40" s="189" t="s">
        <v>144</v>
      </c>
      <c r="R40" s="189"/>
      <c r="S40" s="203"/>
      <c r="T40" s="136" t="s">
        <v>1152</v>
      </c>
      <c r="U40" s="189"/>
      <c r="V40" s="189" t="s">
        <v>1153</v>
      </c>
      <c r="W40" s="189" t="s">
        <v>456</v>
      </c>
      <c r="X40" s="189" t="s">
        <v>1154</v>
      </c>
      <c r="Y40" s="189"/>
      <c r="Z40" s="189"/>
      <c r="AA40" s="189"/>
      <c r="AB40" s="189"/>
      <c r="AC40" s="189"/>
      <c r="AD40" s="189"/>
      <c r="AE40" s="189"/>
      <c r="AF40" s="278" t="s">
        <v>1155</v>
      </c>
      <c r="AG40" s="189"/>
      <c r="AH40" s="189"/>
      <c r="AI40" s="239" t="str">
        <f t="shared" si="2"/>
        <v xml:space="preserve">AZAB (Associação de Zoologicos e Aquários do Brasil) pode ser contactado para apoiar no levantamento de dados para esta ação (verificar com a Daniella). ZOONAMA possui peixe-bois mantidos na sua estrutura. Daniella coloca que, como a elaboração do produto desta ação envolve a adesão das instituições mantenedoras da espécie ao "Studbook" em si, bem como, ao uso de um marcador genético único, que ainda precisa ser escolhido com base na literatura e informação individual oriunda destes estudos disponíveis, aliado ao fato de ser uma ação proposta em 2021, reduzindo assim, o período para sua execução, proponho alterações ao nome da ação, seu objetivo e resultados ou produtos esperados. Sugiro as seguintes alterações:
1.  Ao nome da ação - Analisar a viabilidade da elaboração de modelo de "Studbook" dos peixes-bois-amazônicos, com base nas informações genéticas disponíveis.
2. Aos resultados esperados - Com base nas análises genéticas disponíveis, proceder à apresentação de um modelo de "Studbook" dos peixes-bois-amazônicos aos mantenedores da espécie.   E se necessário, propor-lhes, uma metodologia padrão, p.ex. um único marcador para a obtenção de informações genéticas comparáveis entre si para o uso no programa de manejo ex situ desta espécie ameaçada. Estimar os custos necessários à implantação de um "studbook" dos peixes-bois-amazônicos, incluindo as análises genéticas inerentes a sua elaboração. 
Propor a inclusão de Trichechus inunguis num acordo de cooperação técnica entre AZAB/ICBMBio/MMA, visando ao estabelecimento e o manejo ex situ de populações de segurança desta espécie ameaçada, com objetivo de garantir suas viabilidades genéticas e demográficas, com vistas ao manejo populacional na natureza.  
3. Aos produtos esperados:
3.1.Modelo de "studbook" elaborado com base nas informações genéticas disponíveis ou na sugestão de uso de um marcador genético padronizado a este fim.
3.2. Estimar o custo deste levantamento genético necessário para a execução deste "studbook".
 3.3. Minuta de acordo de cooperação técnica entre AZAB/ICBMBio/MMA visando à inclusão e oficialização do programa de manejo ex situ de T. inunguis, a exemplo de parcerias bem sucedidas que já ocorrem neste sentido, como p.ex., entre INPA, CEPRAS e Aquário de São Paulo.  </v>
      </c>
    </row>
    <row r="41" spans="1:36" ht="165" customHeight="1">
      <c r="A41" s="473" t="s">
        <v>517</v>
      </c>
      <c r="B41" s="240" t="s">
        <v>518</v>
      </c>
      <c r="C41" s="228" t="s">
        <v>519</v>
      </c>
      <c r="D41" s="229" t="s">
        <v>520</v>
      </c>
      <c r="E41" s="229" t="s">
        <v>521</v>
      </c>
      <c r="F41" s="230" t="s">
        <v>522</v>
      </c>
      <c r="G41" s="230" t="s">
        <v>139</v>
      </c>
      <c r="H41" s="231" t="s">
        <v>211</v>
      </c>
      <c r="I41" s="232">
        <v>10000</v>
      </c>
      <c r="J41" s="231" t="s">
        <v>871</v>
      </c>
      <c r="K41" s="231" t="s">
        <v>1156</v>
      </c>
      <c r="L41" s="231" t="s">
        <v>525</v>
      </c>
      <c r="M41" s="229" t="s">
        <v>1157</v>
      </c>
      <c r="N41" s="233"/>
      <c r="O41" s="233"/>
      <c r="P41" s="233" t="s">
        <v>144</v>
      </c>
      <c r="Q41" s="233"/>
      <c r="R41" s="233"/>
      <c r="S41" s="235"/>
      <c r="T41" s="239" t="s">
        <v>1158</v>
      </c>
      <c r="U41" s="239" t="s">
        <v>1159</v>
      </c>
      <c r="V41" s="239" t="s">
        <v>1160</v>
      </c>
      <c r="W41" s="239" t="s">
        <v>1161</v>
      </c>
      <c r="X41" s="239" t="s">
        <v>1162</v>
      </c>
      <c r="Y41" s="239"/>
      <c r="Z41" s="239"/>
      <c r="AA41" s="239"/>
      <c r="AB41" s="239"/>
      <c r="AC41" s="239"/>
      <c r="AD41" s="253"/>
      <c r="AE41" s="239"/>
      <c r="AF41" s="239"/>
      <c r="AG41" s="239"/>
      <c r="AH41" s="239"/>
      <c r="AI41" s="239" t="str">
        <f t="shared" si="2"/>
        <v>Buscar maiores informações sobre as normativas em andamento no MMA para o GAT - Processo ICMBio 02034.000112.03 2021-31 (Thaís/MMA e Fabia Luna/ICMBio tem maiores informações). A Sonia Canto do IPAAM não participou da oficina e não tinha respondido a nenhum email. Por isso, na oficina, sugeriu-se entrar em contato com o IPAAM e verificar se a Sonia teria disponibilidade de continuar como articuladora. O CMA/ICMBio fez esse contato e a Sonia reafirmou a disponibilidade em continuar como articuladora desta ação.</v>
      </c>
    </row>
    <row r="42" spans="1:36" ht="165" customHeight="1">
      <c r="A42" s="473"/>
      <c r="B42" s="237" t="s">
        <v>533</v>
      </c>
      <c r="C42" s="228" t="s">
        <v>534</v>
      </c>
      <c r="D42" s="250" t="s">
        <v>535</v>
      </c>
      <c r="E42" s="229" t="s">
        <v>536</v>
      </c>
      <c r="F42" s="230" t="s">
        <v>138</v>
      </c>
      <c r="G42" s="230" t="s">
        <v>176</v>
      </c>
      <c r="H42" s="229" t="s">
        <v>1163</v>
      </c>
      <c r="I42" s="232">
        <v>250000</v>
      </c>
      <c r="J42" s="231" t="s">
        <v>877</v>
      </c>
      <c r="K42" s="231" t="s">
        <v>878</v>
      </c>
      <c r="L42" s="231" t="s">
        <v>540</v>
      </c>
      <c r="M42" s="229" t="s">
        <v>1164</v>
      </c>
      <c r="N42" s="233"/>
      <c r="O42" s="233"/>
      <c r="P42" s="233"/>
      <c r="Q42" s="233" t="s">
        <v>144</v>
      </c>
      <c r="R42" s="233"/>
      <c r="S42" s="235"/>
      <c r="T42" s="239" t="s">
        <v>1165</v>
      </c>
      <c r="U42" s="239" t="s">
        <v>1166</v>
      </c>
      <c r="V42" s="239" t="s">
        <v>1167</v>
      </c>
      <c r="W42" s="239" t="s">
        <v>1168</v>
      </c>
      <c r="X42" s="239"/>
      <c r="Y42" s="239"/>
      <c r="Z42" s="239"/>
      <c r="AA42" s="239"/>
      <c r="AB42" s="239"/>
      <c r="AC42" s="239"/>
      <c r="AD42" s="229" t="s">
        <v>537</v>
      </c>
      <c r="AE42" s="239"/>
      <c r="AF42" s="239"/>
      <c r="AG42" s="239"/>
      <c r="AH42" s="239"/>
      <c r="AI42" s="239"/>
    </row>
    <row r="43" spans="1:36" ht="165" customHeight="1">
      <c r="A43" s="473"/>
      <c r="B43" s="237" t="s">
        <v>550</v>
      </c>
      <c r="C43" s="228" t="s">
        <v>551</v>
      </c>
      <c r="D43" s="254" t="s">
        <v>552</v>
      </c>
      <c r="E43" s="229" t="s">
        <v>553</v>
      </c>
      <c r="F43" s="230" t="s">
        <v>156</v>
      </c>
      <c r="G43" s="230" t="s">
        <v>176</v>
      </c>
      <c r="H43" s="229" t="s">
        <v>1163</v>
      </c>
      <c r="I43" s="232">
        <v>700000</v>
      </c>
      <c r="J43" s="229" t="s">
        <v>887</v>
      </c>
      <c r="K43" s="231" t="s">
        <v>1169</v>
      </c>
      <c r="L43" s="231" t="s">
        <v>888</v>
      </c>
      <c r="M43" s="229" t="s">
        <v>1170</v>
      </c>
      <c r="N43" s="233"/>
      <c r="O43" s="233"/>
      <c r="P43" s="233" t="s">
        <v>144</v>
      </c>
      <c r="Q43" s="233"/>
      <c r="R43" s="233"/>
      <c r="S43" s="235"/>
      <c r="T43" s="328" t="s">
        <v>1171</v>
      </c>
      <c r="U43" s="263"/>
      <c r="V43" s="239" t="s">
        <v>1172</v>
      </c>
      <c r="W43" s="239" t="s">
        <v>537</v>
      </c>
      <c r="X43" s="239" t="s">
        <v>1173</v>
      </c>
      <c r="Y43" s="239"/>
      <c r="Z43" s="239"/>
      <c r="AA43" s="239"/>
      <c r="AB43" s="239"/>
      <c r="AC43" s="239"/>
      <c r="AD43" s="229" t="s">
        <v>537</v>
      </c>
      <c r="AE43" s="239"/>
      <c r="AF43" s="229" t="s">
        <v>1174</v>
      </c>
      <c r="AG43" s="239"/>
      <c r="AH43" s="239"/>
      <c r="AI43" s="239" t="str">
        <f t="shared" si="2"/>
        <v>Há cartilha já elaborada pelo MPEG que pode ser  reimpressa e utilizada nesta ação.</v>
      </c>
    </row>
    <row r="44" spans="1:36" ht="165" customHeight="1">
      <c r="A44" s="473"/>
      <c r="B44" s="237" t="s">
        <v>562</v>
      </c>
      <c r="C44" s="228" t="s">
        <v>563</v>
      </c>
      <c r="D44" s="250" t="s">
        <v>564</v>
      </c>
      <c r="E44" s="229" t="s">
        <v>565</v>
      </c>
      <c r="F44" s="230" t="s">
        <v>175</v>
      </c>
      <c r="G44" s="230" t="s">
        <v>566</v>
      </c>
      <c r="H44" s="229" t="s">
        <v>567</v>
      </c>
      <c r="I44" s="232">
        <v>0</v>
      </c>
      <c r="J44" s="231" t="s">
        <v>897</v>
      </c>
      <c r="K44" s="231" t="s">
        <v>569</v>
      </c>
      <c r="L44" s="231" t="s">
        <v>525</v>
      </c>
      <c r="M44" s="229" t="s">
        <v>1175</v>
      </c>
      <c r="N44" s="233"/>
      <c r="O44" s="233"/>
      <c r="P44" s="233" t="s">
        <v>144</v>
      </c>
      <c r="Q44" s="233"/>
      <c r="R44" s="233"/>
      <c r="S44" s="235"/>
      <c r="T44" s="239" t="s">
        <v>1176</v>
      </c>
      <c r="U44" s="263"/>
      <c r="V44" s="239" t="s">
        <v>1177</v>
      </c>
      <c r="W44" s="239" t="s">
        <v>1178</v>
      </c>
      <c r="X44" s="239" t="s">
        <v>1179</v>
      </c>
      <c r="Y44" s="239"/>
      <c r="Z44" s="239"/>
      <c r="AA44" s="239"/>
      <c r="AB44" s="239"/>
      <c r="AC44" s="230" t="s">
        <v>1101</v>
      </c>
      <c r="AD44" s="239"/>
      <c r="AE44" s="239"/>
      <c r="AF44" s="239"/>
      <c r="AG44" s="239"/>
      <c r="AH44" s="239"/>
      <c r="AI44" s="239" t="str">
        <f t="shared" si="2"/>
        <v>Elaborar um material informativo básico sobre o tema, para encaminhar às secretarias estaduais de educação da região norte seria um avanço. Talvez no próximo ano haja alguma perspectiva de avanço nessa ação, tendo em vista o fim da pandemia e as novas secretarias estaduais de educação (troca ou não dos governos estaduais).(Diogo Lagroteria/ICMBio). A AMPA, o IDSM e o CMA têm muitos materiais prontos, online, para utilização. Buscar também incluir capacitação de professores na plataforma online existente para tal.</v>
      </c>
    </row>
    <row r="45" spans="1:36" ht="165" customHeight="1">
      <c r="A45" s="473"/>
      <c r="B45" s="237" t="s">
        <v>576</v>
      </c>
      <c r="C45" s="251" t="s">
        <v>577</v>
      </c>
      <c r="D45" s="229" t="s">
        <v>578</v>
      </c>
      <c r="E45" s="229" t="s">
        <v>579</v>
      </c>
      <c r="F45" s="230" t="s">
        <v>138</v>
      </c>
      <c r="G45" s="230" t="s">
        <v>566</v>
      </c>
      <c r="H45" s="229" t="s">
        <v>567</v>
      </c>
      <c r="I45" s="232">
        <v>20000</v>
      </c>
      <c r="J45" s="231" t="s">
        <v>904</v>
      </c>
      <c r="K45" s="231" t="s">
        <v>569</v>
      </c>
      <c r="L45" s="231" t="s">
        <v>525</v>
      </c>
      <c r="M45" s="229" t="s">
        <v>1180</v>
      </c>
      <c r="N45" s="233"/>
      <c r="O45" s="233"/>
      <c r="P45" s="233" t="s">
        <v>144</v>
      </c>
      <c r="Q45" s="233"/>
      <c r="R45" s="233"/>
      <c r="S45" s="235"/>
      <c r="T45" s="239" t="s">
        <v>1181</v>
      </c>
      <c r="U45" s="263"/>
      <c r="V45" s="239" t="s">
        <v>1182</v>
      </c>
      <c r="W45" s="239" t="s">
        <v>1178</v>
      </c>
      <c r="X45" s="239" t="s">
        <v>1183</v>
      </c>
      <c r="Y45" s="239"/>
      <c r="Z45" s="239"/>
      <c r="AA45" s="239"/>
      <c r="AB45" s="239"/>
      <c r="AC45" s="239"/>
      <c r="AD45" s="239"/>
      <c r="AE45" s="239"/>
      <c r="AF45" s="239"/>
      <c r="AG45" s="239"/>
      <c r="AH45" s="239"/>
      <c r="AI45" s="239" t="str">
        <f t="shared" si="2"/>
        <v xml:space="preserve">Essa ação tem a perspectiva de ser retomada, no estado do Amazonas, na rede municipal de ensino, no ano de 2023. Seria interessante pensarmos em vídeos didáticos sobre o tema, para serem distribuídos para as redes municipais e estaduais de ensino. Seria interessante uma articulação com a rede estadual de ensino do estado do Amazonas, para ver a possibilidade de utilizar a plataforma de ensino à distância para tal. Video-aulas para professores e para o público infanto juvenil (Diogo Lagroteria/ICMBio). AMPA tem palestras virtuais gravadas, que podem ser editadas para gerar videos-aulas (necessidade de programa pago para tal). </v>
      </c>
    </row>
    <row r="46" spans="1:36" ht="165" customHeight="1">
      <c r="A46" s="473"/>
      <c r="B46" s="237" t="s">
        <v>584</v>
      </c>
      <c r="C46" s="228" t="s">
        <v>585</v>
      </c>
      <c r="D46" s="250" t="s">
        <v>586</v>
      </c>
      <c r="E46" s="229" t="s">
        <v>587</v>
      </c>
      <c r="F46" s="230" t="s">
        <v>175</v>
      </c>
      <c r="G46" s="230" t="s">
        <v>139</v>
      </c>
      <c r="H46" s="229" t="s">
        <v>1184</v>
      </c>
      <c r="I46" s="232">
        <v>300000</v>
      </c>
      <c r="J46" s="231" t="s">
        <v>1185</v>
      </c>
      <c r="K46" s="231" t="s">
        <v>570</v>
      </c>
      <c r="L46" s="231" t="s">
        <v>525</v>
      </c>
      <c r="M46" s="229" t="s">
        <v>1186</v>
      </c>
      <c r="N46" s="233"/>
      <c r="O46" s="233"/>
      <c r="P46" s="233" t="s">
        <v>144</v>
      </c>
      <c r="Q46" s="233"/>
      <c r="R46" s="233"/>
      <c r="S46" s="235"/>
      <c r="T46" s="239" t="s">
        <v>1187</v>
      </c>
      <c r="U46" s="239" t="s">
        <v>1188</v>
      </c>
      <c r="V46" s="239" t="s">
        <v>1189</v>
      </c>
      <c r="W46" s="239" t="s">
        <v>1190</v>
      </c>
      <c r="X46" s="239" t="s">
        <v>1191</v>
      </c>
      <c r="Y46" s="239"/>
      <c r="Z46" s="239"/>
      <c r="AA46" s="239"/>
      <c r="AB46" s="239"/>
      <c r="AC46" s="239"/>
      <c r="AD46" s="229" t="s">
        <v>1192</v>
      </c>
      <c r="AE46" s="239"/>
      <c r="AF46" s="231" t="s">
        <v>1193</v>
      </c>
      <c r="AG46" s="239"/>
      <c r="AH46" s="239"/>
      <c r="AI46" s="239" t="str">
        <f t="shared" si="2"/>
        <v>Parceiros estão longe e o contato é precário, em função da distância e frequência baixa de contato. (Lauro Paiva /ICMBio). Necessidade de retomar as reuniões, preferencialmente pessoalmente. Na REMANOR há movimento para incluir outros colaboradores, além de quem está apto ao resgate. Buscar a alteração da portaria para possibilitar estas inclusões. CMA deve buscar recursos para fortalecer a REMANOR (GEF, etc).</v>
      </c>
    </row>
    <row r="48" spans="1:36">
      <c r="B48" s="207"/>
    </row>
    <row r="49" spans="1:14">
      <c r="L49" s="208"/>
    </row>
    <row r="50" spans="1:14" ht="84">
      <c r="A50" s="209" t="s">
        <v>598</v>
      </c>
      <c r="B50" s="210"/>
      <c r="C50" s="210"/>
      <c r="D50" s="210"/>
      <c r="E50" s="210"/>
      <c r="F50" s="210"/>
      <c r="G50" s="210"/>
      <c r="H50" s="210"/>
      <c r="I50" s="210"/>
      <c r="J50" s="210"/>
      <c r="K50" s="210"/>
      <c r="L50" s="211"/>
      <c r="M50" s="212"/>
    </row>
    <row r="51" spans="1:14" ht="21">
      <c r="A51" s="213"/>
      <c r="B51" s="214"/>
      <c r="C51" s="214"/>
      <c r="D51" s="215"/>
      <c r="E51" s="215"/>
      <c r="F51" s="215"/>
      <c r="G51" s="215"/>
      <c r="H51" s="215"/>
      <c r="I51" s="215"/>
      <c r="J51" s="215"/>
      <c r="K51" s="215"/>
      <c r="L51" s="215"/>
      <c r="M51" s="215"/>
      <c r="N51" s="215"/>
    </row>
    <row r="52" spans="1:14" ht="47.25" thickBot="1">
      <c r="A52" s="216" t="s">
        <v>599</v>
      </c>
      <c r="B52" s="217"/>
      <c r="C52" s="218"/>
    </row>
    <row r="54" spans="1:14" ht="15.75">
      <c r="A54" s="470" t="s">
        <v>600</v>
      </c>
      <c r="B54" s="395" t="s">
        <v>122</v>
      </c>
      <c r="C54" s="395" t="s">
        <v>3</v>
      </c>
      <c r="D54" s="395" t="s">
        <v>5</v>
      </c>
      <c r="E54" s="395" t="s">
        <v>7</v>
      </c>
      <c r="F54" s="395" t="s">
        <v>9</v>
      </c>
      <c r="G54" s="395"/>
      <c r="H54" s="395" t="s">
        <v>11</v>
      </c>
      <c r="I54" s="395" t="s">
        <v>15</v>
      </c>
      <c r="J54" s="468" t="s">
        <v>13</v>
      </c>
      <c r="K54" s="468" t="s">
        <v>123</v>
      </c>
      <c r="L54" s="468"/>
      <c r="M54" s="468" t="s">
        <v>21</v>
      </c>
      <c r="N54" s="219"/>
    </row>
    <row r="55" spans="1:14" ht="31.5">
      <c r="A55" s="471"/>
      <c r="B55" s="395"/>
      <c r="C55" s="395"/>
      <c r="D55" s="395"/>
      <c r="E55" s="395"/>
      <c r="F55" s="220" t="s">
        <v>129</v>
      </c>
      <c r="G55" s="220" t="s">
        <v>130</v>
      </c>
      <c r="H55" s="395"/>
      <c r="I55" s="395"/>
      <c r="J55" s="468"/>
      <c r="K55" s="101" t="s">
        <v>131</v>
      </c>
      <c r="L55" s="101" t="s">
        <v>132</v>
      </c>
      <c r="M55" s="468"/>
    </row>
    <row r="56" spans="1:14" ht="45">
      <c r="A56" s="135" t="s">
        <v>601</v>
      </c>
      <c r="B56" s="135"/>
      <c r="C56" s="176" t="s">
        <v>1194</v>
      </c>
      <c r="D56" s="176"/>
      <c r="E56" s="176"/>
      <c r="F56" s="176"/>
      <c r="G56" s="176"/>
      <c r="H56" s="176"/>
      <c r="I56" s="176"/>
      <c r="J56" s="189"/>
      <c r="K56" s="189"/>
      <c r="L56" s="189"/>
      <c r="M56" s="189"/>
    </row>
    <row r="57" spans="1:14">
      <c r="A57" s="135"/>
      <c r="B57" s="135"/>
      <c r="C57" s="176"/>
      <c r="D57" s="176"/>
      <c r="E57" s="176"/>
      <c r="F57" s="176"/>
      <c r="G57" s="176"/>
      <c r="H57" s="176"/>
      <c r="I57" s="176"/>
      <c r="J57" s="176"/>
      <c r="K57" s="176"/>
      <c r="L57" s="176"/>
      <c r="M57" s="176"/>
    </row>
    <row r="58" spans="1:14">
      <c r="A58" s="135"/>
      <c r="B58" s="135"/>
      <c r="C58" s="176"/>
      <c r="D58" s="176"/>
      <c r="E58" s="176"/>
      <c r="F58" s="176"/>
      <c r="G58" s="176"/>
      <c r="H58" s="176"/>
      <c r="I58" s="176"/>
      <c r="J58" s="176"/>
      <c r="K58" s="176"/>
      <c r="L58" s="176"/>
      <c r="M58" s="176"/>
    </row>
    <row r="59" spans="1:14">
      <c r="A59" s="135"/>
      <c r="B59" s="135"/>
      <c r="C59" s="176"/>
      <c r="D59" s="176"/>
      <c r="E59" s="176"/>
      <c r="F59" s="176"/>
      <c r="G59" s="176"/>
      <c r="H59" s="176"/>
      <c r="I59" s="176"/>
      <c r="J59" s="176"/>
      <c r="K59" s="176"/>
      <c r="L59" s="176"/>
      <c r="M59" s="176"/>
    </row>
    <row r="60" spans="1:14">
      <c r="A60" s="135"/>
      <c r="B60" s="135"/>
      <c r="C60" s="176"/>
      <c r="D60" s="176"/>
      <c r="E60" s="176"/>
      <c r="F60" s="176"/>
      <c r="G60" s="176"/>
      <c r="H60" s="176"/>
      <c r="I60" s="176"/>
      <c r="J60" s="176"/>
      <c r="K60" s="176"/>
      <c r="L60" s="176"/>
      <c r="M60" s="176"/>
    </row>
    <row r="61" spans="1:14">
      <c r="A61" s="135"/>
      <c r="B61" s="135"/>
      <c r="C61" s="176"/>
      <c r="D61" s="176"/>
      <c r="E61" s="176"/>
      <c r="F61" s="176"/>
      <c r="G61" s="176"/>
      <c r="H61" s="176"/>
      <c r="I61" s="176"/>
      <c r="J61" s="176"/>
      <c r="K61" s="176"/>
      <c r="L61" s="176"/>
      <c r="M61" s="176"/>
    </row>
    <row r="62" spans="1:14">
      <c r="A62" s="135"/>
      <c r="B62" s="135"/>
      <c r="C62" s="176"/>
      <c r="D62" s="176"/>
      <c r="E62" s="176"/>
      <c r="F62" s="176"/>
      <c r="G62" s="176"/>
      <c r="H62" s="176"/>
      <c r="I62" s="176"/>
      <c r="J62" s="176"/>
      <c r="K62" s="176"/>
      <c r="L62" s="176"/>
      <c r="M62" s="176"/>
    </row>
    <row r="63" spans="1:14">
      <c r="A63" s="135"/>
      <c r="B63" s="135"/>
      <c r="C63" s="176"/>
      <c r="D63" s="176"/>
      <c r="E63" s="176"/>
      <c r="F63" s="176"/>
      <c r="G63" s="176"/>
      <c r="H63" s="176"/>
      <c r="I63" s="176"/>
      <c r="J63" s="176"/>
      <c r="K63" s="176"/>
      <c r="L63" s="176"/>
      <c r="M63" s="176"/>
    </row>
    <row r="64" spans="1:14">
      <c r="A64" s="135"/>
      <c r="B64" s="135"/>
      <c r="C64" s="176"/>
      <c r="D64" s="176"/>
      <c r="E64" s="176"/>
      <c r="F64" s="176"/>
      <c r="G64" s="176"/>
      <c r="H64" s="176"/>
      <c r="I64" s="176"/>
      <c r="J64" s="176"/>
      <c r="K64" s="176"/>
      <c r="L64" s="176"/>
      <c r="M64" s="176"/>
    </row>
    <row r="66" spans="1:14" ht="15.75">
      <c r="A66" s="470" t="s">
        <v>600</v>
      </c>
      <c r="B66" s="395" t="s">
        <v>122</v>
      </c>
      <c r="C66" s="395" t="s">
        <v>3</v>
      </c>
      <c r="D66" s="395" t="s">
        <v>5</v>
      </c>
      <c r="E66" s="395" t="s">
        <v>7</v>
      </c>
      <c r="F66" s="395" t="s">
        <v>9</v>
      </c>
      <c r="G66" s="395"/>
      <c r="H66" s="395" t="s">
        <v>11</v>
      </c>
      <c r="I66" s="395" t="s">
        <v>15</v>
      </c>
      <c r="J66" s="395" t="s">
        <v>13</v>
      </c>
      <c r="K66" s="468" t="s">
        <v>123</v>
      </c>
      <c r="L66" s="468"/>
      <c r="M66" s="395" t="s">
        <v>21</v>
      </c>
      <c r="N66" s="219"/>
    </row>
    <row r="67" spans="1:14" ht="31.5">
      <c r="A67" s="471"/>
      <c r="B67" s="395"/>
      <c r="C67" s="395"/>
      <c r="D67" s="395"/>
      <c r="E67" s="395"/>
      <c r="F67" s="220" t="s">
        <v>129</v>
      </c>
      <c r="G67" s="220" t="s">
        <v>130</v>
      </c>
      <c r="H67" s="395"/>
      <c r="I67" s="395"/>
      <c r="J67" s="395"/>
      <c r="K67" s="101" t="s">
        <v>131</v>
      </c>
      <c r="L67" s="101" t="s">
        <v>132</v>
      </c>
      <c r="M67" s="395"/>
    </row>
    <row r="68" spans="1:14" ht="45">
      <c r="A68" s="135" t="s">
        <v>601</v>
      </c>
      <c r="B68" s="135"/>
      <c r="C68" s="176" t="s">
        <v>1194</v>
      </c>
      <c r="D68" s="176"/>
      <c r="E68" s="176"/>
      <c r="F68" s="176"/>
      <c r="G68" s="176"/>
      <c r="H68" s="176"/>
      <c r="I68" s="176"/>
      <c r="J68" s="189"/>
      <c r="K68" s="189"/>
      <c r="L68" s="189"/>
      <c r="M68" s="189"/>
    </row>
    <row r="69" spans="1:14">
      <c r="A69" s="135"/>
      <c r="B69" s="135"/>
      <c r="C69" s="176"/>
      <c r="D69" s="176"/>
      <c r="E69" s="176"/>
      <c r="F69" s="176"/>
      <c r="G69" s="176"/>
      <c r="H69" s="176"/>
      <c r="I69" s="176"/>
      <c r="J69" s="176"/>
      <c r="K69" s="176"/>
      <c r="L69" s="176"/>
      <c r="M69" s="176"/>
    </row>
    <row r="70" spans="1:14">
      <c r="A70" s="135"/>
      <c r="B70" s="135"/>
      <c r="C70" s="176"/>
      <c r="D70" s="176"/>
      <c r="E70" s="176"/>
      <c r="F70" s="176"/>
      <c r="G70" s="176"/>
      <c r="H70" s="176"/>
      <c r="I70" s="176"/>
      <c r="J70" s="176"/>
      <c r="K70" s="176"/>
      <c r="L70" s="176"/>
      <c r="M70" s="176"/>
    </row>
    <row r="71" spans="1:14">
      <c r="A71" s="135"/>
      <c r="B71" s="135"/>
      <c r="C71" s="176"/>
      <c r="D71" s="176"/>
      <c r="E71" s="176"/>
      <c r="F71" s="176"/>
      <c r="G71" s="176"/>
      <c r="H71" s="176"/>
      <c r="I71" s="176"/>
      <c r="J71" s="176"/>
      <c r="K71" s="176"/>
      <c r="L71" s="176"/>
      <c r="M71" s="176"/>
    </row>
    <row r="72" spans="1:14">
      <c r="A72" s="135"/>
      <c r="B72" s="135"/>
      <c r="C72" s="176"/>
      <c r="D72" s="176"/>
      <c r="E72" s="176"/>
      <c r="F72" s="176"/>
      <c r="G72" s="176"/>
      <c r="H72" s="176"/>
      <c r="I72" s="176"/>
      <c r="J72" s="176"/>
      <c r="K72" s="176"/>
      <c r="L72" s="176"/>
      <c r="M72" s="176"/>
    </row>
    <row r="73" spans="1:14">
      <c r="A73" s="135"/>
      <c r="B73" s="135"/>
      <c r="C73" s="176"/>
      <c r="D73" s="176"/>
      <c r="E73" s="176"/>
      <c r="F73" s="176"/>
      <c r="G73" s="176"/>
      <c r="H73" s="176"/>
      <c r="I73" s="176"/>
      <c r="J73" s="176"/>
      <c r="K73" s="176"/>
      <c r="L73" s="176"/>
      <c r="M73" s="176"/>
    </row>
    <row r="74" spans="1:14">
      <c r="A74" s="135"/>
      <c r="B74" s="135"/>
      <c r="C74" s="176"/>
      <c r="D74" s="176"/>
      <c r="E74" s="176"/>
      <c r="F74" s="176"/>
      <c r="G74" s="176"/>
      <c r="H74" s="176"/>
      <c r="I74" s="176"/>
      <c r="J74" s="176"/>
      <c r="K74" s="176"/>
      <c r="L74" s="176"/>
      <c r="M74" s="176"/>
    </row>
    <row r="75" spans="1:14">
      <c r="A75" s="135"/>
      <c r="B75" s="135"/>
      <c r="C75" s="176"/>
      <c r="D75" s="176"/>
      <c r="E75" s="176"/>
      <c r="F75" s="176"/>
      <c r="G75" s="176"/>
      <c r="H75" s="176"/>
      <c r="I75" s="176"/>
      <c r="J75" s="176"/>
      <c r="K75" s="176"/>
      <c r="L75" s="176"/>
      <c r="M75" s="176"/>
    </row>
    <row r="76" spans="1:14">
      <c r="A76" s="135"/>
      <c r="B76" s="135"/>
      <c r="C76" s="176"/>
      <c r="D76" s="176"/>
      <c r="E76" s="176"/>
      <c r="F76" s="176"/>
      <c r="G76" s="176"/>
      <c r="H76" s="176"/>
      <c r="I76" s="176"/>
      <c r="J76" s="176"/>
      <c r="K76" s="176"/>
      <c r="L76" s="176"/>
      <c r="M76" s="176"/>
    </row>
    <row r="78" spans="1:14" ht="15.75">
      <c r="A78" s="470" t="s">
        <v>600</v>
      </c>
      <c r="B78" s="395" t="s">
        <v>122</v>
      </c>
      <c r="C78" s="395" t="s">
        <v>3</v>
      </c>
      <c r="D78" s="395" t="s">
        <v>5</v>
      </c>
      <c r="E78" s="395" t="s">
        <v>7</v>
      </c>
      <c r="F78" s="395" t="s">
        <v>9</v>
      </c>
      <c r="G78" s="395"/>
      <c r="H78" s="395" t="s">
        <v>11</v>
      </c>
      <c r="I78" s="395" t="s">
        <v>15</v>
      </c>
      <c r="J78" s="395" t="s">
        <v>13</v>
      </c>
      <c r="K78" s="468" t="s">
        <v>123</v>
      </c>
      <c r="L78" s="468"/>
      <c r="M78" s="395" t="s">
        <v>21</v>
      </c>
      <c r="N78" s="219"/>
    </row>
    <row r="79" spans="1:14" ht="31.5">
      <c r="A79" s="471"/>
      <c r="B79" s="395"/>
      <c r="C79" s="395"/>
      <c r="D79" s="395"/>
      <c r="E79" s="395"/>
      <c r="F79" s="220" t="s">
        <v>129</v>
      </c>
      <c r="G79" s="220" t="s">
        <v>130</v>
      </c>
      <c r="H79" s="395"/>
      <c r="I79" s="395"/>
      <c r="J79" s="395"/>
      <c r="K79" s="101" t="s">
        <v>131</v>
      </c>
      <c r="L79" s="101" t="s">
        <v>132</v>
      </c>
      <c r="M79" s="395"/>
    </row>
    <row r="80" spans="1:14">
      <c r="A80" s="135"/>
      <c r="B80" s="135"/>
      <c r="C80" s="176" t="s">
        <v>1194</v>
      </c>
      <c r="D80" s="176"/>
      <c r="E80" s="176"/>
      <c r="F80" s="176"/>
      <c r="G80" s="176"/>
      <c r="H80" s="176"/>
      <c r="I80" s="176"/>
      <c r="J80" s="189"/>
      <c r="K80" s="189"/>
      <c r="L80" s="189"/>
      <c r="M80" s="189"/>
    </row>
    <row r="81" spans="1:14">
      <c r="A81" s="135"/>
      <c r="B81" s="135"/>
      <c r="C81" s="176"/>
      <c r="D81" s="176"/>
      <c r="E81" s="176"/>
      <c r="F81" s="176"/>
      <c r="G81" s="176"/>
      <c r="H81" s="176"/>
      <c r="I81" s="176"/>
      <c r="J81" s="176"/>
      <c r="K81" s="176"/>
      <c r="L81" s="176"/>
      <c r="M81" s="176"/>
    </row>
    <row r="82" spans="1:14">
      <c r="A82" s="135"/>
      <c r="B82" s="135"/>
      <c r="C82" s="176"/>
      <c r="D82" s="176"/>
      <c r="E82" s="176"/>
      <c r="F82" s="176"/>
      <c r="G82" s="176"/>
      <c r="H82" s="176"/>
      <c r="I82" s="176"/>
      <c r="J82" s="176"/>
      <c r="K82" s="176"/>
      <c r="L82" s="176"/>
      <c r="M82" s="176"/>
    </row>
    <row r="83" spans="1:14">
      <c r="A83" s="135"/>
      <c r="B83" s="135"/>
      <c r="C83" s="176"/>
      <c r="D83" s="176"/>
      <c r="E83" s="176"/>
      <c r="F83" s="176"/>
      <c r="G83" s="176"/>
      <c r="H83" s="176"/>
      <c r="I83" s="176"/>
      <c r="J83" s="176"/>
      <c r="K83" s="176"/>
      <c r="L83" s="176"/>
      <c r="M83" s="176"/>
    </row>
    <row r="84" spans="1:14">
      <c r="A84" s="135"/>
      <c r="B84" s="135"/>
      <c r="C84" s="176"/>
      <c r="D84" s="176"/>
      <c r="E84" s="176"/>
      <c r="F84" s="176"/>
      <c r="G84" s="176"/>
      <c r="H84" s="176"/>
      <c r="I84" s="176"/>
      <c r="J84" s="176"/>
      <c r="K84" s="176"/>
      <c r="L84" s="176"/>
      <c r="M84" s="176"/>
    </row>
    <row r="85" spans="1:14">
      <c r="A85" s="135"/>
      <c r="B85" s="135"/>
      <c r="C85" s="176"/>
      <c r="D85" s="176"/>
      <c r="E85" s="176"/>
      <c r="F85" s="176"/>
      <c r="G85" s="176"/>
      <c r="H85" s="176"/>
      <c r="I85" s="176"/>
      <c r="J85" s="176"/>
      <c r="K85" s="176"/>
      <c r="L85" s="176"/>
      <c r="M85" s="176"/>
    </row>
    <row r="86" spans="1:14">
      <c r="A86" s="135"/>
      <c r="B86" s="135"/>
      <c r="C86" s="176"/>
      <c r="D86" s="176"/>
      <c r="E86" s="176"/>
      <c r="F86" s="176"/>
      <c r="G86" s="176"/>
      <c r="H86" s="176"/>
      <c r="I86" s="176"/>
      <c r="J86" s="176"/>
      <c r="K86" s="176"/>
      <c r="L86" s="176"/>
      <c r="M86" s="176"/>
    </row>
    <row r="87" spans="1:14">
      <c r="A87" s="135"/>
      <c r="B87" s="135"/>
      <c r="C87" s="176"/>
      <c r="D87" s="176"/>
      <c r="E87" s="176"/>
      <c r="F87" s="176"/>
      <c r="G87" s="176"/>
      <c r="H87" s="176"/>
      <c r="I87" s="176"/>
      <c r="J87" s="176"/>
      <c r="K87" s="176"/>
      <c r="L87" s="176"/>
      <c r="M87" s="176"/>
    </row>
    <row r="88" spans="1:14">
      <c r="A88" s="135"/>
      <c r="B88" s="135"/>
      <c r="C88" s="176"/>
      <c r="D88" s="176"/>
      <c r="E88" s="176"/>
      <c r="F88" s="176"/>
      <c r="G88" s="176"/>
      <c r="H88" s="176"/>
      <c r="I88" s="176"/>
      <c r="J88" s="176"/>
      <c r="K88" s="176"/>
      <c r="L88" s="176"/>
      <c r="M88" s="176"/>
    </row>
    <row r="90" spans="1:14" ht="15.75">
      <c r="A90" s="469" t="s">
        <v>606</v>
      </c>
      <c r="B90" s="395" t="s">
        <v>122</v>
      </c>
      <c r="C90" s="395" t="s">
        <v>3</v>
      </c>
      <c r="D90" s="395" t="s">
        <v>5</v>
      </c>
      <c r="E90" s="395" t="s">
        <v>7</v>
      </c>
      <c r="F90" s="395" t="s">
        <v>9</v>
      </c>
      <c r="G90" s="395"/>
      <c r="H90" s="395" t="s">
        <v>11</v>
      </c>
      <c r="I90" s="395" t="s">
        <v>15</v>
      </c>
      <c r="J90" s="395" t="s">
        <v>13</v>
      </c>
      <c r="K90" s="468" t="s">
        <v>123</v>
      </c>
      <c r="L90" s="468"/>
      <c r="M90" s="395" t="s">
        <v>21</v>
      </c>
      <c r="N90" s="219"/>
    </row>
    <row r="91" spans="1:14" ht="31.5">
      <c r="A91" s="469"/>
      <c r="B91" s="395"/>
      <c r="C91" s="395"/>
      <c r="D91" s="395"/>
      <c r="E91" s="395"/>
      <c r="F91" s="220" t="s">
        <v>129</v>
      </c>
      <c r="G91" s="220" t="s">
        <v>130</v>
      </c>
      <c r="H91" s="395"/>
      <c r="I91" s="395"/>
      <c r="J91" s="395"/>
      <c r="K91" s="101" t="s">
        <v>131</v>
      </c>
      <c r="L91" s="101" t="s">
        <v>132</v>
      </c>
      <c r="M91" s="395"/>
    </row>
    <row r="92" spans="1:14">
      <c r="A92" s="135"/>
      <c r="B92" s="135"/>
      <c r="C92" s="176"/>
      <c r="D92" s="176"/>
      <c r="E92" s="176"/>
      <c r="F92" s="176"/>
      <c r="G92" s="176"/>
      <c r="H92" s="176"/>
      <c r="I92" s="176"/>
      <c r="J92" s="189"/>
      <c r="K92" s="189"/>
      <c r="L92" s="189"/>
      <c r="M92" s="189"/>
    </row>
    <row r="93" spans="1:14">
      <c r="A93" s="135"/>
      <c r="B93" s="135"/>
      <c r="C93" s="176"/>
      <c r="D93" s="176"/>
      <c r="E93" s="176"/>
      <c r="F93" s="176"/>
      <c r="G93" s="176"/>
      <c r="H93" s="176"/>
      <c r="I93" s="176"/>
      <c r="J93" s="176"/>
      <c r="K93" s="176"/>
      <c r="L93" s="176"/>
      <c r="M93" s="176"/>
    </row>
    <row r="94" spans="1:14">
      <c r="A94" s="135"/>
      <c r="B94" s="135"/>
      <c r="C94" s="176"/>
      <c r="D94" s="176"/>
      <c r="E94" s="176"/>
      <c r="F94" s="176"/>
      <c r="G94" s="176"/>
      <c r="H94" s="176"/>
      <c r="I94" s="176"/>
      <c r="J94" s="176"/>
      <c r="K94" s="176"/>
      <c r="L94" s="176"/>
      <c r="M94" s="176"/>
    </row>
    <row r="95" spans="1:14">
      <c r="A95" s="135"/>
      <c r="B95" s="135"/>
      <c r="C95" s="176"/>
      <c r="D95" s="176"/>
      <c r="E95" s="176"/>
      <c r="F95" s="176"/>
      <c r="G95" s="176"/>
      <c r="H95" s="176"/>
      <c r="I95" s="176"/>
      <c r="J95" s="176"/>
      <c r="K95" s="176"/>
      <c r="L95" s="176"/>
      <c r="M95" s="176"/>
    </row>
    <row r="96" spans="1:14">
      <c r="A96" s="135"/>
      <c r="B96" s="135"/>
      <c r="C96" s="176"/>
      <c r="D96" s="176"/>
      <c r="E96" s="176"/>
      <c r="F96" s="176"/>
      <c r="G96" s="176"/>
      <c r="H96" s="176"/>
      <c r="I96" s="176"/>
      <c r="J96" s="176"/>
      <c r="K96" s="176"/>
      <c r="L96" s="176"/>
      <c r="M96" s="176"/>
    </row>
    <row r="97" spans="1:35">
      <c r="A97" s="135"/>
      <c r="B97" s="135"/>
      <c r="C97" s="176"/>
      <c r="D97" s="176"/>
      <c r="E97" s="176"/>
      <c r="F97" s="176"/>
      <c r="G97" s="176"/>
      <c r="H97" s="176"/>
      <c r="I97" s="176"/>
      <c r="J97" s="176"/>
      <c r="K97" s="176"/>
      <c r="L97" s="176"/>
      <c r="M97" s="176"/>
    </row>
    <row r="98" spans="1:35">
      <c r="A98" s="135"/>
      <c r="B98" s="135"/>
      <c r="C98" s="176"/>
      <c r="D98" s="176"/>
      <c r="E98" s="176"/>
      <c r="F98" s="176"/>
      <c r="G98" s="176"/>
      <c r="H98" s="176"/>
      <c r="I98" s="176"/>
      <c r="J98" s="176"/>
      <c r="K98" s="176"/>
      <c r="L98" s="176"/>
      <c r="M98" s="176"/>
    </row>
    <row r="99" spans="1:35">
      <c r="A99" s="135"/>
      <c r="B99" s="135"/>
      <c r="C99" s="176"/>
      <c r="D99" s="176"/>
      <c r="E99" s="176"/>
      <c r="F99" s="176"/>
      <c r="G99" s="176"/>
      <c r="H99" s="176"/>
      <c r="I99" s="176"/>
      <c r="J99" s="176"/>
      <c r="K99" s="176"/>
      <c r="L99" s="176"/>
      <c r="M99" s="176"/>
    </row>
    <row r="100" spans="1:35">
      <c r="A100" s="135"/>
      <c r="B100" s="135"/>
      <c r="C100" s="176"/>
      <c r="D100" s="176"/>
      <c r="E100" s="176"/>
      <c r="F100" s="176"/>
      <c r="G100" s="176"/>
      <c r="H100" s="176"/>
      <c r="I100" s="176"/>
      <c r="J100" s="176"/>
      <c r="K100" s="176"/>
      <c r="L100" s="176"/>
      <c r="M100" s="176"/>
    </row>
    <row r="101" spans="1:35">
      <c r="A101" s="59"/>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Y101" s="59"/>
      <c r="Z101" s="59"/>
      <c r="AA101" s="59"/>
      <c r="AB101" s="59"/>
      <c r="AC101" s="59"/>
      <c r="AD101" s="59"/>
      <c r="AE101" s="59"/>
      <c r="AF101" s="59"/>
      <c r="AG101" s="59"/>
      <c r="AH101" s="59"/>
      <c r="AI101" s="59"/>
    </row>
    <row r="102" spans="1:35">
      <c r="A102" s="59"/>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Y102" s="59"/>
      <c r="Z102" s="59"/>
      <c r="AA102" s="59"/>
      <c r="AB102" s="59"/>
      <c r="AC102" s="59"/>
      <c r="AD102" s="59"/>
      <c r="AE102" s="59"/>
      <c r="AF102" s="59"/>
      <c r="AG102" s="59"/>
      <c r="AH102" s="59"/>
      <c r="AI102" s="59"/>
    </row>
  </sheetData>
  <mergeCells count="89">
    <mergeCell ref="I9:I10"/>
    <mergeCell ref="J9:J10"/>
    <mergeCell ref="K9:L9"/>
    <mergeCell ref="M9:M10"/>
    <mergeCell ref="A1:AI1"/>
    <mergeCell ref="A2:AI2"/>
    <mergeCell ref="A8:M8"/>
    <mergeCell ref="N8:X8"/>
    <mergeCell ref="Y8:AI8"/>
    <mergeCell ref="B4:I4"/>
    <mergeCell ref="B6:D6"/>
    <mergeCell ref="AG9:AG10"/>
    <mergeCell ref="AH9:AH10"/>
    <mergeCell ref="AI9:AI10"/>
    <mergeCell ref="P9:P10"/>
    <mergeCell ref="Q9:Q10"/>
    <mergeCell ref="R9:R10"/>
    <mergeCell ref="S9:S10"/>
    <mergeCell ref="T9:T10"/>
    <mergeCell ref="AE9:AE10"/>
    <mergeCell ref="AF9:AF10"/>
    <mergeCell ref="X9:X10"/>
    <mergeCell ref="Y9:Y10"/>
    <mergeCell ref="Z9:Z10"/>
    <mergeCell ref="AB9:AB10"/>
    <mergeCell ref="AC9:AC10"/>
    <mergeCell ref="AD9:AD10"/>
    <mergeCell ref="U9:U10"/>
    <mergeCell ref="V9:V10"/>
    <mergeCell ref="W9:W10"/>
    <mergeCell ref="A29:A40"/>
    <mergeCell ref="A41:A46"/>
    <mergeCell ref="K54:L54"/>
    <mergeCell ref="A20:A28"/>
    <mergeCell ref="AA9:AA10"/>
    <mergeCell ref="N9:N10"/>
    <mergeCell ref="A9:A10"/>
    <mergeCell ref="B9:B10"/>
    <mergeCell ref="C9:C10"/>
    <mergeCell ref="D9:D10"/>
    <mergeCell ref="E9:E10"/>
    <mergeCell ref="F9:G9"/>
    <mergeCell ref="H9:H10"/>
    <mergeCell ref="A11:A13"/>
    <mergeCell ref="A14:A19"/>
    <mergeCell ref="O9:O10"/>
    <mergeCell ref="M54:M55"/>
    <mergeCell ref="A54:A55"/>
    <mergeCell ref="B54:B55"/>
    <mergeCell ref="C54:C55"/>
    <mergeCell ref="D54:D55"/>
    <mergeCell ref="E54:E55"/>
    <mergeCell ref="F66:G66"/>
    <mergeCell ref="F54:G54"/>
    <mergeCell ref="H54:H55"/>
    <mergeCell ref="I54:I55"/>
    <mergeCell ref="J54:J55"/>
    <mergeCell ref="A66:A67"/>
    <mergeCell ref="B66:B67"/>
    <mergeCell ref="C66:C67"/>
    <mergeCell ref="D66:D67"/>
    <mergeCell ref="E66:E67"/>
    <mergeCell ref="A78:A79"/>
    <mergeCell ref="B78:B79"/>
    <mergeCell ref="C78:C79"/>
    <mergeCell ref="D78:D79"/>
    <mergeCell ref="E78:E79"/>
    <mergeCell ref="K78:L78"/>
    <mergeCell ref="M78:M79"/>
    <mergeCell ref="H66:H67"/>
    <mergeCell ref="I66:I67"/>
    <mergeCell ref="J66:J67"/>
    <mergeCell ref="K66:L66"/>
    <mergeCell ref="M66:M67"/>
    <mergeCell ref="F78:G78"/>
    <mergeCell ref="H78:H79"/>
    <mergeCell ref="I78:I79"/>
    <mergeCell ref="J78:J79"/>
    <mergeCell ref="H90:H91"/>
    <mergeCell ref="I90:I91"/>
    <mergeCell ref="J90:J91"/>
    <mergeCell ref="K90:L90"/>
    <mergeCell ref="M90:M91"/>
    <mergeCell ref="A90:A91"/>
    <mergeCell ref="B90:B91"/>
    <mergeCell ref="C90:C91"/>
    <mergeCell ref="D90:D91"/>
    <mergeCell ref="E90:E91"/>
    <mergeCell ref="F90:G90"/>
  </mergeCells>
  <conditionalFormatting sqref="N11:N46">
    <cfRule type="cellIs" dxfId="22" priority="10" stopIfTrue="1" operator="equal">
      <formula>"x"</formula>
    </cfRule>
  </conditionalFormatting>
  <conditionalFormatting sqref="O11:O46">
    <cfRule type="cellIs" dxfId="21" priority="9" operator="equal">
      <formula>"x"</formula>
    </cfRule>
  </conditionalFormatting>
  <conditionalFormatting sqref="P11:P46">
    <cfRule type="cellIs" dxfId="20" priority="8" operator="equal">
      <formula>"x"</formula>
    </cfRule>
  </conditionalFormatting>
  <conditionalFormatting sqref="Q11:Q46">
    <cfRule type="cellIs" dxfId="19" priority="7" stopIfTrue="1" operator="equal">
      <formula>"x"</formula>
    </cfRule>
  </conditionalFormatting>
  <conditionalFormatting sqref="R11:R46">
    <cfRule type="cellIs" dxfId="18" priority="6" operator="equal">
      <formula>"x"</formula>
    </cfRule>
  </conditionalFormatting>
  <conditionalFormatting sqref="S11:S46">
    <cfRule type="cellIs" dxfId="17" priority="3" stopIfTrue="1" operator="equal">
      <formula>$AN$7</formula>
    </cfRule>
    <cfRule type="cellIs" dxfId="16" priority="4" stopIfTrue="1" operator="equal">
      <formula>$AN$6</formula>
    </cfRule>
  </conditionalFormatting>
  <conditionalFormatting sqref="AN6:AN7">
    <cfRule type="cellIs" dxfId="15" priority="11" stopIfTrue="1" operator="equal">
      <formula>$AN$6</formula>
    </cfRule>
  </conditionalFormatting>
  <dataValidations count="1">
    <dataValidation type="list" allowBlank="1" showInputMessage="1" showErrorMessage="1" sqref="S11:S46" xr:uid="{00000000-0002-0000-04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38"/>
  <sheetViews>
    <sheetView showGridLines="0" zoomScale="90" zoomScaleNormal="90" zoomScalePageLayoutView="70" workbookViewId="0">
      <selection activeCell="F27" sqref="F27"/>
    </sheetView>
  </sheetViews>
  <sheetFormatPr defaultRowHeight="1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11"/>
      <c r="B1" s="450" t="s">
        <v>110</v>
      </c>
      <c r="C1" s="450"/>
      <c r="D1" s="450"/>
      <c r="E1" s="450"/>
      <c r="F1" s="450"/>
      <c r="G1" s="450"/>
      <c r="H1" s="450"/>
      <c r="I1" s="450"/>
      <c r="J1" s="450"/>
      <c r="K1" s="450"/>
      <c r="L1" s="450"/>
      <c r="M1" s="450"/>
      <c r="N1" s="450"/>
      <c r="O1" s="450"/>
      <c r="P1" s="450"/>
      <c r="Q1" s="450"/>
      <c r="R1" s="450"/>
      <c r="S1" s="450"/>
      <c r="T1" s="450"/>
      <c r="U1" s="450"/>
      <c r="V1" s="450"/>
      <c r="W1" s="450"/>
      <c r="X1" s="11"/>
    </row>
    <row r="2" spans="1:28" s="15" customFormat="1" ht="21" customHeight="1">
      <c r="A2" s="16"/>
      <c r="B2" s="450"/>
      <c r="C2" s="450"/>
      <c r="D2" s="450"/>
      <c r="E2" s="450"/>
      <c r="F2" s="450"/>
      <c r="G2" s="450"/>
      <c r="H2" s="450"/>
      <c r="I2" s="450"/>
      <c r="J2" s="450"/>
      <c r="K2" s="450"/>
      <c r="L2" s="450"/>
      <c r="M2" s="450"/>
      <c r="N2" s="450"/>
      <c r="O2" s="450"/>
      <c r="P2" s="450"/>
      <c r="Q2" s="450"/>
      <c r="R2" s="450"/>
      <c r="S2" s="450"/>
      <c r="T2" s="450"/>
      <c r="U2" s="450"/>
      <c r="V2" s="450"/>
      <c r="W2" s="450"/>
      <c r="X2" s="16"/>
    </row>
    <row r="3" spans="1:28" ht="33.75" customHeight="1">
      <c r="A3" s="11"/>
      <c r="B3" s="456" t="str">
        <f>'Monitoria Anual - 3'!A2</f>
        <v>PLANO DE AÇÃO NACIONAL PARA A CONSERVAÇÃO DOS MAMÍFEROS AQUÁTICOS AMAZÔNICOS - PAN Mamíferos Aquáticos Amazônicos</v>
      </c>
      <c r="C3" s="456"/>
      <c r="D3" s="456"/>
      <c r="E3" s="456"/>
      <c r="F3" s="456"/>
      <c r="G3" s="456"/>
      <c r="H3" s="456"/>
      <c r="I3" s="456"/>
      <c r="J3" s="456"/>
      <c r="K3" s="456"/>
      <c r="L3" s="456"/>
      <c r="M3" s="456"/>
      <c r="N3" s="456"/>
      <c r="O3" s="456"/>
      <c r="P3" s="456"/>
      <c r="Q3" s="456"/>
      <c r="R3" s="456"/>
      <c r="S3" s="456"/>
      <c r="T3" s="456"/>
      <c r="U3" s="456"/>
      <c r="V3" s="456"/>
      <c r="W3" s="456"/>
      <c r="X3" s="11"/>
    </row>
    <row r="4" spans="1:28">
      <c r="A4" s="11"/>
      <c r="J4" s="12"/>
      <c r="K4" s="12"/>
      <c r="L4" s="12"/>
      <c r="M4" s="12"/>
      <c r="N4" s="12"/>
      <c r="O4" s="12"/>
      <c r="X4" s="11"/>
    </row>
    <row r="5" spans="1:28" s="2" customFormat="1" ht="45" customHeight="1">
      <c r="A5" s="18"/>
      <c r="B5" s="461" t="s">
        <v>607</v>
      </c>
      <c r="C5" s="461"/>
      <c r="D5" s="462" t="str">
        <f>'Monitoria Anual - 3'!B4</f>
        <v>Reduzir e mitigar as pressões antrópicas e aumentar o conhecimento sobre os mamíferos aquáticos da Amazônia, visando a sua conservação em cinco anos.</v>
      </c>
      <c r="E5" s="462"/>
      <c r="F5" s="462"/>
      <c r="G5" s="462"/>
      <c r="H5" s="462"/>
      <c r="I5" s="462"/>
      <c r="J5" s="462"/>
      <c r="K5" s="462"/>
      <c r="L5" s="462"/>
      <c r="M5" s="463"/>
      <c r="N5" s="13"/>
      <c r="O5" s="13"/>
      <c r="P5" s="13"/>
      <c r="Q5" s="13"/>
      <c r="R5" s="13"/>
      <c r="X5" s="18"/>
    </row>
    <row r="6" spans="1:28">
      <c r="A6" s="11"/>
      <c r="J6" s="12"/>
      <c r="K6" s="12"/>
      <c r="L6" s="12"/>
      <c r="M6" s="12"/>
      <c r="N6" s="12"/>
      <c r="O6" s="12"/>
      <c r="X6" s="11"/>
    </row>
    <row r="7" spans="1:28" ht="26.25" customHeight="1">
      <c r="A7" s="11"/>
      <c r="B7" s="461" t="s">
        <v>114</v>
      </c>
      <c r="C7" s="461"/>
      <c r="D7" s="451" t="str">
        <f>'Monitoria Anual - 3'!B6</f>
        <v>26/09/2022 - 30/09/2022 (virtual)</v>
      </c>
      <c r="E7" s="451"/>
      <c r="F7" s="451"/>
      <c r="G7" s="452"/>
      <c r="H7" s="2"/>
      <c r="I7" s="14"/>
      <c r="J7" s="12"/>
      <c r="K7" s="12"/>
      <c r="L7" s="12"/>
      <c r="M7" s="12"/>
      <c r="N7" s="12"/>
      <c r="O7" s="12"/>
      <c r="X7" s="11"/>
    </row>
    <row r="8" spans="1:28">
      <c r="A8" s="11"/>
      <c r="X8" s="11"/>
    </row>
    <row r="9" spans="1:28" ht="31.5" customHeight="1">
      <c r="A9" s="11"/>
      <c r="B9" s="450" t="s">
        <v>608</v>
      </c>
      <c r="C9" s="450"/>
      <c r="D9" s="450"/>
      <c r="E9" s="450"/>
      <c r="F9" s="450"/>
      <c r="G9" s="450"/>
      <c r="H9" s="450"/>
      <c r="I9" s="450"/>
      <c r="J9" s="450"/>
      <c r="K9" s="450"/>
      <c r="L9" s="450"/>
      <c r="M9" s="450"/>
      <c r="N9" s="450"/>
      <c r="O9" s="450"/>
      <c r="P9" s="450"/>
      <c r="Q9" s="450"/>
      <c r="R9" s="450"/>
      <c r="S9" s="450"/>
      <c r="T9" s="450"/>
      <c r="U9" s="450"/>
      <c r="V9" s="450"/>
      <c r="W9" s="450"/>
      <c r="X9" s="11"/>
    </row>
    <row r="10" spans="1:28">
      <c r="A10" s="11"/>
      <c r="G10" s="10"/>
      <c r="H10" s="10"/>
      <c r="I10" s="10"/>
      <c r="X10" s="11"/>
    </row>
    <row r="11" spans="1:28" ht="15.75">
      <c r="A11" s="11"/>
      <c r="B11" s="451" t="s">
        <v>609</v>
      </c>
      <c r="C11" s="452"/>
      <c r="D11" s="45"/>
      <c r="E11" s="45"/>
      <c r="F11" s="45"/>
      <c r="G11" s="45"/>
      <c r="H11" s="45"/>
      <c r="I11" s="45"/>
      <c r="J11" s="45"/>
      <c r="K11" s="45"/>
      <c r="L11" s="45"/>
      <c r="M11" s="45"/>
      <c r="N11" s="45"/>
      <c r="O11" s="45"/>
      <c r="P11" s="45"/>
      <c r="Q11" s="45"/>
      <c r="R11" s="45"/>
      <c r="S11" s="45"/>
      <c r="T11" s="45"/>
      <c r="U11" s="45"/>
      <c r="V11" s="45"/>
      <c r="W11" s="45"/>
      <c r="X11" s="11"/>
    </row>
    <row r="12" spans="1:28" ht="15.75" thickBot="1">
      <c r="A12" s="11"/>
      <c r="F12" s="457"/>
      <c r="G12" s="457"/>
      <c r="H12" s="151"/>
      <c r="X12" s="11"/>
    </row>
    <row r="13" spans="1:28" ht="33.75" customHeight="1" thickBot="1">
      <c r="A13" s="11"/>
      <c r="C13" s="458" t="s">
        <v>944</v>
      </c>
      <c r="D13" s="459"/>
      <c r="E13" s="459"/>
      <c r="F13" s="459"/>
      <c r="G13" s="460"/>
      <c r="H13" s="3"/>
      <c r="X13" s="11"/>
    </row>
    <row r="14" spans="1:28" s="2" customFormat="1" ht="34.5" customHeight="1" thickBot="1">
      <c r="A14" s="18"/>
      <c r="C14" s="26" t="s">
        <v>611</v>
      </c>
      <c r="D14" s="7" t="s">
        <v>612</v>
      </c>
      <c r="E14" s="8" t="s">
        <v>613</v>
      </c>
      <c r="F14" s="7" t="s">
        <v>614</v>
      </c>
      <c r="G14" s="9" t="s">
        <v>613</v>
      </c>
      <c r="H14" s="6"/>
      <c r="X14" s="18"/>
    </row>
    <row r="15" spans="1:28" ht="15.75">
      <c r="A15" s="11"/>
      <c r="C15" s="83" t="s">
        <v>615</v>
      </c>
      <c r="D15" s="93"/>
      <c r="E15" s="94"/>
      <c r="F15" s="90">
        <f>COUNTA('Monitoria Anual - 3'!S11:S885)</f>
        <v>1</v>
      </c>
      <c r="G15" s="27">
        <f t="shared" ref="G15:G21" si="0">F15/$F$22</f>
        <v>3.0303030303030304E-2</v>
      </c>
      <c r="H15" s="4"/>
      <c r="X15" s="11"/>
    </row>
    <row r="16" spans="1:28" ht="15.75">
      <c r="A16" s="11"/>
      <c r="C16" s="84" t="s">
        <v>616</v>
      </c>
      <c r="D16" s="95">
        <f>COUNTA('Monitoria Anual - 3'!N11:N885)</f>
        <v>1</v>
      </c>
      <c r="E16" s="29">
        <f>D16/$D$22</f>
        <v>2.9411764705882353E-2</v>
      </c>
      <c r="F16" s="91">
        <f>D16-AB16</f>
        <v>1</v>
      </c>
      <c r="G16" s="29">
        <f t="shared" si="0"/>
        <v>3.0303030303030304E-2</v>
      </c>
      <c r="H16" s="4"/>
      <c r="X16" s="11"/>
      <c r="Z16">
        <f>COUNTIFS('Monitoria Anual - 3'!N:N,"x",'Monitoria Anual - 3'!S:S,"Excluída")</f>
        <v>0</v>
      </c>
      <c r="AA16">
        <f>COUNTIFS('Monitoria Anual - 3'!N:N,"x",'Monitoria Anual - 3'!S:S,"Agrupada")</f>
        <v>0</v>
      </c>
      <c r="AB16">
        <f>Z16+AA16</f>
        <v>0</v>
      </c>
    </row>
    <row r="17" spans="1:28" ht="15.75">
      <c r="A17" s="11"/>
      <c r="C17" s="85" t="s">
        <v>617</v>
      </c>
      <c r="D17" s="95">
        <f>COUNTA('Monitoria Anual - 3'!O11:O885)</f>
        <v>5</v>
      </c>
      <c r="E17" s="29">
        <f>D17/$D$22</f>
        <v>0.14705882352941177</v>
      </c>
      <c r="F17" s="91">
        <f>D17-AB17</f>
        <v>4</v>
      </c>
      <c r="G17" s="29">
        <f t="shared" si="0"/>
        <v>0.12121212121212122</v>
      </c>
      <c r="H17" s="4"/>
      <c r="X17" s="11"/>
      <c r="Z17">
        <f t="array" ref="Z17">COUNTIFS('Monitoria Anual - 3'!O:O,"x",'Monitoria Anual - 3'!S:S,"Excluída")</f>
        <v>0</v>
      </c>
      <c r="AA17">
        <f t="array" ref="AA17">COUNTIFS('Monitoria Anual - 3'!O:O,"x",'Monitoria Anual - 3'!S:S,"Agrupada")</f>
        <v>1</v>
      </c>
      <c r="AB17">
        <f>Z17+AA17</f>
        <v>1</v>
      </c>
    </row>
    <row r="18" spans="1:28" ht="15.75">
      <c r="A18" s="11"/>
      <c r="C18" s="86" t="s">
        <v>618</v>
      </c>
      <c r="D18" s="95">
        <f>COUNTA('Monitoria Anual - 3'!P11:P885)</f>
        <v>16</v>
      </c>
      <c r="E18" s="29">
        <f>D18/$D$22</f>
        <v>0.47058823529411764</v>
      </c>
      <c r="F18" s="91">
        <f>D18-AB18</f>
        <v>16</v>
      </c>
      <c r="G18" s="29">
        <f t="shared" si="0"/>
        <v>0.48484848484848486</v>
      </c>
      <c r="H18" s="4"/>
      <c r="X18" s="11"/>
      <c r="Z18">
        <f t="array" ref="Z18">COUNTIFS('Monitoria Anual - 3'!P:P,"x",'Monitoria Anual - 3'!S:S,"Excluída")</f>
        <v>0</v>
      </c>
      <c r="AA18">
        <f t="array" ref="AA18">COUNTIFS('Monitoria Anual - 3'!P:P,"x",'Monitoria Anual - 3'!S:S,"Agrupada")</f>
        <v>0</v>
      </c>
      <c r="AB18">
        <f>Z18+AA18</f>
        <v>0</v>
      </c>
    </row>
    <row r="19" spans="1:28" ht="15.75">
      <c r="A19" s="11"/>
      <c r="C19" s="87" t="s">
        <v>619</v>
      </c>
      <c r="D19" s="95">
        <f>COUNTA('Monitoria Anual - 3'!Q11:Q885)</f>
        <v>11</v>
      </c>
      <c r="E19" s="29">
        <f>D19/$D$22</f>
        <v>0.3235294117647059</v>
      </c>
      <c r="F19" s="91">
        <f t="shared" ref="F19:F20" si="1">D19-AB19</f>
        <v>11</v>
      </c>
      <c r="G19" s="29">
        <f t="shared" si="0"/>
        <v>0.33333333333333331</v>
      </c>
      <c r="H19" s="4"/>
      <c r="X19" s="11"/>
      <c r="Z19">
        <f t="array" ref="Z19">COUNTIFS('Monitoria Anual - 3'!Q:Q,"x",'Monitoria Anual - 3'!S:S,"Excluída")</f>
        <v>0</v>
      </c>
      <c r="AA19">
        <f t="array" ref="AA19">COUNTIFS('Monitoria Anual - 3'!Q:Q,"x",'Monitoria Anual - 3'!S:S,"Agrupada")</f>
        <v>0</v>
      </c>
      <c r="AB19">
        <f>Z19+AA19</f>
        <v>0</v>
      </c>
    </row>
    <row r="20" spans="1:28" ht="15.75">
      <c r="A20" s="11"/>
      <c r="C20" s="88" t="s">
        <v>620</v>
      </c>
      <c r="D20" s="95">
        <f>COUNTA('Monitoria Anual - 3'!R11:R885)</f>
        <v>1</v>
      </c>
      <c r="E20" s="29">
        <f>D20/$D$22</f>
        <v>2.9411764705882353E-2</v>
      </c>
      <c r="F20" s="91">
        <f t="shared" si="1"/>
        <v>1</v>
      </c>
      <c r="G20" s="29">
        <f t="shared" si="0"/>
        <v>3.0303030303030304E-2</v>
      </c>
      <c r="H20" s="4"/>
      <c r="X20" s="11"/>
      <c r="Z20">
        <f t="array" ref="Z20">COUNTIFS('Monitoria Anual - 3'!R:R,"x",'Monitoria Anual - 3'!S:S,"Excluída")</f>
        <v>0</v>
      </c>
      <c r="AA20">
        <f t="array" ref="AA20">COUNTIFS('Monitoria Anual - 3'!R:R,"x",'Monitoria Anual - 3'!S:S,"Agrupada")</f>
        <v>0</v>
      </c>
      <c r="AB20">
        <f>Z20+AA20</f>
        <v>0</v>
      </c>
    </row>
    <row r="21" spans="1:28" ht="16.5" thickBot="1">
      <c r="A21" s="11"/>
      <c r="C21" s="89" t="s">
        <v>621</v>
      </c>
      <c r="D21" s="96"/>
      <c r="E21" s="97"/>
      <c r="F21" s="92">
        <f>'Monitoria Anual - 3'!C52</f>
        <v>0</v>
      </c>
      <c r="G21" s="30">
        <f t="shared" si="0"/>
        <v>0</v>
      </c>
      <c r="H21" s="4"/>
      <c r="X21" s="11"/>
    </row>
    <row r="22" spans="1:28" ht="16.5" thickBot="1">
      <c r="A22" s="11"/>
      <c r="C22" s="98" t="s">
        <v>622</v>
      </c>
      <c r="D22" s="100">
        <f>SUM(D16:D20)</f>
        <v>34</v>
      </c>
      <c r="E22" s="32">
        <f>SUM(E15:E21)</f>
        <v>1</v>
      </c>
      <c r="F22" s="99">
        <f>SUM(F16:F21)</f>
        <v>33</v>
      </c>
      <c r="G22" s="32">
        <f>SUM(G16:G21)</f>
        <v>1</v>
      </c>
      <c r="H22" s="4"/>
      <c r="X22" s="11"/>
    </row>
    <row r="23" spans="1:28" ht="15.75" thickBot="1">
      <c r="A23" s="11"/>
      <c r="C23" s="78" t="s">
        <v>623</v>
      </c>
      <c r="D23" s="453">
        <f>COUNTIF('Monitoria Anual - 3'!S11:S885,"Agrupada")</f>
        <v>1</v>
      </c>
      <c r="E23" s="454"/>
      <c r="F23" s="454"/>
      <c r="G23" s="455"/>
      <c r="H23" s="5"/>
      <c r="X23" s="11"/>
    </row>
    <row r="24" spans="1:28" ht="15.75" thickBot="1">
      <c r="A24" s="11"/>
      <c r="C24" s="77" t="s">
        <v>624</v>
      </c>
      <c r="D24" s="453">
        <f>COUNTIF('Monitoria Anual - 3'!S11:S47,"Excluída")</f>
        <v>0</v>
      </c>
      <c r="E24" s="454"/>
      <c r="F24" s="454"/>
      <c r="G24" s="455"/>
      <c r="X24" s="11"/>
    </row>
    <row r="25" spans="1:28">
      <c r="A25" s="11"/>
      <c r="X25" s="11"/>
    </row>
    <row r="26" spans="1:28">
      <c r="A26" s="11"/>
      <c r="X26" s="11"/>
    </row>
    <row r="27" spans="1:28" ht="15.75">
      <c r="A27" s="11"/>
      <c r="B27" s="451" t="s">
        <v>625</v>
      </c>
      <c r="C27" s="452"/>
      <c r="D27" s="45"/>
      <c r="E27" s="45"/>
      <c r="F27" s="45"/>
      <c r="G27" s="45"/>
      <c r="X27" s="11"/>
    </row>
    <row r="28" spans="1:28" ht="16.5" thickBot="1">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c r="A29" s="11"/>
      <c r="B29" s="17"/>
      <c r="C29" s="33" t="s">
        <v>626</v>
      </c>
      <c r="D29" s="71">
        <f>COUNTA('Monitoria Anual - 3'!A11:A46)</f>
        <v>5</v>
      </c>
      <c r="H29" s="17"/>
      <c r="I29" s="17"/>
      <c r="J29" s="17"/>
      <c r="K29" s="17"/>
      <c r="L29" s="17"/>
      <c r="M29" s="17"/>
      <c r="N29" s="17"/>
      <c r="O29" s="17"/>
      <c r="P29" s="17"/>
      <c r="Q29" s="17"/>
      <c r="R29" s="17"/>
      <c r="S29" s="17"/>
      <c r="T29" s="17"/>
      <c r="U29" s="17"/>
      <c r="V29" s="17"/>
      <c r="W29" s="17"/>
      <c r="X29" s="11"/>
    </row>
    <row r="30" spans="1:28" ht="15.75" thickBot="1">
      <c r="A30" s="11"/>
      <c r="X30" s="11"/>
    </row>
    <row r="31" spans="1:28" ht="15.75" thickBot="1">
      <c r="A31" s="11"/>
      <c r="C31" s="82" t="s">
        <v>627</v>
      </c>
      <c r="D31" s="82" t="s">
        <v>628</v>
      </c>
      <c r="E31" s="19"/>
      <c r="F31" s="20"/>
      <c r="G31" s="21"/>
      <c r="H31" s="23"/>
      <c r="I31" s="24"/>
      <c r="J31" s="25"/>
      <c r="W31" s="1"/>
      <c r="X31" s="11"/>
    </row>
    <row r="32" spans="1:28">
      <c r="A32" s="11"/>
      <c r="C32" s="79" t="s">
        <v>629</v>
      </c>
      <c r="D32" s="103">
        <f>SUM(F32:J32)</f>
        <v>3</v>
      </c>
      <c r="E32" s="34">
        <f>COUNTA('Monitoria Anual - 3'!S11:S13)</f>
        <v>0</v>
      </c>
      <c r="F32" s="69">
        <f>COUNTA('Monitoria Anual - 3'!N11:N13)</f>
        <v>0</v>
      </c>
      <c r="G32" s="69">
        <f>COUNTA('Monitoria Anual - 3'!O11:O13)</f>
        <v>0</v>
      </c>
      <c r="H32" s="69">
        <f>COUNTA('Monitoria Anual - 3'!P11:P13)</f>
        <v>2</v>
      </c>
      <c r="I32" s="69">
        <f>COUNTA('Monitoria Anual - 3'!Q11:Q13)</f>
        <v>1</v>
      </c>
      <c r="J32" s="70">
        <f>COUNTA('Monitoria Anual - 3'!R11:R13)</f>
        <v>0</v>
      </c>
      <c r="W32" s="1"/>
      <c r="X32" s="11"/>
    </row>
    <row r="33" spans="1:24">
      <c r="A33" s="11"/>
      <c r="C33" s="80" t="s">
        <v>630</v>
      </c>
      <c r="D33" s="79">
        <f>SUM(F33:J33)</f>
        <v>6</v>
      </c>
      <c r="E33" s="35">
        <f>COUNTA('Monitoria Anual - 3'!S14:S19)</f>
        <v>0</v>
      </c>
      <c r="F33" s="36">
        <f>COUNTA('Monitoria Anual - 3'!N14:N19)</f>
        <v>0</v>
      </c>
      <c r="G33" s="36">
        <f>COUNTA('Monitoria Anual - 3'!O14:O19)</f>
        <v>0</v>
      </c>
      <c r="H33" s="36">
        <f>COUNTA('Monitoria Anual - 3'!P14:P19)</f>
        <v>3</v>
      </c>
      <c r="I33" s="36">
        <f>COUNTA('Monitoria Anual - 3'!Q14:Q19)</f>
        <v>2</v>
      </c>
      <c r="J33" s="37">
        <f>COUNTA('Monitoria Anual - 3'!R14:R19)</f>
        <v>1</v>
      </c>
      <c r="W33" s="1"/>
      <c r="X33" s="11"/>
    </row>
    <row r="34" spans="1:24">
      <c r="A34" s="11"/>
      <c r="C34" s="80" t="s">
        <v>631</v>
      </c>
      <c r="D34" s="79">
        <f t="shared" ref="D34:D36" si="2">SUM(F34:J34)</f>
        <v>9</v>
      </c>
      <c r="E34" s="35">
        <f>COUNTA('Monitoria Anual - 3'!S20:S28)</f>
        <v>1</v>
      </c>
      <c r="F34" s="36">
        <f>COUNTA('Monitoria Anual - 3'!N20:N28)</f>
        <v>0</v>
      </c>
      <c r="G34" s="36">
        <f>COUNTA('Monitoria Anual - 3'!O20:O28)</f>
        <v>5</v>
      </c>
      <c r="H34" s="36">
        <f>COUNTA('Monitoria Anual - 3'!P20:P28)</f>
        <v>3</v>
      </c>
      <c r="I34" s="36">
        <f>COUNTA('Monitoria Anual - 3'!Q20:Q28)</f>
        <v>1</v>
      </c>
      <c r="J34" s="37">
        <f>COUNTA('Monitoria Anual - 3'!R20:R28)</f>
        <v>0</v>
      </c>
      <c r="W34" s="1"/>
      <c r="X34" s="11"/>
    </row>
    <row r="35" spans="1:24">
      <c r="A35" s="11"/>
      <c r="C35" s="80" t="s">
        <v>632</v>
      </c>
      <c r="D35" s="79">
        <f t="shared" si="2"/>
        <v>10</v>
      </c>
      <c r="E35" s="35">
        <f>COUNTA('Monitoria Anual - 3'!S29:S40)</f>
        <v>0</v>
      </c>
      <c r="F35" s="36">
        <f>COUNTA('Monitoria Anual - 3'!N29:N40)</f>
        <v>1</v>
      </c>
      <c r="G35" s="36">
        <f>COUNTA('Monitoria Anual - 3'!O29:O40)</f>
        <v>0</v>
      </c>
      <c r="H35" s="36">
        <f>COUNTA('Monitoria Anual - 3'!P29:P40)</f>
        <v>3</v>
      </c>
      <c r="I35" s="36">
        <f>COUNTA('Monitoria Anual - 3'!Q29:Q40)</f>
        <v>6</v>
      </c>
      <c r="J35" s="37">
        <f>COUNTA('Monitoria Anual - 3'!R29:R40)</f>
        <v>0</v>
      </c>
      <c r="W35" s="1"/>
      <c r="X35" s="11"/>
    </row>
    <row r="36" spans="1:24">
      <c r="A36" s="11"/>
      <c r="C36" s="80" t="s">
        <v>633</v>
      </c>
      <c r="D36" s="79">
        <f t="shared" si="2"/>
        <v>6</v>
      </c>
      <c r="E36" s="35">
        <f>COUNTA('Monitoria Anual - 3'!S41:S46)</f>
        <v>0</v>
      </c>
      <c r="F36" s="36">
        <f>COUNTA('Monitoria Anual - 3'!N41:N46)</f>
        <v>0</v>
      </c>
      <c r="G36" s="36">
        <f>COUNTA('Monitoria Anual - 3'!O41:O46)</f>
        <v>0</v>
      </c>
      <c r="H36" s="36">
        <f>COUNTA('Monitoria Anual - 3'!P41:P46)</f>
        <v>5</v>
      </c>
      <c r="I36" s="36">
        <f>COUNTA('Monitoria Anual - 3'!Q41:Q46)</f>
        <v>1</v>
      </c>
      <c r="J36" s="37">
        <f>COUNTA('Monitoria Anual - 3'!R41:R46)</f>
        <v>0</v>
      </c>
      <c r="W36" s="1"/>
      <c r="X36" s="11"/>
    </row>
    <row r="37" spans="1:24">
      <c r="A37" s="11"/>
      <c r="X37" s="11"/>
    </row>
    <row r="38" spans="1:24">
      <c r="A38" s="11"/>
      <c r="B38" s="11"/>
      <c r="C38" s="11"/>
      <c r="D38" s="11"/>
      <c r="E38" s="11"/>
      <c r="F38" s="11"/>
      <c r="G38" s="11"/>
      <c r="H38" s="11"/>
      <c r="I38" s="11"/>
      <c r="J38" s="11"/>
      <c r="K38" s="11"/>
      <c r="L38" s="11"/>
      <c r="M38" s="11"/>
      <c r="N38" s="11"/>
      <c r="O38" s="11"/>
      <c r="P38" s="11"/>
      <c r="Q38" s="11"/>
      <c r="R38" s="11"/>
      <c r="S38" s="11"/>
      <c r="T38" s="11"/>
      <c r="U38" s="11"/>
      <c r="V38" s="11"/>
      <c r="W38" s="11"/>
      <c r="X38" s="11"/>
    </row>
  </sheetData>
  <sheetProtection sheet="1" objects="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36 F33:F36">
    <cfRule type="cellIs" dxfId="14"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102"/>
  <sheetViews>
    <sheetView showGridLines="0" topLeftCell="A8" zoomScale="90" zoomScaleNormal="90" workbookViewId="0">
      <selection activeCell="F11" sqref="F11"/>
    </sheetView>
  </sheetViews>
  <sheetFormatPr defaultColWidth="8.85546875" defaultRowHeight="15"/>
  <cols>
    <col min="1" max="1" width="25.7109375" style="62" customWidth="1"/>
    <col min="2" max="2" width="6.85546875" style="2" customWidth="1"/>
    <col min="3" max="3" width="19.85546875" style="2" customWidth="1"/>
    <col min="4" max="4" width="21.7109375" style="2" customWidth="1"/>
    <col min="5" max="5" width="26" style="2" customWidth="1"/>
    <col min="6" max="7" width="14.85546875" style="2" customWidth="1"/>
    <col min="8" max="8" width="14.140625" style="2" customWidth="1"/>
    <col min="9" max="9" width="17.28515625" style="298" customWidth="1"/>
    <col min="10" max="10" width="35.42578125" style="2" customWidth="1"/>
    <col min="11" max="11" width="29" style="2" customWidth="1"/>
    <col min="12" max="12" width="25.140625" style="2" customWidth="1"/>
    <col min="13" max="13" width="33.85546875" style="2" customWidth="1"/>
    <col min="14" max="14" width="13.28515625" style="62" customWidth="1"/>
    <col min="15" max="15" width="12.28515625" style="62" customWidth="1"/>
    <col min="16" max="19" width="13.28515625" style="62" customWidth="1"/>
    <col min="20" max="20" width="67.85546875" style="2" customWidth="1"/>
    <col min="21" max="21" width="21.7109375" style="2" customWidth="1"/>
    <col min="22" max="22" width="13.5703125" style="2" customWidth="1"/>
    <col min="23" max="23" width="16.28515625" style="2" customWidth="1"/>
    <col min="24" max="24" width="45.5703125" style="2" customWidth="1"/>
    <col min="25" max="27" width="19.7109375" style="2" customWidth="1"/>
    <col min="28" max="29" width="10.85546875" style="2" customWidth="1"/>
    <col min="30" max="30" width="19.7109375" style="2" customWidth="1"/>
    <col min="31" max="31" width="12" style="2" customWidth="1"/>
    <col min="32" max="32" width="28.5703125" style="2" customWidth="1"/>
    <col min="33" max="35" width="19.7109375" style="2" customWidth="1"/>
    <col min="36" max="36" width="7" style="2" customWidth="1"/>
    <col min="37" max="39" width="8.85546875" style="2"/>
    <col min="40" max="40" width="8.85546875" style="2" customWidth="1"/>
    <col min="41" max="16384" width="8.85546875" style="2"/>
  </cols>
  <sheetData>
    <row r="1" spans="1:40" ht="21" hidden="1">
      <c r="A1" s="398" t="s">
        <v>110</v>
      </c>
      <c r="B1" s="398"/>
      <c r="C1" s="398"/>
      <c r="D1" s="398"/>
      <c r="E1" s="398"/>
      <c r="F1" s="398"/>
      <c r="G1" s="398"/>
      <c r="H1" s="398"/>
      <c r="I1" s="398"/>
      <c r="J1" s="398"/>
      <c r="K1" s="398"/>
      <c r="L1" s="398"/>
      <c r="M1" s="398"/>
      <c r="N1" s="398"/>
      <c r="O1" s="398"/>
      <c r="P1" s="398"/>
      <c r="Q1" s="398"/>
      <c r="R1" s="398"/>
      <c r="S1" s="398"/>
      <c r="T1" s="398"/>
      <c r="U1" s="398"/>
      <c r="V1" s="398"/>
      <c r="W1" s="398"/>
      <c r="X1" s="398"/>
      <c r="Y1" s="398"/>
      <c r="Z1" s="398"/>
      <c r="AA1" s="398"/>
      <c r="AB1" s="398"/>
      <c r="AC1" s="398"/>
      <c r="AD1" s="398"/>
      <c r="AE1" s="398"/>
      <c r="AF1" s="398"/>
      <c r="AG1" s="398"/>
      <c r="AH1" s="398"/>
      <c r="AI1" s="398"/>
      <c r="AJ1" s="18"/>
    </row>
    <row r="2" spans="1:40" ht="21.75" hidden="1" thickBot="1">
      <c r="A2" s="399" t="s">
        <v>111</v>
      </c>
      <c r="B2" s="399"/>
      <c r="C2" s="399"/>
      <c r="D2" s="399"/>
      <c r="E2" s="399"/>
      <c r="F2" s="399"/>
      <c r="G2" s="399"/>
      <c r="H2" s="399"/>
      <c r="I2" s="399"/>
      <c r="J2" s="399"/>
      <c r="K2" s="399"/>
      <c r="L2" s="399"/>
      <c r="M2" s="399"/>
      <c r="N2" s="399"/>
      <c r="O2" s="399"/>
      <c r="P2" s="399"/>
      <c r="Q2" s="399"/>
      <c r="R2" s="399"/>
      <c r="S2" s="399"/>
      <c r="T2" s="399"/>
      <c r="U2" s="399"/>
      <c r="V2" s="399"/>
      <c r="W2" s="399"/>
      <c r="X2" s="399"/>
      <c r="Y2" s="399"/>
      <c r="Z2" s="399"/>
      <c r="AA2" s="399"/>
      <c r="AB2" s="399"/>
      <c r="AC2" s="399"/>
      <c r="AD2" s="399"/>
      <c r="AE2" s="399"/>
      <c r="AF2" s="399"/>
      <c r="AG2" s="399"/>
      <c r="AH2" s="399"/>
      <c r="AI2" s="399"/>
      <c r="AJ2" s="18"/>
    </row>
    <row r="3" spans="1:40" ht="8.25" hidden="1" customHeight="1" thickTop="1">
      <c r="AJ3" s="18"/>
    </row>
    <row r="4" spans="1:40" ht="37.5" hidden="1">
      <c r="A4" s="200" t="s">
        <v>112</v>
      </c>
      <c r="B4" s="503" t="s">
        <v>1195</v>
      </c>
      <c r="C4" s="503"/>
      <c r="D4" s="503"/>
      <c r="E4" s="503"/>
      <c r="F4" s="503"/>
      <c r="G4" s="503"/>
      <c r="H4" s="503"/>
      <c r="I4" s="503"/>
      <c r="J4" s="503"/>
      <c r="K4" s="13"/>
      <c r="L4" s="13"/>
      <c r="M4" s="13"/>
      <c r="N4" s="13"/>
      <c r="O4" s="13"/>
      <c r="P4" s="13"/>
      <c r="Q4" s="13"/>
      <c r="R4" s="13"/>
      <c r="S4" s="2"/>
      <c r="AJ4" s="18"/>
    </row>
    <row r="5" spans="1:40" hidden="1">
      <c r="AJ5" s="18"/>
    </row>
    <row r="6" spans="1:40" ht="18.75" hidden="1">
      <c r="A6" s="200" t="s">
        <v>114</v>
      </c>
      <c r="B6" s="413" t="s">
        <v>1196</v>
      </c>
      <c r="C6" s="414"/>
      <c r="M6" s="62"/>
      <c r="AJ6" s="18"/>
      <c r="AN6" s="2" t="s">
        <v>116</v>
      </c>
    </row>
    <row r="7" spans="1:40" ht="15.75" hidden="1" thickBot="1">
      <c r="AJ7" s="18"/>
      <c r="AN7" s="63" t="s">
        <v>117</v>
      </c>
    </row>
    <row r="8" spans="1:40" ht="16.5" thickBot="1">
      <c r="A8" s="417" t="s">
        <v>118</v>
      </c>
      <c r="B8" s="418"/>
      <c r="C8" s="418"/>
      <c r="D8" s="418"/>
      <c r="E8" s="418"/>
      <c r="F8" s="418"/>
      <c r="G8" s="418"/>
      <c r="H8" s="418"/>
      <c r="I8" s="418"/>
      <c r="J8" s="418"/>
      <c r="K8" s="418"/>
      <c r="L8" s="418"/>
      <c r="M8" s="419"/>
      <c r="N8" s="435" t="s">
        <v>119</v>
      </c>
      <c r="O8" s="436"/>
      <c r="P8" s="436"/>
      <c r="Q8" s="436"/>
      <c r="R8" s="436"/>
      <c r="S8" s="436"/>
      <c r="T8" s="436"/>
      <c r="U8" s="436"/>
      <c r="V8" s="436"/>
      <c r="W8" s="436"/>
      <c r="X8" s="437"/>
      <c r="Y8" s="400" t="s">
        <v>120</v>
      </c>
      <c r="Z8" s="401"/>
      <c r="AA8" s="401"/>
      <c r="AB8" s="401"/>
      <c r="AC8" s="401"/>
      <c r="AD8" s="401"/>
      <c r="AE8" s="401"/>
      <c r="AF8" s="401"/>
      <c r="AG8" s="401"/>
      <c r="AH8" s="401"/>
      <c r="AI8" s="402"/>
      <c r="AJ8" s="18"/>
    </row>
    <row r="9" spans="1:40" ht="15.75">
      <c r="A9" s="476" t="s">
        <v>121</v>
      </c>
      <c r="B9" s="403" t="s">
        <v>122</v>
      </c>
      <c r="C9" s="403" t="s">
        <v>3</v>
      </c>
      <c r="D9" s="403" t="s">
        <v>5</v>
      </c>
      <c r="E9" s="407" t="s">
        <v>7</v>
      </c>
      <c r="F9" s="403" t="s">
        <v>9</v>
      </c>
      <c r="G9" s="403"/>
      <c r="H9" s="403" t="s">
        <v>11</v>
      </c>
      <c r="I9" s="501" t="s">
        <v>15</v>
      </c>
      <c r="J9" s="403" t="s">
        <v>13</v>
      </c>
      <c r="K9" s="423" t="s">
        <v>123</v>
      </c>
      <c r="L9" s="424"/>
      <c r="M9" s="403" t="s">
        <v>21</v>
      </c>
      <c r="N9" s="442" t="s">
        <v>26</v>
      </c>
      <c r="O9" s="444" t="s">
        <v>28</v>
      </c>
      <c r="P9" s="446" t="s">
        <v>30</v>
      </c>
      <c r="Q9" s="448" t="s">
        <v>32</v>
      </c>
      <c r="R9" s="427" t="s">
        <v>34</v>
      </c>
      <c r="S9" s="429" t="s">
        <v>36</v>
      </c>
      <c r="T9" s="431" t="s">
        <v>42</v>
      </c>
      <c r="U9" s="431" t="s">
        <v>44</v>
      </c>
      <c r="V9" s="431" t="s">
        <v>46</v>
      </c>
      <c r="W9" s="431" t="s">
        <v>48</v>
      </c>
      <c r="X9" s="438" t="s">
        <v>50</v>
      </c>
      <c r="Y9" s="440" t="s">
        <v>53</v>
      </c>
      <c r="Z9" s="425" t="s">
        <v>55</v>
      </c>
      <c r="AA9" s="433" t="s">
        <v>124</v>
      </c>
      <c r="AB9" s="425" t="s">
        <v>125</v>
      </c>
      <c r="AC9" s="425" t="s">
        <v>126</v>
      </c>
      <c r="AD9" s="425" t="s">
        <v>63</v>
      </c>
      <c r="AE9" s="425" t="s">
        <v>127</v>
      </c>
      <c r="AF9" s="415" t="s">
        <v>67</v>
      </c>
      <c r="AG9" s="425" t="s">
        <v>69</v>
      </c>
      <c r="AH9" s="425" t="s">
        <v>71</v>
      </c>
      <c r="AI9" s="409" t="s">
        <v>128</v>
      </c>
      <c r="AJ9" s="18"/>
    </row>
    <row r="10" spans="1:40" ht="16.5" thickBot="1">
      <c r="A10" s="477"/>
      <c r="B10" s="404"/>
      <c r="C10" s="404"/>
      <c r="D10" s="404"/>
      <c r="E10" s="408"/>
      <c r="F10" s="54" t="s">
        <v>129</v>
      </c>
      <c r="G10" s="54" t="s">
        <v>130</v>
      </c>
      <c r="H10" s="404"/>
      <c r="I10" s="502"/>
      <c r="J10" s="404"/>
      <c r="K10" s="102" t="s">
        <v>131</v>
      </c>
      <c r="L10" s="102" t="s">
        <v>132</v>
      </c>
      <c r="M10" s="404"/>
      <c r="N10" s="443"/>
      <c r="O10" s="445"/>
      <c r="P10" s="447"/>
      <c r="Q10" s="449"/>
      <c r="R10" s="428"/>
      <c r="S10" s="430"/>
      <c r="T10" s="432"/>
      <c r="U10" s="432"/>
      <c r="V10" s="432"/>
      <c r="W10" s="432"/>
      <c r="X10" s="439"/>
      <c r="Y10" s="441"/>
      <c r="Z10" s="426"/>
      <c r="AA10" s="434"/>
      <c r="AB10" s="426"/>
      <c r="AC10" s="426"/>
      <c r="AD10" s="426"/>
      <c r="AE10" s="426"/>
      <c r="AF10" s="416"/>
      <c r="AG10" s="426"/>
      <c r="AH10" s="426"/>
      <c r="AI10" s="410"/>
      <c r="AJ10" s="18"/>
    </row>
    <row r="11" spans="1:40" ht="270">
      <c r="A11" s="499" t="s">
        <v>133</v>
      </c>
      <c r="B11" s="111" t="s">
        <v>134</v>
      </c>
      <c r="C11" s="189" t="s">
        <v>135</v>
      </c>
      <c r="D11" s="189" t="s">
        <v>946</v>
      </c>
      <c r="E11" s="189" t="s">
        <v>137</v>
      </c>
      <c r="F11" s="309" t="s">
        <v>138</v>
      </c>
      <c r="G11" s="309" t="s">
        <v>139</v>
      </c>
      <c r="H11" s="189" t="s">
        <v>140</v>
      </c>
      <c r="I11" s="299">
        <v>510000</v>
      </c>
      <c r="J11" s="189" t="s">
        <v>1197</v>
      </c>
      <c r="K11" s="189" t="s">
        <v>949</v>
      </c>
      <c r="L11" s="189" t="s">
        <v>638</v>
      </c>
      <c r="M11" s="189" t="s">
        <v>1198</v>
      </c>
      <c r="N11" s="189"/>
      <c r="O11" s="334"/>
      <c r="P11" s="189"/>
      <c r="Q11" s="189" t="s">
        <v>144</v>
      </c>
      <c r="R11" s="189"/>
      <c r="S11" s="203"/>
      <c r="T11" s="189" t="s">
        <v>1199</v>
      </c>
      <c r="U11" s="189"/>
      <c r="V11" s="189"/>
      <c r="W11" s="189" t="s">
        <v>1200</v>
      </c>
      <c r="X11" s="189" t="s">
        <v>1201</v>
      </c>
      <c r="Y11" s="189"/>
      <c r="Z11" s="189"/>
      <c r="AA11" s="189"/>
      <c r="AB11" s="189"/>
      <c r="AC11" s="189"/>
      <c r="AD11" s="189" t="s">
        <v>1202</v>
      </c>
      <c r="AE11" s="189"/>
      <c r="AF11" s="189"/>
      <c r="AG11" s="189"/>
      <c r="AH11" s="189"/>
      <c r="AI11" s="189"/>
      <c r="AJ11" s="18"/>
    </row>
    <row r="12" spans="1:40" ht="360">
      <c r="A12" s="498"/>
      <c r="B12" s="48" t="s">
        <v>152</v>
      </c>
      <c r="C12" s="176" t="s">
        <v>153</v>
      </c>
      <c r="D12" s="176" t="s">
        <v>1203</v>
      </c>
      <c r="E12" s="176" t="s">
        <v>155</v>
      </c>
      <c r="F12" s="310" t="s">
        <v>156</v>
      </c>
      <c r="G12" s="310" t="s">
        <v>139</v>
      </c>
      <c r="H12" s="176" t="s">
        <v>1204</v>
      </c>
      <c r="I12" s="300">
        <v>20000</v>
      </c>
      <c r="J12" s="176" t="s">
        <v>1205</v>
      </c>
      <c r="K12" s="176" t="s">
        <v>160</v>
      </c>
      <c r="L12" s="176" t="s">
        <v>650</v>
      </c>
      <c r="M12" s="176" t="s">
        <v>964</v>
      </c>
      <c r="N12" s="189"/>
      <c r="O12" s="189"/>
      <c r="P12" s="189"/>
      <c r="Q12" s="189" t="s">
        <v>144</v>
      </c>
      <c r="R12" s="189"/>
      <c r="S12" s="203"/>
      <c r="T12" s="176" t="s">
        <v>1206</v>
      </c>
      <c r="U12" s="176"/>
      <c r="V12" s="176"/>
      <c r="W12" s="176" t="s">
        <v>1207</v>
      </c>
      <c r="X12" s="176" t="s">
        <v>1208</v>
      </c>
      <c r="Y12" s="176"/>
      <c r="Z12" s="176"/>
      <c r="AA12" s="176"/>
      <c r="AB12" s="176"/>
      <c r="AC12" s="176"/>
      <c r="AD12" s="176"/>
      <c r="AE12" s="176"/>
      <c r="AF12" s="176"/>
      <c r="AG12" s="176"/>
      <c r="AH12" s="176"/>
      <c r="AI12" s="176"/>
      <c r="AJ12" s="18"/>
    </row>
    <row r="13" spans="1:40" ht="255.75" thickBot="1">
      <c r="A13" s="421"/>
      <c r="B13" s="152" t="s">
        <v>171</v>
      </c>
      <c r="C13" s="295" t="s">
        <v>172</v>
      </c>
      <c r="D13" s="295" t="s">
        <v>661</v>
      </c>
      <c r="E13" s="295" t="s">
        <v>174</v>
      </c>
      <c r="F13" s="311" t="s">
        <v>662</v>
      </c>
      <c r="G13" s="311" t="s">
        <v>139</v>
      </c>
      <c r="H13" s="295" t="s">
        <v>177</v>
      </c>
      <c r="I13" s="301">
        <v>1000000</v>
      </c>
      <c r="J13" s="295" t="s">
        <v>663</v>
      </c>
      <c r="K13" s="295" t="s">
        <v>1209</v>
      </c>
      <c r="L13" s="295" t="s">
        <v>975</v>
      </c>
      <c r="M13" s="295" t="s">
        <v>1210</v>
      </c>
      <c r="N13" s="283"/>
      <c r="O13" s="283"/>
      <c r="P13" s="283"/>
      <c r="Q13" s="283" t="s">
        <v>144</v>
      </c>
      <c r="R13" s="283"/>
      <c r="S13" s="284"/>
      <c r="T13" s="315" t="s">
        <v>1211</v>
      </c>
      <c r="U13" s="295" t="s">
        <v>1212</v>
      </c>
      <c r="V13" s="295"/>
      <c r="W13" s="295" t="s">
        <v>1213</v>
      </c>
      <c r="X13" s="295" t="s">
        <v>1214</v>
      </c>
      <c r="Y13" s="295"/>
      <c r="Z13" s="295"/>
      <c r="AA13" s="295"/>
      <c r="AB13" s="295"/>
      <c r="AC13" s="295"/>
      <c r="AD13" s="295"/>
      <c r="AE13" s="295"/>
      <c r="AF13" s="295" t="s">
        <v>1215</v>
      </c>
      <c r="AG13" s="295" t="s">
        <v>1216</v>
      </c>
      <c r="AH13" s="295"/>
      <c r="AI13" s="295"/>
      <c r="AJ13" s="18"/>
    </row>
    <row r="14" spans="1:40" ht="315">
      <c r="A14" s="495" t="s">
        <v>193</v>
      </c>
      <c r="B14" s="285" t="s">
        <v>194</v>
      </c>
      <c r="C14" s="286" t="s">
        <v>984</v>
      </c>
      <c r="D14" s="286" t="s">
        <v>976</v>
      </c>
      <c r="E14" s="286" t="s">
        <v>197</v>
      </c>
      <c r="F14" s="312" t="s">
        <v>138</v>
      </c>
      <c r="G14" s="312" t="s">
        <v>176</v>
      </c>
      <c r="H14" s="286" t="s">
        <v>985</v>
      </c>
      <c r="I14" s="302">
        <v>500000</v>
      </c>
      <c r="J14" s="286" t="s">
        <v>986</v>
      </c>
      <c r="K14" s="286" t="s">
        <v>200</v>
      </c>
      <c r="L14" s="286" t="s">
        <v>201</v>
      </c>
      <c r="M14" s="286" t="s">
        <v>983</v>
      </c>
      <c r="N14" s="286"/>
      <c r="O14" s="286"/>
      <c r="P14" s="286"/>
      <c r="Q14" s="286" t="s">
        <v>144</v>
      </c>
      <c r="R14" s="286"/>
      <c r="S14" s="287"/>
      <c r="T14" s="286" t="s">
        <v>1217</v>
      </c>
      <c r="U14" s="286" t="s">
        <v>1218</v>
      </c>
      <c r="V14" s="286"/>
      <c r="W14" s="286" t="s">
        <v>1219</v>
      </c>
      <c r="X14" s="286" t="s">
        <v>1220</v>
      </c>
      <c r="Y14" s="286"/>
      <c r="Z14" s="286"/>
      <c r="AA14" s="286"/>
      <c r="AB14" s="286"/>
      <c r="AC14" s="286"/>
      <c r="AD14" s="286" t="s">
        <v>1221</v>
      </c>
      <c r="AE14" s="286"/>
      <c r="AF14" s="286"/>
      <c r="AG14" s="286"/>
      <c r="AH14" s="286"/>
      <c r="AI14" s="288"/>
      <c r="AJ14" s="18"/>
    </row>
    <row r="15" spans="1:40" ht="165">
      <c r="A15" s="500"/>
      <c r="B15" s="48" t="s">
        <v>207</v>
      </c>
      <c r="C15" s="176" t="s">
        <v>208</v>
      </c>
      <c r="D15" s="176" t="s">
        <v>683</v>
      </c>
      <c r="E15" s="176" t="s">
        <v>210</v>
      </c>
      <c r="F15" s="310" t="s">
        <v>138</v>
      </c>
      <c r="G15" s="310" t="s">
        <v>176</v>
      </c>
      <c r="H15" s="176" t="s">
        <v>1204</v>
      </c>
      <c r="I15" s="300">
        <v>30000</v>
      </c>
      <c r="J15" s="176" t="s">
        <v>1222</v>
      </c>
      <c r="K15" s="176" t="s">
        <v>989</v>
      </c>
      <c r="L15" s="176" t="s">
        <v>223</v>
      </c>
      <c r="M15" s="176" t="s">
        <v>994</v>
      </c>
      <c r="N15" s="189"/>
      <c r="O15" s="189"/>
      <c r="P15" s="189" t="s">
        <v>144</v>
      </c>
      <c r="Q15" s="189"/>
      <c r="R15" s="189"/>
      <c r="S15" s="203"/>
      <c r="T15" s="176" t="s">
        <v>1223</v>
      </c>
      <c r="U15" s="176"/>
      <c r="V15" s="176" t="s">
        <v>1224</v>
      </c>
      <c r="W15" s="176" t="s">
        <v>1207</v>
      </c>
      <c r="X15" s="176" t="s">
        <v>1225</v>
      </c>
      <c r="Y15" s="176"/>
      <c r="Z15" s="176"/>
      <c r="AA15" s="176"/>
      <c r="AB15" s="176"/>
      <c r="AC15" s="176"/>
      <c r="AD15" s="176"/>
      <c r="AE15" s="176"/>
      <c r="AF15" s="176"/>
      <c r="AG15" s="176"/>
      <c r="AH15" s="176"/>
      <c r="AI15" s="289"/>
      <c r="AJ15" s="18"/>
    </row>
    <row r="16" spans="1:40" ht="409.5">
      <c r="A16" s="496"/>
      <c r="B16" s="48" t="s">
        <v>225</v>
      </c>
      <c r="C16" s="189" t="s">
        <v>700</v>
      </c>
      <c r="D16" s="189" t="s">
        <v>996</v>
      </c>
      <c r="E16" s="189" t="s">
        <v>997</v>
      </c>
      <c r="F16" s="309" t="s">
        <v>138</v>
      </c>
      <c r="G16" s="309">
        <v>45261</v>
      </c>
      <c r="H16" s="189" t="s">
        <v>229</v>
      </c>
      <c r="I16" s="299">
        <v>5000000</v>
      </c>
      <c r="J16" s="189" t="s">
        <v>1004</v>
      </c>
      <c r="K16" s="189" t="s">
        <v>693</v>
      </c>
      <c r="L16" s="189" t="s">
        <v>232</v>
      </c>
      <c r="M16" s="189" t="s">
        <v>1005</v>
      </c>
      <c r="N16" s="189"/>
      <c r="O16" s="189"/>
      <c r="P16" s="189" t="s">
        <v>144</v>
      </c>
      <c r="Q16" s="189"/>
      <c r="R16" s="189"/>
      <c r="S16" s="203"/>
      <c r="T16" s="189" t="s">
        <v>1226</v>
      </c>
      <c r="U16" s="189" t="s">
        <v>1227</v>
      </c>
      <c r="V16" s="189" t="s">
        <v>1228</v>
      </c>
      <c r="W16" s="189" t="s">
        <v>1229</v>
      </c>
      <c r="X16" s="189"/>
      <c r="Y16" s="189"/>
      <c r="Z16" s="189"/>
      <c r="AA16" s="189"/>
      <c r="AB16" s="189"/>
      <c r="AC16" s="316">
        <v>45474</v>
      </c>
      <c r="AD16" s="189"/>
      <c r="AE16" s="189"/>
      <c r="AF16" s="189"/>
      <c r="AG16" s="189"/>
      <c r="AH16" s="189"/>
      <c r="AI16" s="296"/>
      <c r="AJ16" s="18"/>
    </row>
    <row r="17" spans="1:36" ht="195">
      <c r="A17" s="496"/>
      <c r="B17" s="48" t="s">
        <v>246</v>
      </c>
      <c r="C17" s="189" t="s">
        <v>1230</v>
      </c>
      <c r="D17" s="189" t="s">
        <v>704</v>
      </c>
      <c r="E17" s="189" t="s">
        <v>249</v>
      </c>
      <c r="F17" s="309" t="s">
        <v>138</v>
      </c>
      <c r="G17" s="309" t="s">
        <v>705</v>
      </c>
      <c r="H17" s="189" t="s">
        <v>140</v>
      </c>
      <c r="I17" s="299">
        <v>20000</v>
      </c>
      <c r="J17" s="189" t="s">
        <v>1231</v>
      </c>
      <c r="K17" s="189" t="s">
        <v>707</v>
      </c>
      <c r="L17" s="189" t="s">
        <v>253</v>
      </c>
      <c r="M17" s="189" t="s">
        <v>1007</v>
      </c>
      <c r="N17" s="189"/>
      <c r="O17" s="189"/>
      <c r="P17" s="189"/>
      <c r="Q17" s="189"/>
      <c r="R17" s="189" t="s">
        <v>144</v>
      </c>
      <c r="S17" s="203"/>
      <c r="T17" s="189"/>
      <c r="U17" s="189"/>
      <c r="V17" s="189"/>
      <c r="W17" s="189"/>
      <c r="X17" s="189"/>
      <c r="Y17" s="189"/>
      <c r="Z17" s="189"/>
      <c r="AA17" s="189"/>
      <c r="AB17" s="189"/>
      <c r="AC17" s="189"/>
      <c r="AD17" s="189" t="s">
        <v>1202</v>
      </c>
      <c r="AE17" s="189"/>
      <c r="AF17" s="189"/>
      <c r="AG17" s="189"/>
      <c r="AH17" s="189"/>
      <c r="AI17" s="296"/>
      <c r="AJ17" s="18"/>
    </row>
    <row r="18" spans="1:36" ht="255">
      <c r="A18" s="496"/>
      <c r="B18" s="48" t="s">
        <v>921</v>
      </c>
      <c r="C18" s="189" t="s">
        <v>922</v>
      </c>
      <c r="D18" s="189" t="s">
        <v>923</v>
      </c>
      <c r="E18" s="189" t="s">
        <v>924</v>
      </c>
      <c r="F18" s="309" t="s">
        <v>1232</v>
      </c>
      <c r="G18" s="309" t="s">
        <v>139</v>
      </c>
      <c r="H18" s="189" t="s">
        <v>140</v>
      </c>
      <c r="I18" s="299">
        <v>500000</v>
      </c>
      <c r="J18" s="189" t="s">
        <v>1014</v>
      </c>
      <c r="K18" s="189" t="s">
        <v>252</v>
      </c>
      <c r="L18" s="189" t="s">
        <v>927</v>
      </c>
      <c r="M18" s="189" t="s">
        <v>1013</v>
      </c>
      <c r="N18" s="189"/>
      <c r="O18" s="189"/>
      <c r="P18" s="189"/>
      <c r="Q18" s="189" t="s">
        <v>144</v>
      </c>
      <c r="R18" s="189"/>
      <c r="S18" s="203"/>
      <c r="T18" s="189" t="s">
        <v>1233</v>
      </c>
      <c r="U18" s="189" t="s">
        <v>1234</v>
      </c>
      <c r="V18" s="189"/>
      <c r="W18" s="189" t="s">
        <v>1235</v>
      </c>
      <c r="X18" s="189"/>
      <c r="Y18" s="189" t="s">
        <v>1236</v>
      </c>
      <c r="Z18" s="189"/>
      <c r="AA18" s="189"/>
      <c r="AB18" s="189"/>
      <c r="AC18" s="309">
        <v>45474</v>
      </c>
      <c r="AD18" s="189" t="s">
        <v>1202</v>
      </c>
      <c r="AE18" s="189"/>
      <c r="AF18" s="189"/>
      <c r="AG18" s="189"/>
      <c r="AH18" s="189"/>
      <c r="AI18" s="296"/>
      <c r="AJ18" s="18"/>
    </row>
    <row r="19" spans="1:36" ht="225.75" thickBot="1">
      <c r="A19" s="497"/>
      <c r="B19" s="290" t="s">
        <v>929</v>
      </c>
      <c r="C19" s="292" t="s">
        <v>930</v>
      </c>
      <c r="D19" s="292" t="s">
        <v>931</v>
      </c>
      <c r="E19" s="292" t="s">
        <v>932</v>
      </c>
      <c r="F19" s="313" t="s">
        <v>1237</v>
      </c>
      <c r="G19" s="313" t="s">
        <v>139</v>
      </c>
      <c r="H19" s="292" t="s">
        <v>1016</v>
      </c>
      <c r="I19" s="303">
        <v>1000000</v>
      </c>
      <c r="J19" s="292" t="s">
        <v>934</v>
      </c>
      <c r="K19" s="292" t="s">
        <v>935</v>
      </c>
      <c r="L19" s="292" t="s">
        <v>232</v>
      </c>
      <c r="M19" s="292" t="s">
        <v>1021</v>
      </c>
      <c r="N19" s="292"/>
      <c r="O19" s="292"/>
      <c r="P19" s="292" t="s">
        <v>144</v>
      </c>
      <c r="Q19" s="292"/>
      <c r="R19" s="292"/>
      <c r="S19" s="293"/>
      <c r="T19" s="292" t="s">
        <v>1238</v>
      </c>
      <c r="U19" s="292" t="s">
        <v>1239</v>
      </c>
      <c r="V19" s="292" t="s">
        <v>1240</v>
      </c>
      <c r="W19" s="292" t="s">
        <v>1241</v>
      </c>
      <c r="X19" s="292" t="s">
        <v>1242</v>
      </c>
      <c r="Y19" s="292"/>
      <c r="Z19" s="292"/>
      <c r="AA19" s="292"/>
      <c r="AB19" s="292"/>
      <c r="AC19" s="292"/>
      <c r="AD19" s="292"/>
      <c r="AE19" s="292"/>
      <c r="AF19" s="292"/>
      <c r="AG19" s="292"/>
      <c r="AH19" s="292"/>
      <c r="AI19" s="297"/>
      <c r="AJ19" s="18"/>
    </row>
    <row r="20" spans="1:36" s="322" customFormat="1" ht="409.5">
      <c r="A20" s="421" t="s">
        <v>264</v>
      </c>
      <c r="B20" s="317" t="s">
        <v>265</v>
      </c>
      <c r="C20" s="136" t="s">
        <v>1029</v>
      </c>
      <c r="D20" s="136" t="s">
        <v>1030</v>
      </c>
      <c r="E20" s="136" t="s">
        <v>1031</v>
      </c>
      <c r="F20" s="318" t="s">
        <v>138</v>
      </c>
      <c r="G20" s="318" t="s">
        <v>176</v>
      </c>
      <c r="H20" s="136" t="s">
        <v>714</v>
      </c>
      <c r="I20" s="319">
        <v>50000</v>
      </c>
      <c r="J20" s="136" t="s">
        <v>1032</v>
      </c>
      <c r="K20" s="136" t="s">
        <v>232</v>
      </c>
      <c r="L20" s="136" t="s">
        <v>232</v>
      </c>
      <c r="M20" s="136" t="s">
        <v>1028</v>
      </c>
      <c r="N20" s="136"/>
      <c r="O20" s="136"/>
      <c r="P20" s="136" t="s">
        <v>144</v>
      </c>
      <c r="Q20" s="136"/>
      <c r="R20" s="136"/>
      <c r="S20" s="320"/>
      <c r="T20" s="136" t="s">
        <v>1243</v>
      </c>
      <c r="U20" s="136"/>
      <c r="V20" s="136" t="s">
        <v>1244</v>
      </c>
      <c r="W20" s="136" t="s">
        <v>1245</v>
      </c>
      <c r="X20" s="136"/>
      <c r="Y20" s="136"/>
      <c r="Z20" s="136"/>
      <c r="AA20" s="136"/>
      <c r="AB20" s="136"/>
      <c r="AC20" s="318">
        <v>45474</v>
      </c>
      <c r="AD20" s="136"/>
      <c r="AE20" s="136"/>
      <c r="AF20" s="136"/>
      <c r="AG20" s="136"/>
      <c r="AH20" s="136"/>
      <c r="AI20" s="136"/>
      <c r="AJ20" s="321"/>
    </row>
    <row r="21" spans="1:36" ht="45">
      <c r="A21" s="421"/>
      <c r="B21" s="48" t="s">
        <v>280</v>
      </c>
      <c r="C21" s="176" t="s">
        <v>1037</v>
      </c>
      <c r="D21" s="176"/>
      <c r="E21" s="176"/>
      <c r="F21" s="310"/>
      <c r="G21" s="310"/>
      <c r="H21" s="176"/>
      <c r="I21" s="300"/>
      <c r="J21" s="176"/>
      <c r="K21" s="176"/>
      <c r="L21" s="176"/>
      <c r="M21" s="176"/>
      <c r="N21" s="189"/>
      <c r="O21" s="189"/>
      <c r="P21" s="189"/>
      <c r="Q21" s="189"/>
      <c r="R21" s="189"/>
      <c r="S21" s="203"/>
      <c r="T21" s="176"/>
      <c r="U21" s="176"/>
      <c r="V21" s="176"/>
      <c r="W21" s="176"/>
      <c r="X21" s="176"/>
      <c r="Y21" s="176"/>
      <c r="Z21" s="176"/>
      <c r="AA21" s="176"/>
      <c r="AB21" s="176"/>
      <c r="AC21" s="176"/>
      <c r="AD21" s="176"/>
      <c r="AE21" s="176"/>
      <c r="AF21" s="176"/>
      <c r="AG21" s="176"/>
      <c r="AH21" s="176"/>
      <c r="AI21" s="176"/>
      <c r="AJ21" s="18"/>
    </row>
    <row r="22" spans="1:36" ht="180">
      <c r="A22" s="421"/>
      <c r="B22" s="48" t="s">
        <v>292</v>
      </c>
      <c r="C22" s="176" t="s">
        <v>293</v>
      </c>
      <c r="D22" s="176" t="s">
        <v>294</v>
      </c>
      <c r="E22" s="176" t="s">
        <v>295</v>
      </c>
      <c r="F22" s="310" t="s">
        <v>138</v>
      </c>
      <c r="G22" s="310" t="s">
        <v>1043</v>
      </c>
      <c r="H22" s="176" t="s">
        <v>229</v>
      </c>
      <c r="I22" s="300">
        <v>100000</v>
      </c>
      <c r="J22" s="176" t="s">
        <v>728</v>
      </c>
      <c r="K22" s="176" t="s">
        <v>232</v>
      </c>
      <c r="L22" s="176" t="s">
        <v>232</v>
      </c>
      <c r="M22" s="176" t="s">
        <v>1042</v>
      </c>
      <c r="N22" s="189"/>
      <c r="O22" s="189"/>
      <c r="P22" s="189"/>
      <c r="Q22" s="189" t="s">
        <v>144</v>
      </c>
      <c r="R22" s="189"/>
      <c r="S22" s="203"/>
      <c r="T22" s="176" t="s">
        <v>1246</v>
      </c>
      <c r="U22" s="176" t="s">
        <v>1247</v>
      </c>
      <c r="V22" s="176"/>
      <c r="W22" s="176" t="s">
        <v>1248</v>
      </c>
      <c r="X22" s="176" t="s">
        <v>1249</v>
      </c>
      <c r="Y22" s="176"/>
      <c r="Z22" s="176"/>
      <c r="AA22" s="176"/>
      <c r="AB22" s="176"/>
      <c r="AC22" s="176"/>
      <c r="AD22" s="176"/>
      <c r="AE22" s="176"/>
      <c r="AF22" s="176" t="s">
        <v>1250</v>
      </c>
      <c r="AG22" s="176"/>
      <c r="AH22" s="176"/>
      <c r="AI22" s="176"/>
      <c r="AJ22" s="18"/>
    </row>
    <row r="23" spans="1:36" ht="180">
      <c r="A23" s="421"/>
      <c r="B23" s="48" t="s">
        <v>305</v>
      </c>
      <c r="C23" s="176" t="s">
        <v>306</v>
      </c>
      <c r="D23" s="189" t="s">
        <v>1044</v>
      </c>
      <c r="E23" s="189" t="s">
        <v>308</v>
      </c>
      <c r="F23" s="309" t="s">
        <v>138</v>
      </c>
      <c r="G23" s="309" t="s">
        <v>1053</v>
      </c>
      <c r="H23" s="189" t="s">
        <v>310</v>
      </c>
      <c r="I23" s="299">
        <v>200000</v>
      </c>
      <c r="J23" s="189" t="s">
        <v>736</v>
      </c>
      <c r="K23" s="189" t="s">
        <v>232</v>
      </c>
      <c r="L23" s="189" t="s">
        <v>232</v>
      </c>
      <c r="M23" s="189" t="s">
        <v>1054</v>
      </c>
      <c r="N23" s="189"/>
      <c r="O23" s="189"/>
      <c r="P23" s="189" t="s">
        <v>1251</v>
      </c>
      <c r="Q23" s="189"/>
      <c r="R23" s="189"/>
      <c r="S23" s="203"/>
      <c r="T23" s="189" t="s">
        <v>1252</v>
      </c>
      <c r="U23" s="189" t="s">
        <v>1253</v>
      </c>
      <c r="V23" s="189" t="s">
        <v>1254</v>
      </c>
      <c r="W23" s="176" t="s">
        <v>1255</v>
      </c>
      <c r="X23" s="176" t="s">
        <v>1256</v>
      </c>
      <c r="Y23" s="189"/>
      <c r="Z23" s="189"/>
      <c r="AA23" s="189"/>
      <c r="AB23" s="189"/>
      <c r="AC23" s="316">
        <v>45474</v>
      </c>
      <c r="AD23" s="189" t="s">
        <v>1257</v>
      </c>
      <c r="AE23" s="189"/>
      <c r="AF23" s="189"/>
      <c r="AG23" s="189"/>
      <c r="AH23" s="189"/>
      <c r="AI23" s="189"/>
      <c r="AJ23" s="18"/>
    </row>
    <row r="24" spans="1:36" ht="135">
      <c r="A24" s="421"/>
      <c r="B24" s="48" t="s">
        <v>320</v>
      </c>
      <c r="C24" s="176" t="s">
        <v>321</v>
      </c>
      <c r="D24" s="189" t="s">
        <v>1055</v>
      </c>
      <c r="E24" s="189" t="s">
        <v>323</v>
      </c>
      <c r="F24" s="309" t="s">
        <v>175</v>
      </c>
      <c r="G24" s="309" t="s">
        <v>176</v>
      </c>
      <c r="H24" s="189" t="s">
        <v>310</v>
      </c>
      <c r="I24" s="299">
        <v>80000</v>
      </c>
      <c r="J24" s="189" t="s">
        <v>1061</v>
      </c>
      <c r="K24" s="189" t="s">
        <v>232</v>
      </c>
      <c r="L24" s="189" t="s">
        <v>232</v>
      </c>
      <c r="M24" s="189"/>
      <c r="N24" s="189"/>
      <c r="O24" s="189"/>
      <c r="P24" s="189"/>
      <c r="Q24" s="189"/>
      <c r="R24" s="189" t="s">
        <v>1251</v>
      </c>
      <c r="S24" s="203"/>
      <c r="T24" s="189" t="s">
        <v>1258</v>
      </c>
      <c r="U24" s="189" t="s">
        <v>1253</v>
      </c>
      <c r="V24" s="189"/>
      <c r="W24" s="176" t="s">
        <v>1255</v>
      </c>
      <c r="X24" s="176" t="s">
        <v>1259</v>
      </c>
      <c r="Y24" s="189"/>
      <c r="Z24" s="189"/>
      <c r="AA24" s="189"/>
      <c r="AB24" s="189"/>
      <c r="AC24" s="189"/>
      <c r="AD24" s="189" t="s">
        <v>1257</v>
      </c>
      <c r="AE24" s="189"/>
      <c r="AF24" s="189"/>
      <c r="AG24" s="189"/>
      <c r="AH24" s="189"/>
      <c r="AI24" s="189"/>
      <c r="AJ24" s="18"/>
    </row>
    <row r="25" spans="1:36" ht="210">
      <c r="A25" s="421"/>
      <c r="B25" s="48" t="s">
        <v>335</v>
      </c>
      <c r="C25" s="176" t="s">
        <v>336</v>
      </c>
      <c r="D25" s="189" t="s">
        <v>1260</v>
      </c>
      <c r="E25" s="189" t="s">
        <v>1062</v>
      </c>
      <c r="F25" s="309" t="s">
        <v>339</v>
      </c>
      <c r="G25" s="309" t="s">
        <v>176</v>
      </c>
      <c r="H25" s="189" t="s">
        <v>310</v>
      </c>
      <c r="I25" s="299">
        <v>100000</v>
      </c>
      <c r="J25" s="189" t="s">
        <v>753</v>
      </c>
      <c r="K25" s="189" t="s">
        <v>232</v>
      </c>
      <c r="L25" s="189" t="s">
        <v>232</v>
      </c>
      <c r="M25" s="189" t="s">
        <v>1068</v>
      </c>
      <c r="N25" s="189"/>
      <c r="O25" s="189"/>
      <c r="P25" s="189"/>
      <c r="Q25" s="189"/>
      <c r="R25" s="189" t="s">
        <v>1251</v>
      </c>
      <c r="S25" s="203"/>
      <c r="T25" s="189" t="s">
        <v>1261</v>
      </c>
      <c r="U25" s="189" t="s">
        <v>1262</v>
      </c>
      <c r="V25" s="189"/>
      <c r="W25" s="176" t="s">
        <v>1255</v>
      </c>
      <c r="X25" s="176" t="s">
        <v>1263</v>
      </c>
      <c r="Y25" s="189"/>
      <c r="Z25" s="189"/>
      <c r="AA25" s="189"/>
      <c r="AB25" s="189"/>
      <c r="AC25" s="189"/>
      <c r="AD25" s="189" t="s">
        <v>1257</v>
      </c>
      <c r="AE25" s="189"/>
      <c r="AF25" s="189"/>
      <c r="AG25" s="189"/>
      <c r="AH25" s="189"/>
      <c r="AI25" s="189"/>
      <c r="AJ25" s="18"/>
    </row>
    <row r="26" spans="1:36" ht="135">
      <c r="A26" s="421"/>
      <c r="B26" s="48" t="s">
        <v>349</v>
      </c>
      <c r="C26" s="176" t="s">
        <v>1076</v>
      </c>
      <c r="D26" s="189" t="s">
        <v>1077</v>
      </c>
      <c r="E26" s="189" t="s">
        <v>352</v>
      </c>
      <c r="F26" s="309" t="s">
        <v>353</v>
      </c>
      <c r="G26" s="309" t="s">
        <v>1101</v>
      </c>
      <c r="H26" s="189" t="s">
        <v>310</v>
      </c>
      <c r="I26" s="299">
        <v>800000</v>
      </c>
      <c r="J26" s="189" t="s">
        <v>1079</v>
      </c>
      <c r="K26" s="189" t="s">
        <v>355</v>
      </c>
      <c r="L26" s="189" t="s">
        <v>356</v>
      </c>
      <c r="M26" s="189" t="s">
        <v>1075</v>
      </c>
      <c r="N26" s="189"/>
      <c r="O26" s="189"/>
      <c r="P26" s="189"/>
      <c r="Q26" s="189" t="s">
        <v>144</v>
      </c>
      <c r="R26" s="189"/>
      <c r="S26" s="203"/>
      <c r="T26" s="189" t="s">
        <v>1264</v>
      </c>
      <c r="U26" s="189" t="s">
        <v>1265</v>
      </c>
      <c r="V26" s="189"/>
      <c r="W26" s="176" t="s">
        <v>1255</v>
      </c>
      <c r="X26" s="176" t="s">
        <v>1266</v>
      </c>
      <c r="Y26" s="189"/>
      <c r="Z26" s="189"/>
      <c r="AA26" s="189"/>
      <c r="AB26" s="189"/>
      <c r="AC26" s="189"/>
      <c r="AD26" s="189" t="s">
        <v>1257</v>
      </c>
      <c r="AE26" s="189"/>
      <c r="AF26" s="189"/>
      <c r="AG26" s="189"/>
      <c r="AH26" s="189"/>
      <c r="AI26" s="189"/>
      <c r="AJ26" s="18"/>
    </row>
    <row r="27" spans="1:36" ht="180">
      <c r="A27" s="421"/>
      <c r="B27" s="48" t="s">
        <v>364</v>
      </c>
      <c r="C27" s="176" t="s">
        <v>365</v>
      </c>
      <c r="D27" s="189" t="s">
        <v>294</v>
      </c>
      <c r="E27" s="189" t="s">
        <v>366</v>
      </c>
      <c r="F27" s="309" t="s">
        <v>138</v>
      </c>
      <c r="G27" s="309" t="s">
        <v>157</v>
      </c>
      <c r="H27" s="189" t="s">
        <v>367</v>
      </c>
      <c r="I27" s="299">
        <v>50000</v>
      </c>
      <c r="J27" s="189" t="s">
        <v>1083</v>
      </c>
      <c r="K27" s="189" t="s">
        <v>232</v>
      </c>
      <c r="L27" s="189" t="s">
        <v>232</v>
      </c>
      <c r="M27" s="189" t="s">
        <v>1267</v>
      </c>
      <c r="N27" s="189"/>
      <c r="O27" s="189" t="s">
        <v>144</v>
      </c>
      <c r="P27" s="189"/>
      <c r="Q27" s="189"/>
      <c r="R27" s="189"/>
      <c r="S27" s="203"/>
      <c r="T27" s="189"/>
      <c r="U27" s="189" t="s">
        <v>1268</v>
      </c>
      <c r="V27" s="189"/>
      <c r="W27" s="176" t="s">
        <v>1269</v>
      </c>
      <c r="X27" s="189" t="s">
        <v>1270</v>
      </c>
      <c r="Y27" s="176" t="s">
        <v>1271</v>
      </c>
      <c r="Z27" s="189" t="s">
        <v>1272</v>
      </c>
      <c r="AA27" s="189" t="s">
        <v>1273</v>
      </c>
      <c r="AB27" s="189"/>
      <c r="AC27" s="309">
        <v>45474</v>
      </c>
      <c r="AD27" s="189"/>
      <c r="AE27" s="189"/>
      <c r="AF27" s="189"/>
      <c r="AG27" s="189"/>
      <c r="AH27" s="189"/>
      <c r="AI27" s="189"/>
      <c r="AJ27" s="18"/>
    </row>
    <row r="28" spans="1:36" ht="300.75" thickBot="1">
      <c r="A28" s="498"/>
      <c r="B28" s="152" t="s">
        <v>602</v>
      </c>
      <c r="C28" s="295" t="s">
        <v>440</v>
      </c>
      <c r="D28" s="283" t="s">
        <v>1084</v>
      </c>
      <c r="E28" s="283" t="s">
        <v>1274</v>
      </c>
      <c r="F28" s="335" t="s">
        <v>138</v>
      </c>
      <c r="G28" s="335" t="s">
        <v>176</v>
      </c>
      <c r="H28" s="283" t="s">
        <v>1204</v>
      </c>
      <c r="I28" s="336">
        <v>80000</v>
      </c>
      <c r="J28" s="283" t="s">
        <v>604</v>
      </c>
      <c r="K28" s="283" t="s">
        <v>444</v>
      </c>
      <c r="L28" s="283" t="s">
        <v>445</v>
      </c>
      <c r="M28" s="283" t="s">
        <v>1088</v>
      </c>
      <c r="N28" s="283"/>
      <c r="O28" s="283"/>
      <c r="P28" s="283" t="s">
        <v>144</v>
      </c>
      <c r="Q28" s="283"/>
      <c r="R28" s="283"/>
      <c r="S28" s="284"/>
      <c r="T28" s="283" t="s">
        <v>1275</v>
      </c>
      <c r="U28" s="283"/>
      <c r="V28" s="176" t="s">
        <v>1276</v>
      </c>
      <c r="W28" s="283" t="s">
        <v>1207</v>
      </c>
      <c r="X28" s="283"/>
      <c r="Y28" s="283"/>
      <c r="Z28" s="283"/>
      <c r="AA28" s="283"/>
      <c r="AB28" s="283"/>
      <c r="AC28" s="283"/>
      <c r="AD28" s="283"/>
      <c r="AE28" s="283"/>
      <c r="AF28" s="283"/>
      <c r="AG28" s="283"/>
      <c r="AH28" s="283"/>
      <c r="AI28" s="283"/>
      <c r="AJ28" s="18"/>
    </row>
    <row r="29" spans="1:36" ht="105">
      <c r="A29" s="495" t="s">
        <v>378</v>
      </c>
      <c r="B29" s="285" t="s">
        <v>379</v>
      </c>
      <c r="C29" s="286" t="s">
        <v>380</v>
      </c>
      <c r="D29" s="286" t="s">
        <v>1277</v>
      </c>
      <c r="E29" s="286" t="s">
        <v>382</v>
      </c>
      <c r="F29" s="312" t="s">
        <v>138</v>
      </c>
      <c r="G29" s="312" t="s">
        <v>176</v>
      </c>
      <c r="H29" s="286" t="s">
        <v>367</v>
      </c>
      <c r="I29" s="302">
        <v>2000000</v>
      </c>
      <c r="J29" s="286" t="s">
        <v>779</v>
      </c>
      <c r="K29" s="286" t="s">
        <v>1089</v>
      </c>
      <c r="L29" s="286" t="s">
        <v>1090</v>
      </c>
      <c r="M29" s="286"/>
      <c r="N29" s="286"/>
      <c r="O29" s="286"/>
      <c r="P29" s="286"/>
      <c r="Q29" s="286" t="s">
        <v>144</v>
      </c>
      <c r="R29" s="286"/>
      <c r="S29" s="287"/>
      <c r="T29" s="286" t="s">
        <v>1278</v>
      </c>
      <c r="U29" s="323" t="s">
        <v>1279</v>
      </c>
      <c r="V29" s="286"/>
      <c r="W29" s="286" t="s">
        <v>1280</v>
      </c>
      <c r="X29" s="337" t="s">
        <v>1281</v>
      </c>
      <c r="Y29" s="286"/>
      <c r="Z29" s="286"/>
      <c r="AA29" s="286"/>
      <c r="AB29" s="286"/>
      <c r="AC29" s="312">
        <v>45474</v>
      </c>
      <c r="AD29" s="286"/>
      <c r="AE29" s="286"/>
      <c r="AF29" s="286"/>
      <c r="AG29" s="286"/>
      <c r="AH29" s="286"/>
      <c r="AI29" s="288"/>
      <c r="AJ29" s="18"/>
    </row>
    <row r="30" spans="1:36" ht="270">
      <c r="A30" s="496"/>
      <c r="B30" s="48" t="s">
        <v>392</v>
      </c>
      <c r="C30" s="176" t="s">
        <v>393</v>
      </c>
      <c r="D30" s="176" t="s">
        <v>1282</v>
      </c>
      <c r="E30" s="176" t="s">
        <v>395</v>
      </c>
      <c r="F30" s="310" t="s">
        <v>138</v>
      </c>
      <c r="G30" s="310" t="s">
        <v>1101</v>
      </c>
      <c r="H30" s="176" t="s">
        <v>177</v>
      </c>
      <c r="I30" s="300">
        <v>5000000</v>
      </c>
      <c r="J30" s="176" t="s">
        <v>789</v>
      </c>
      <c r="K30" s="176" t="s">
        <v>1095</v>
      </c>
      <c r="L30" s="176" t="s">
        <v>525</v>
      </c>
      <c r="M30" s="176" t="s">
        <v>1100</v>
      </c>
      <c r="N30" s="189"/>
      <c r="O30" s="189"/>
      <c r="P30" s="189"/>
      <c r="Q30" s="189" t="s">
        <v>144</v>
      </c>
      <c r="R30" s="189"/>
      <c r="S30" s="203"/>
      <c r="T30" s="176" t="s">
        <v>1283</v>
      </c>
      <c r="U30" s="176" t="s">
        <v>1284</v>
      </c>
      <c r="V30" s="176"/>
      <c r="W30" s="176" t="s">
        <v>1280</v>
      </c>
      <c r="X30" s="176" t="s">
        <v>1285</v>
      </c>
      <c r="Y30" s="176"/>
      <c r="Z30" s="176"/>
      <c r="AA30" s="176"/>
      <c r="AB30" s="176"/>
      <c r="AC30" s="310">
        <v>45474</v>
      </c>
      <c r="AD30" s="176"/>
      <c r="AE30" s="176"/>
      <c r="AF30" s="176"/>
      <c r="AG30" s="176"/>
      <c r="AH30" s="176"/>
      <c r="AI30" s="289"/>
      <c r="AJ30" s="18"/>
    </row>
    <row r="31" spans="1:36" ht="105">
      <c r="A31" s="496"/>
      <c r="B31" s="48" t="s">
        <v>404</v>
      </c>
      <c r="C31" s="176" t="s">
        <v>405</v>
      </c>
      <c r="D31" s="176" t="s">
        <v>1282</v>
      </c>
      <c r="E31" s="176" t="s">
        <v>406</v>
      </c>
      <c r="F31" s="310" t="s">
        <v>138</v>
      </c>
      <c r="G31" s="310" t="s">
        <v>1101</v>
      </c>
      <c r="H31" s="176" t="s">
        <v>407</v>
      </c>
      <c r="I31" s="300">
        <v>1500000</v>
      </c>
      <c r="J31" s="176" t="s">
        <v>797</v>
      </c>
      <c r="K31" s="176" t="s">
        <v>397</v>
      </c>
      <c r="L31" s="176" t="s">
        <v>525</v>
      </c>
      <c r="M31" s="176" t="s">
        <v>1104</v>
      </c>
      <c r="N31" s="189"/>
      <c r="O31" s="189"/>
      <c r="P31" s="189"/>
      <c r="Q31" s="189" t="s">
        <v>144</v>
      </c>
      <c r="R31" s="189"/>
      <c r="S31" s="203"/>
      <c r="T31" s="176" t="s">
        <v>1286</v>
      </c>
      <c r="U31" s="176" t="s">
        <v>1287</v>
      </c>
      <c r="V31" s="176"/>
      <c r="W31" s="176" t="s">
        <v>1280</v>
      </c>
      <c r="X31" s="176"/>
      <c r="Y31" s="176"/>
      <c r="Z31" s="176"/>
      <c r="AA31" s="176"/>
      <c r="AB31" s="176"/>
      <c r="AC31" s="324">
        <v>45474</v>
      </c>
      <c r="AD31" s="176"/>
      <c r="AE31" s="176"/>
      <c r="AF31" s="176"/>
      <c r="AG31" s="176"/>
      <c r="AH31" s="176"/>
      <c r="AI31" s="289"/>
      <c r="AJ31" s="18"/>
    </row>
    <row r="32" spans="1:36" ht="45">
      <c r="A32" s="496"/>
      <c r="B32" s="48" t="s">
        <v>417</v>
      </c>
      <c r="C32" s="176" t="s">
        <v>1105</v>
      </c>
      <c r="D32" s="176"/>
      <c r="E32" s="176"/>
      <c r="F32" s="310"/>
      <c r="G32" s="310"/>
      <c r="H32" s="176"/>
      <c r="I32" s="300"/>
      <c r="J32" s="176"/>
      <c r="K32" s="176"/>
      <c r="L32" s="176"/>
      <c r="M32" s="176"/>
      <c r="N32" s="189"/>
      <c r="O32" s="189"/>
      <c r="P32" s="189"/>
      <c r="Q32" s="189"/>
      <c r="R32" s="189"/>
      <c r="S32" s="203"/>
      <c r="T32" s="176"/>
      <c r="U32" s="176"/>
      <c r="V32" s="176"/>
      <c r="W32" s="176"/>
      <c r="X32" s="176"/>
      <c r="Y32" s="176"/>
      <c r="Z32" s="176"/>
      <c r="AA32" s="176"/>
      <c r="AB32" s="176"/>
      <c r="AC32" s="176"/>
      <c r="AD32" s="176"/>
      <c r="AE32" s="176"/>
      <c r="AF32" s="176"/>
      <c r="AG32" s="176"/>
      <c r="AH32" s="176"/>
      <c r="AI32" s="289"/>
      <c r="AJ32" s="18"/>
    </row>
    <row r="33" spans="1:36" ht="409.5">
      <c r="A33" s="496"/>
      <c r="B33" s="48" t="s">
        <v>427</v>
      </c>
      <c r="C33" s="176" t="s">
        <v>428</v>
      </c>
      <c r="D33" s="176" t="s">
        <v>1282</v>
      </c>
      <c r="E33" s="176" t="s">
        <v>429</v>
      </c>
      <c r="F33" s="310" t="s">
        <v>138</v>
      </c>
      <c r="G33" s="310" t="s">
        <v>176</v>
      </c>
      <c r="H33" s="176" t="s">
        <v>430</v>
      </c>
      <c r="I33" s="300">
        <v>300000</v>
      </c>
      <c r="J33" s="176" t="s">
        <v>1114</v>
      </c>
      <c r="K33" s="176" t="s">
        <v>1108</v>
      </c>
      <c r="L33" s="176" t="s">
        <v>810</v>
      </c>
      <c r="M33" s="176" t="s">
        <v>1109</v>
      </c>
      <c r="N33" s="189"/>
      <c r="O33" s="189"/>
      <c r="P33" s="189"/>
      <c r="Q33" s="189" t="s">
        <v>144</v>
      </c>
      <c r="R33" s="189"/>
      <c r="S33" s="203"/>
      <c r="T33" s="176" t="s">
        <v>1288</v>
      </c>
      <c r="U33" s="176" t="s">
        <v>1289</v>
      </c>
      <c r="V33" s="176"/>
      <c r="W33" s="176" t="s">
        <v>1290</v>
      </c>
      <c r="X33" s="176" t="s">
        <v>1291</v>
      </c>
      <c r="Y33" s="176"/>
      <c r="Z33" s="176"/>
      <c r="AA33" s="176"/>
      <c r="AB33" s="176"/>
      <c r="AC33" s="324">
        <v>45474</v>
      </c>
      <c r="AD33" s="176"/>
      <c r="AE33" s="176"/>
      <c r="AF33" s="176"/>
      <c r="AG33" s="176"/>
      <c r="AH33" s="176"/>
      <c r="AI33" s="289"/>
      <c r="AJ33" s="18"/>
    </row>
    <row r="34" spans="1:36" ht="45">
      <c r="A34" s="496"/>
      <c r="B34" s="48" t="s">
        <v>439</v>
      </c>
      <c r="C34" s="176" t="s">
        <v>818</v>
      </c>
      <c r="D34" s="176"/>
      <c r="E34" s="176"/>
      <c r="F34" s="310"/>
      <c r="G34" s="310"/>
      <c r="H34" s="176"/>
      <c r="I34" s="300"/>
      <c r="J34" s="176"/>
      <c r="K34" s="176"/>
      <c r="L34" s="176"/>
      <c r="M34" s="176" t="s">
        <v>819</v>
      </c>
      <c r="N34" s="189"/>
      <c r="O34" s="189"/>
      <c r="P34" s="189"/>
      <c r="Q34" s="189"/>
      <c r="R34" s="189"/>
      <c r="S34" s="203"/>
      <c r="T34" s="176"/>
      <c r="U34" s="176"/>
      <c r="V34" s="176"/>
      <c r="W34" s="176"/>
      <c r="X34" s="176"/>
      <c r="Y34" s="176"/>
      <c r="Z34" s="176"/>
      <c r="AA34" s="176"/>
      <c r="AB34" s="176"/>
      <c r="AC34" s="176"/>
      <c r="AD34" s="176"/>
      <c r="AE34" s="176"/>
      <c r="AF34" s="176"/>
      <c r="AG34" s="176"/>
      <c r="AH34" s="176"/>
      <c r="AI34" s="289"/>
      <c r="AJ34" s="18"/>
    </row>
    <row r="35" spans="1:36" ht="165.75" thickBot="1">
      <c r="A35" s="496"/>
      <c r="B35" s="48" t="s">
        <v>453</v>
      </c>
      <c r="C35" s="176" t="s">
        <v>454</v>
      </c>
      <c r="D35" s="176" t="s">
        <v>1282</v>
      </c>
      <c r="E35" s="176" t="s">
        <v>455</v>
      </c>
      <c r="F35" s="310" t="s">
        <v>138</v>
      </c>
      <c r="G35" s="310" t="s">
        <v>176</v>
      </c>
      <c r="H35" s="176" t="s">
        <v>456</v>
      </c>
      <c r="I35" s="300">
        <v>5000000</v>
      </c>
      <c r="J35" s="176" t="s">
        <v>1292</v>
      </c>
      <c r="K35" s="176" t="s">
        <v>821</v>
      </c>
      <c r="L35" s="176" t="s">
        <v>459</v>
      </c>
      <c r="M35" s="176"/>
      <c r="N35" s="189"/>
      <c r="O35" s="189"/>
      <c r="P35" s="189"/>
      <c r="Q35" s="189" t="s">
        <v>144</v>
      </c>
      <c r="R35" s="189"/>
      <c r="S35" s="203"/>
      <c r="T35" s="176" t="s">
        <v>1293</v>
      </c>
      <c r="U35" s="325"/>
      <c r="V35" s="176"/>
      <c r="W35" s="176" t="s">
        <v>1294</v>
      </c>
      <c r="X35" s="176"/>
      <c r="Y35" s="176"/>
      <c r="Z35" s="176"/>
      <c r="AA35" s="176"/>
      <c r="AB35" s="176"/>
      <c r="AC35" s="310">
        <v>45474</v>
      </c>
      <c r="AD35" s="292" t="s">
        <v>1295</v>
      </c>
      <c r="AE35" s="176"/>
      <c r="AF35" s="176"/>
      <c r="AG35" s="176"/>
      <c r="AH35" s="176"/>
      <c r="AI35" s="289"/>
      <c r="AJ35" s="18"/>
    </row>
    <row r="36" spans="1:36" ht="120">
      <c r="A36" s="496"/>
      <c r="B36" s="48" t="s">
        <v>468</v>
      </c>
      <c r="C36" s="176" t="s">
        <v>469</v>
      </c>
      <c r="D36" s="176" t="s">
        <v>1127</v>
      </c>
      <c r="E36" s="176" t="s">
        <v>1122</v>
      </c>
      <c r="F36" s="310" t="s">
        <v>138</v>
      </c>
      <c r="G36" s="310" t="s">
        <v>176</v>
      </c>
      <c r="H36" s="176" t="s">
        <v>407</v>
      </c>
      <c r="I36" s="300">
        <v>1000000</v>
      </c>
      <c r="J36" s="176" t="s">
        <v>1296</v>
      </c>
      <c r="K36" s="176" t="s">
        <v>1124</v>
      </c>
      <c r="L36" s="176" t="s">
        <v>821</v>
      </c>
      <c r="M36" s="176"/>
      <c r="N36" s="189"/>
      <c r="O36" s="189"/>
      <c r="P36" s="189" t="s">
        <v>144</v>
      </c>
      <c r="Q36" s="189"/>
      <c r="R36" s="189"/>
      <c r="S36" s="203"/>
      <c r="T36" s="176" t="s">
        <v>1297</v>
      </c>
      <c r="U36" s="325" t="s">
        <v>1298</v>
      </c>
      <c r="V36" s="176" t="s">
        <v>1299</v>
      </c>
      <c r="W36" s="176" t="s">
        <v>1300</v>
      </c>
      <c r="X36" s="176"/>
      <c r="Y36" s="176"/>
      <c r="Z36" s="176"/>
      <c r="AA36" s="176"/>
      <c r="AB36" s="176"/>
      <c r="AC36" s="324">
        <v>45474</v>
      </c>
      <c r="AD36" s="176"/>
      <c r="AE36" s="176"/>
      <c r="AF36" s="176"/>
      <c r="AG36" s="176"/>
      <c r="AH36" s="176"/>
      <c r="AI36" s="289"/>
      <c r="AJ36" s="18"/>
    </row>
    <row r="37" spans="1:36" ht="135">
      <c r="A37" s="496"/>
      <c r="B37" s="48" t="s">
        <v>477</v>
      </c>
      <c r="C37" s="189" t="s">
        <v>478</v>
      </c>
      <c r="D37" s="189" t="s">
        <v>479</v>
      </c>
      <c r="E37" s="189" t="s">
        <v>480</v>
      </c>
      <c r="F37" s="309" t="s">
        <v>1129</v>
      </c>
      <c r="G37" s="309" t="s">
        <v>176</v>
      </c>
      <c r="H37" s="189" t="s">
        <v>456</v>
      </c>
      <c r="I37" s="299">
        <v>100000</v>
      </c>
      <c r="J37" s="189" t="s">
        <v>1130</v>
      </c>
      <c r="K37" s="189" t="s">
        <v>458</v>
      </c>
      <c r="L37" s="189" t="s">
        <v>459</v>
      </c>
      <c r="M37" s="189" t="s">
        <v>1132</v>
      </c>
      <c r="N37" s="189"/>
      <c r="O37" s="189" t="s">
        <v>144</v>
      </c>
      <c r="P37" s="189"/>
      <c r="Q37" s="189"/>
      <c r="R37" s="189"/>
      <c r="S37" s="203"/>
      <c r="T37" s="189" t="s">
        <v>1301</v>
      </c>
      <c r="U37" s="189"/>
      <c r="V37" s="176" t="s">
        <v>1299</v>
      </c>
      <c r="W37" s="189"/>
      <c r="X37" s="189" t="s">
        <v>1302</v>
      </c>
      <c r="Y37" s="189"/>
      <c r="Z37" s="189"/>
      <c r="AA37" s="189"/>
      <c r="AB37" s="189"/>
      <c r="AC37" s="316">
        <v>45474</v>
      </c>
      <c r="AD37" s="189" t="s">
        <v>1295</v>
      </c>
      <c r="AE37" s="189"/>
      <c r="AF37" s="189"/>
      <c r="AG37" s="189"/>
      <c r="AH37" s="189"/>
      <c r="AI37" s="296"/>
      <c r="AJ37" s="18"/>
    </row>
    <row r="38" spans="1:36" ht="330">
      <c r="A38" s="496"/>
      <c r="B38" s="48" t="s">
        <v>489</v>
      </c>
      <c r="C38" s="189" t="s">
        <v>490</v>
      </c>
      <c r="D38" s="189" t="s">
        <v>1303</v>
      </c>
      <c r="E38" s="189" t="s">
        <v>492</v>
      </c>
      <c r="F38" s="309" t="s">
        <v>138</v>
      </c>
      <c r="G38" s="309" t="s">
        <v>1101</v>
      </c>
      <c r="H38" s="189" t="s">
        <v>493</v>
      </c>
      <c r="I38" s="299">
        <v>100000</v>
      </c>
      <c r="J38" s="189" t="s">
        <v>1133</v>
      </c>
      <c r="K38" s="189" t="s">
        <v>495</v>
      </c>
      <c r="L38" s="189" t="s">
        <v>525</v>
      </c>
      <c r="M38" s="189" t="s">
        <v>1139</v>
      </c>
      <c r="N38" s="189"/>
      <c r="O38" s="189"/>
      <c r="P38" s="189" t="s">
        <v>1251</v>
      </c>
      <c r="Q38" s="189"/>
      <c r="R38" s="189"/>
      <c r="S38" s="203"/>
      <c r="T38" s="189" t="s">
        <v>1304</v>
      </c>
      <c r="U38" s="189" t="s">
        <v>1305</v>
      </c>
      <c r="V38" s="176" t="s">
        <v>1299</v>
      </c>
      <c r="W38" s="189" t="s">
        <v>1306</v>
      </c>
      <c r="X38" s="189" t="s">
        <v>1307</v>
      </c>
      <c r="Y38" s="189"/>
      <c r="Z38" s="189"/>
      <c r="AA38" s="189"/>
      <c r="AB38" s="189"/>
      <c r="AC38" s="316">
        <v>45474</v>
      </c>
      <c r="AD38" s="189"/>
      <c r="AE38" s="189"/>
      <c r="AF38" s="189"/>
      <c r="AG38" s="189"/>
      <c r="AH38" s="189"/>
      <c r="AI38" s="296"/>
      <c r="AJ38" s="18"/>
    </row>
    <row r="39" spans="1:36" ht="409.5">
      <c r="A39" s="496"/>
      <c r="B39" s="48" t="s">
        <v>504</v>
      </c>
      <c r="C39" s="189" t="s">
        <v>505</v>
      </c>
      <c r="D39" s="189" t="s">
        <v>1149</v>
      </c>
      <c r="E39" s="189" t="s">
        <v>859</v>
      </c>
      <c r="F39" s="309" t="s">
        <v>508</v>
      </c>
      <c r="G39" s="309" t="s">
        <v>176</v>
      </c>
      <c r="H39" s="189" t="s">
        <v>493</v>
      </c>
      <c r="I39" s="299">
        <v>50000</v>
      </c>
      <c r="J39" s="189" t="s">
        <v>1150</v>
      </c>
      <c r="K39" s="189" t="s">
        <v>1143</v>
      </c>
      <c r="L39" s="189" t="s">
        <v>495</v>
      </c>
      <c r="M39" s="189" t="s">
        <v>1148</v>
      </c>
      <c r="N39" s="189"/>
      <c r="O39" s="189"/>
      <c r="P39" s="189" t="s">
        <v>144</v>
      </c>
      <c r="Q39" s="189"/>
      <c r="R39" s="189"/>
      <c r="S39" s="203"/>
      <c r="T39" s="189" t="s">
        <v>1308</v>
      </c>
      <c r="U39" s="189" t="s">
        <v>1309</v>
      </c>
      <c r="V39" s="189" t="s">
        <v>1310</v>
      </c>
      <c r="W39" s="189" t="s">
        <v>1311</v>
      </c>
      <c r="X39" s="189" t="s">
        <v>1312</v>
      </c>
      <c r="Y39" s="189"/>
      <c r="Z39" s="189"/>
      <c r="AA39" s="189"/>
      <c r="AB39" s="189"/>
      <c r="AC39" s="309">
        <v>45474</v>
      </c>
      <c r="AD39" s="189"/>
      <c r="AE39" s="189"/>
      <c r="AF39" s="189"/>
      <c r="AG39" s="189"/>
      <c r="AH39" s="189"/>
      <c r="AI39" s="296"/>
      <c r="AJ39" s="18"/>
    </row>
    <row r="40" spans="1:36" ht="409.6" thickBot="1">
      <c r="A40" s="497"/>
      <c r="B40" s="290" t="s">
        <v>937</v>
      </c>
      <c r="C40" s="292" t="s">
        <v>938</v>
      </c>
      <c r="D40" s="292" t="s">
        <v>939</v>
      </c>
      <c r="E40" s="292" t="s">
        <v>940</v>
      </c>
      <c r="F40" s="313" t="s">
        <v>1313</v>
      </c>
      <c r="G40" s="313" t="s">
        <v>139</v>
      </c>
      <c r="H40" s="292" t="s">
        <v>456</v>
      </c>
      <c r="I40" s="303"/>
      <c r="J40" s="292" t="s">
        <v>1155</v>
      </c>
      <c r="K40" s="292" t="s">
        <v>1151</v>
      </c>
      <c r="L40" s="292" t="s">
        <v>1151</v>
      </c>
      <c r="M40" s="292" t="s">
        <v>1154</v>
      </c>
      <c r="N40" s="292"/>
      <c r="O40" s="292"/>
      <c r="P40" s="292" t="s">
        <v>144</v>
      </c>
      <c r="Q40" s="292"/>
      <c r="R40" s="292"/>
      <c r="S40" s="293"/>
      <c r="T40" s="292" t="s">
        <v>1314</v>
      </c>
      <c r="U40" s="292"/>
      <c r="V40" s="292" t="s">
        <v>1315</v>
      </c>
      <c r="W40" s="292" t="s">
        <v>1316</v>
      </c>
      <c r="X40" s="292" t="s">
        <v>1317</v>
      </c>
      <c r="Y40" s="292" t="s">
        <v>1318</v>
      </c>
      <c r="Z40" s="292" t="s">
        <v>1319</v>
      </c>
      <c r="AA40" s="292"/>
      <c r="AB40" s="292"/>
      <c r="AC40" s="326">
        <v>45444</v>
      </c>
      <c r="AD40" s="292" t="s">
        <v>1295</v>
      </c>
      <c r="AE40" s="292"/>
      <c r="AF40" s="292" t="s">
        <v>1320</v>
      </c>
      <c r="AG40" s="292"/>
      <c r="AH40" s="292"/>
      <c r="AI40" s="297"/>
      <c r="AJ40" s="18"/>
    </row>
    <row r="41" spans="1:36" ht="240">
      <c r="A41" s="495" t="s">
        <v>517</v>
      </c>
      <c r="B41" s="285" t="s">
        <v>518</v>
      </c>
      <c r="C41" s="286" t="s">
        <v>519</v>
      </c>
      <c r="D41" s="286" t="s">
        <v>520</v>
      </c>
      <c r="E41" s="286" t="s">
        <v>521</v>
      </c>
      <c r="F41" s="312" t="s">
        <v>522</v>
      </c>
      <c r="G41" s="312" t="s">
        <v>139</v>
      </c>
      <c r="H41" s="286" t="s">
        <v>1204</v>
      </c>
      <c r="I41" s="302">
        <v>10000</v>
      </c>
      <c r="J41" s="286" t="s">
        <v>871</v>
      </c>
      <c r="K41" s="286" t="s">
        <v>1156</v>
      </c>
      <c r="L41" s="286" t="s">
        <v>525</v>
      </c>
      <c r="M41" s="286" t="s">
        <v>1162</v>
      </c>
      <c r="N41" s="286"/>
      <c r="O41" s="286"/>
      <c r="P41" s="286" t="s">
        <v>144</v>
      </c>
      <c r="Q41" s="286"/>
      <c r="R41" s="286"/>
      <c r="S41" s="287"/>
      <c r="T41" s="286" t="s">
        <v>1321</v>
      </c>
      <c r="U41" s="286" t="s">
        <v>1322</v>
      </c>
      <c r="V41" s="189" t="s">
        <v>1323</v>
      </c>
      <c r="W41" s="286" t="s">
        <v>1324</v>
      </c>
      <c r="X41" s="286" t="s">
        <v>1325</v>
      </c>
      <c r="Y41" s="286"/>
      <c r="Z41" s="286"/>
      <c r="AA41" s="286"/>
      <c r="AB41" s="286"/>
      <c r="AC41" s="312">
        <v>45474</v>
      </c>
      <c r="AD41" s="286"/>
      <c r="AE41" s="286"/>
      <c r="AF41" s="286"/>
      <c r="AG41" s="286"/>
      <c r="AH41" s="286"/>
      <c r="AI41" s="288"/>
      <c r="AJ41" s="18"/>
    </row>
    <row r="42" spans="1:36" ht="330">
      <c r="A42" s="496"/>
      <c r="B42" s="48" t="s">
        <v>533</v>
      </c>
      <c r="C42" s="176" t="s">
        <v>534</v>
      </c>
      <c r="D42" s="176" t="s">
        <v>1326</v>
      </c>
      <c r="E42" s="176" t="s">
        <v>536</v>
      </c>
      <c r="F42" s="310" t="s">
        <v>138</v>
      </c>
      <c r="G42" s="310" t="s">
        <v>176</v>
      </c>
      <c r="H42" s="176" t="s">
        <v>537</v>
      </c>
      <c r="I42" s="300">
        <v>250000</v>
      </c>
      <c r="J42" s="176" t="s">
        <v>877</v>
      </c>
      <c r="K42" s="176" t="s">
        <v>878</v>
      </c>
      <c r="L42" s="176" t="s">
        <v>540</v>
      </c>
      <c r="M42" s="176" t="s">
        <v>1164</v>
      </c>
      <c r="N42" s="189"/>
      <c r="O42" s="189"/>
      <c r="P42" s="189"/>
      <c r="Q42" s="189" t="s">
        <v>144</v>
      </c>
      <c r="R42" s="189"/>
      <c r="S42" s="203"/>
      <c r="T42" s="176" t="s">
        <v>1327</v>
      </c>
      <c r="U42" s="176"/>
      <c r="V42" s="176"/>
      <c r="W42" s="176" t="s">
        <v>1311</v>
      </c>
      <c r="X42" s="176" t="s">
        <v>1328</v>
      </c>
      <c r="Y42" s="176"/>
      <c r="Z42" s="176"/>
      <c r="AA42" s="176"/>
      <c r="AB42" s="176"/>
      <c r="AC42" s="310">
        <v>45474</v>
      </c>
      <c r="AD42" s="176"/>
      <c r="AE42" s="176"/>
      <c r="AF42" s="176" t="s">
        <v>1329</v>
      </c>
      <c r="AG42" s="176" t="s">
        <v>1330</v>
      </c>
      <c r="AH42" s="176"/>
      <c r="AI42" s="289"/>
      <c r="AJ42" s="18"/>
    </row>
    <row r="43" spans="1:36" ht="300">
      <c r="A43" s="496"/>
      <c r="B43" s="48" t="s">
        <v>550</v>
      </c>
      <c r="C43" s="176" t="s">
        <v>551</v>
      </c>
      <c r="D43" s="176" t="s">
        <v>1331</v>
      </c>
      <c r="E43" s="176" t="s">
        <v>553</v>
      </c>
      <c r="F43" s="310" t="s">
        <v>156</v>
      </c>
      <c r="G43" s="310" t="s">
        <v>176</v>
      </c>
      <c r="H43" s="176" t="s">
        <v>537</v>
      </c>
      <c r="I43" s="300">
        <v>700000</v>
      </c>
      <c r="J43" s="176" t="s">
        <v>1174</v>
      </c>
      <c r="K43" s="176" t="s">
        <v>1169</v>
      </c>
      <c r="L43" s="176" t="s">
        <v>888</v>
      </c>
      <c r="M43" s="176" t="s">
        <v>1173</v>
      </c>
      <c r="N43" s="189"/>
      <c r="O43" s="189"/>
      <c r="P43" s="189" t="s">
        <v>144</v>
      </c>
      <c r="Q43" s="189"/>
      <c r="R43" s="189"/>
      <c r="S43" s="203"/>
      <c r="T43" s="176" t="s">
        <v>1332</v>
      </c>
      <c r="U43" s="176" t="s">
        <v>1333</v>
      </c>
      <c r="V43" s="176" t="s">
        <v>1334</v>
      </c>
      <c r="W43" s="176" t="s">
        <v>1229</v>
      </c>
      <c r="X43" s="176" t="s">
        <v>1335</v>
      </c>
      <c r="Y43" s="176" t="s">
        <v>1336</v>
      </c>
      <c r="Z43" s="176" t="s">
        <v>1337</v>
      </c>
      <c r="AA43" s="176"/>
      <c r="AB43" s="176"/>
      <c r="AC43" s="324">
        <v>45474</v>
      </c>
      <c r="AD43" s="176"/>
      <c r="AE43" s="176"/>
      <c r="AF43" s="176" t="s">
        <v>1338</v>
      </c>
      <c r="AG43" s="176"/>
      <c r="AH43" s="176"/>
      <c r="AI43" s="289"/>
      <c r="AJ43" s="18"/>
    </row>
    <row r="44" spans="1:36" ht="240">
      <c r="A44" s="496"/>
      <c r="B44" s="48" t="s">
        <v>562</v>
      </c>
      <c r="C44" s="176" t="s">
        <v>563</v>
      </c>
      <c r="D44" s="176" t="s">
        <v>1339</v>
      </c>
      <c r="E44" s="176" t="s">
        <v>565</v>
      </c>
      <c r="F44" s="310" t="s">
        <v>175</v>
      </c>
      <c r="G44" s="310" t="s">
        <v>1101</v>
      </c>
      <c r="H44" s="176" t="s">
        <v>567</v>
      </c>
      <c r="I44" s="300">
        <v>0</v>
      </c>
      <c r="J44" s="176" t="s">
        <v>897</v>
      </c>
      <c r="K44" s="176" t="s">
        <v>569</v>
      </c>
      <c r="L44" s="176" t="s">
        <v>525</v>
      </c>
      <c r="M44" s="176" t="s">
        <v>1179</v>
      </c>
      <c r="N44" s="189"/>
      <c r="O44" s="189"/>
      <c r="P44" s="189" t="s">
        <v>144</v>
      </c>
      <c r="Q44" s="189"/>
      <c r="R44" s="189"/>
      <c r="S44" s="203"/>
      <c r="T44" s="176" t="s">
        <v>1340</v>
      </c>
      <c r="U44" s="135" t="s">
        <v>1341</v>
      </c>
      <c r="V44" s="176" t="s">
        <v>1342</v>
      </c>
      <c r="W44" s="176" t="s">
        <v>567</v>
      </c>
      <c r="X44" s="176" t="s">
        <v>1343</v>
      </c>
      <c r="Y44" s="176"/>
      <c r="Z44" s="176"/>
      <c r="AA44" s="176"/>
      <c r="AB44" s="176"/>
      <c r="AC44" s="310">
        <v>45474</v>
      </c>
      <c r="AD44" s="176"/>
      <c r="AE44" s="176"/>
      <c r="AF44" s="176"/>
      <c r="AG44" s="176"/>
      <c r="AH44" s="176"/>
      <c r="AI44" s="289"/>
      <c r="AJ44" s="18"/>
    </row>
    <row r="45" spans="1:36" ht="315">
      <c r="A45" s="496"/>
      <c r="B45" s="48" t="s">
        <v>576</v>
      </c>
      <c r="C45" s="176" t="s">
        <v>577</v>
      </c>
      <c r="D45" s="176" t="s">
        <v>578</v>
      </c>
      <c r="E45" s="176" t="s">
        <v>579</v>
      </c>
      <c r="F45" s="310" t="s">
        <v>138</v>
      </c>
      <c r="G45" s="310" t="s">
        <v>566</v>
      </c>
      <c r="H45" s="176" t="s">
        <v>567</v>
      </c>
      <c r="I45" s="300">
        <v>20000</v>
      </c>
      <c r="J45" s="176" t="s">
        <v>904</v>
      </c>
      <c r="K45" s="176" t="s">
        <v>569</v>
      </c>
      <c r="L45" s="176" t="s">
        <v>525</v>
      </c>
      <c r="M45" s="176" t="s">
        <v>1183</v>
      </c>
      <c r="N45" s="189"/>
      <c r="O45" s="189" t="s">
        <v>144</v>
      </c>
      <c r="P45" s="189"/>
      <c r="Q45" s="189"/>
      <c r="R45" s="189"/>
      <c r="S45" s="203"/>
      <c r="T45" s="176" t="s">
        <v>1344</v>
      </c>
      <c r="U45" s="176" t="s">
        <v>1345</v>
      </c>
      <c r="V45" s="176" t="s">
        <v>1346</v>
      </c>
      <c r="W45" s="176" t="s">
        <v>567</v>
      </c>
      <c r="X45" s="176" t="s">
        <v>1347</v>
      </c>
      <c r="Y45" s="176"/>
      <c r="Z45" s="176"/>
      <c r="AA45" s="176"/>
      <c r="AB45" s="176"/>
      <c r="AC45" s="310">
        <v>45474</v>
      </c>
      <c r="AD45" s="176"/>
      <c r="AE45" s="176"/>
      <c r="AF45" s="176" t="s">
        <v>1348</v>
      </c>
      <c r="AG45" s="176" t="s">
        <v>1349</v>
      </c>
      <c r="AH45" s="176"/>
      <c r="AI45" s="289"/>
      <c r="AJ45" s="18"/>
    </row>
    <row r="46" spans="1:36" ht="195.75" thickBot="1">
      <c r="A46" s="497"/>
      <c r="B46" s="290" t="s">
        <v>584</v>
      </c>
      <c r="C46" s="291" t="s">
        <v>585</v>
      </c>
      <c r="D46" s="291" t="s">
        <v>1350</v>
      </c>
      <c r="E46" s="291" t="s">
        <v>587</v>
      </c>
      <c r="F46" s="314" t="s">
        <v>175</v>
      </c>
      <c r="G46" s="314" t="s">
        <v>139</v>
      </c>
      <c r="H46" s="291" t="s">
        <v>1192</v>
      </c>
      <c r="I46" s="304">
        <v>300000</v>
      </c>
      <c r="J46" s="291" t="s">
        <v>1193</v>
      </c>
      <c r="K46" s="291" t="s">
        <v>570</v>
      </c>
      <c r="L46" s="291" t="s">
        <v>525</v>
      </c>
      <c r="M46" s="291" t="s">
        <v>1191</v>
      </c>
      <c r="N46" s="292"/>
      <c r="O46" s="292"/>
      <c r="P46" s="292"/>
      <c r="Q46" s="292" t="s">
        <v>1251</v>
      </c>
      <c r="R46" s="292"/>
      <c r="S46" s="293"/>
      <c r="T46" s="291" t="s">
        <v>1351</v>
      </c>
      <c r="U46" s="291" t="s">
        <v>1352</v>
      </c>
      <c r="V46" s="291"/>
      <c r="W46" s="291" t="s">
        <v>1353</v>
      </c>
      <c r="X46" s="291" t="s">
        <v>1354</v>
      </c>
      <c r="Y46" s="291"/>
      <c r="Z46" s="291"/>
      <c r="AA46" s="291"/>
      <c r="AB46" s="291"/>
      <c r="AC46" s="314">
        <v>45474</v>
      </c>
      <c r="AD46" s="291"/>
      <c r="AE46" s="291"/>
      <c r="AF46" s="291"/>
      <c r="AG46" s="291"/>
      <c r="AH46" s="291"/>
      <c r="AI46" s="294"/>
      <c r="AJ46" s="18"/>
    </row>
    <row r="47" spans="1:36">
      <c r="AJ47" s="18"/>
    </row>
    <row r="48" spans="1:36">
      <c r="B48" s="68"/>
      <c r="AJ48" s="18"/>
    </row>
    <row r="49" spans="1:36" ht="15.75" thickBot="1">
      <c r="L49" s="76"/>
      <c r="AJ49" s="18"/>
    </row>
    <row r="50" spans="1:36" ht="42.75" thickBot="1">
      <c r="A50" s="209" t="s">
        <v>598</v>
      </c>
      <c r="B50" s="73"/>
      <c r="C50" s="73"/>
      <c r="D50" s="73"/>
      <c r="E50" s="73"/>
      <c r="F50" s="73"/>
      <c r="G50" s="73"/>
      <c r="H50" s="73"/>
      <c r="I50" s="305"/>
      <c r="J50" s="73"/>
      <c r="K50" s="73"/>
      <c r="L50" s="75"/>
      <c r="M50" s="74"/>
      <c r="AJ50" s="18"/>
    </row>
    <row r="51" spans="1:36" ht="21.75" thickBot="1">
      <c r="A51" s="213"/>
      <c r="B51" s="51"/>
      <c r="C51" s="51"/>
      <c r="D51" s="52"/>
      <c r="E51" s="52"/>
      <c r="F51" s="52"/>
      <c r="G51" s="52"/>
      <c r="H51" s="52"/>
      <c r="I51" s="306"/>
      <c r="J51" s="52"/>
      <c r="K51" s="52"/>
      <c r="L51" s="52"/>
      <c r="M51" s="52"/>
      <c r="N51" s="52"/>
      <c r="AJ51" s="18"/>
    </row>
    <row r="52" spans="1:36" ht="24" thickBot="1">
      <c r="A52" s="216" t="s">
        <v>599</v>
      </c>
      <c r="B52" s="57"/>
      <c r="C52" s="58">
        <f>COUNTA(C56:C64,C68:C76,C80:C88,C92:C100)</f>
        <v>1</v>
      </c>
      <c r="AJ52" s="18"/>
    </row>
    <row r="53" spans="1:36">
      <c r="AJ53" s="18"/>
    </row>
    <row r="54" spans="1:36" ht="15.75">
      <c r="A54" s="470" t="s">
        <v>600</v>
      </c>
      <c r="B54" s="394" t="s">
        <v>122</v>
      </c>
      <c r="C54" s="394" t="s">
        <v>3</v>
      </c>
      <c r="D54" s="394" t="s">
        <v>5</v>
      </c>
      <c r="E54" s="395" t="s">
        <v>7</v>
      </c>
      <c r="F54" s="394" t="s">
        <v>9</v>
      </c>
      <c r="G54" s="394"/>
      <c r="H54" s="394" t="s">
        <v>11</v>
      </c>
      <c r="I54" s="494" t="s">
        <v>15</v>
      </c>
      <c r="J54" s="397" t="s">
        <v>13</v>
      </c>
      <c r="K54" s="397" t="s">
        <v>123</v>
      </c>
      <c r="L54" s="397"/>
      <c r="M54" s="397" t="s">
        <v>21</v>
      </c>
      <c r="N54" s="49"/>
      <c r="AJ54" s="18"/>
    </row>
    <row r="55" spans="1:36" ht="15.75">
      <c r="A55" s="471"/>
      <c r="B55" s="394"/>
      <c r="C55" s="394"/>
      <c r="D55" s="394"/>
      <c r="E55" s="395"/>
      <c r="F55" s="53" t="s">
        <v>129</v>
      </c>
      <c r="G55" s="53" t="s">
        <v>130</v>
      </c>
      <c r="H55" s="394"/>
      <c r="I55" s="494"/>
      <c r="J55" s="397"/>
      <c r="K55" s="101" t="s">
        <v>131</v>
      </c>
      <c r="L55" s="101" t="s">
        <v>132</v>
      </c>
      <c r="M55" s="397"/>
      <c r="N55" s="2"/>
      <c r="AJ55" s="18"/>
    </row>
    <row r="56" spans="1:36" ht="120">
      <c r="A56" s="135">
        <v>3</v>
      </c>
      <c r="B56" s="48">
        <v>10</v>
      </c>
      <c r="C56" s="176" t="s">
        <v>1355</v>
      </c>
      <c r="D56" s="176" t="s">
        <v>1356</v>
      </c>
      <c r="E56" s="67"/>
      <c r="F56" s="177">
        <v>45261</v>
      </c>
      <c r="G56" s="177">
        <v>45474</v>
      </c>
      <c r="H56" s="176" t="s">
        <v>1257</v>
      </c>
      <c r="I56" s="307"/>
      <c r="J56" s="189" t="s">
        <v>1357</v>
      </c>
      <c r="K56" s="64" t="s">
        <v>232</v>
      </c>
      <c r="L56" s="64" t="s">
        <v>232</v>
      </c>
      <c r="M56" s="189" t="s">
        <v>1358</v>
      </c>
      <c r="N56" s="2"/>
      <c r="AJ56" s="18"/>
    </row>
    <row r="57" spans="1:36">
      <c r="A57" s="135"/>
      <c r="B57" s="48"/>
      <c r="C57" s="67"/>
      <c r="D57" s="67"/>
      <c r="E57" s="67"/>
      <c r="F57" s="67"/>
      <c r="G57" s="67"/>
      <c r="H57" s="67"/>
      <c r="I57" s="307"/>
      <c r="J57" s="67"/>
      <c r="K57" s="67"/>
      <c r="L57" s="67"/>
      <c r="M57" s="67"/>
      <c r="N57" s="2"/>
      <c r="AJ57" s="18"/>
    </row>
    <row r="58" spans="1:36">
      <c r="A58" s="135"/>
      <c r="B58" s="48"/>
      <c r="C58" s="67"/>
      <c r="D58" s="67"/>
      <c r="E58" s="67"/>
      <c r="F58" s="67"/>
      <c r="G58" s="67"/>
      <c r="H58" s="67"/>
      <c r="I58" s="307"/>
      <c r="J58" s="67"/>
      <c r="K58" s="67"/>
      <c r="L58" s="67"/>
      <c r="M58" s="67"/>
      <c r="N58" s="2"/>
      <c r="AJ58" s="18"/>
    </row>
    <row r="59" spans="1:36">
      <c r="A59" s="135"/>
      <c r="B59" s="48"/>
      <c r="C59" s="67"/>
      <c r="D59" s="67"/>
      <c r="E59" s="67"/>
      <c r="F59" s="67"/>
      <c r="G59" s="67"/>
      <c r="H59" s="67"/>
      <c r="I59" s="307"/>
      <c r="J59" s="67"/>
      <c r="K59" s="67"/>
      <c r="L59" s="67"/>
      <c r="M59" s="67"/>
      <c r="N59" s="2"/>
      <c r="AJ59" s="18"/>
    </row>
    <row r="60" spans="1:36">
      <c r="A60" s="135"/>
      <c r="B60" s="48"/>
      <c r="C60" s="67"/>
      <c r="D60" s="67"/>
      <c r="E60" s="67"/>
      <c r="F60" s="67"/>
      <c r="G60" s="67"/>
      <c r="H60" s="67"/>
      <c r="I60" s="307"/>
      <c r="J60" s="67"/>
      <c r="K60" s="67"/>
      <c r="L60" s="67"/>
      <c r="M60" s="67"/>
      <c r="N60" s="2"/>
      <c r="AJ60" s="18"/>
    </row>
    <row r="61" spans="1:36">
      <c r="A61" s="135"/>
      <c r="B61" s="48"/>
      <c r="C61" s="67"/>
      <c r="D61" s="67"/>
      <c r="E61" s="67"/>
      <c r="F61" s="67"/>
      <c r="G61" s="67"/>
      <c r="H61" s="67"/>
      <c r="I61" s="307"/>
      <c r="J61" s="67"/>
      <c r="K61" s="67"/>
      <c r="L61" s="67"/>
      <c r="M61" s="67"/>
      <c r="N61" s="2"/>
      <c r="AJ61" s="18"/>
    </row>
    <row r="62" spans="1:36">
      <c r="A62" s="135"/>
      <c r="B62" s="48"/>
      <c r="C62" s="67"/>
      <c r="D62" s="67"/>
      <c r="E62" s="67"/>
      <c r="F62" s="67"/>
      <c r="G62" s="67"/>
      <c r="H62" s="67"/>
      <c r="I62" s="307"/>
      <c r="J62" s="67"/>
      <c r="K62" s="67"/>
      <c r="L62" s="67"/>
      <c r="M62" s="67"/>
      <c r="N62" s="2"/>
      <c r="AJ62" s="18"/>
    </row>
    <row r="63" spans="1:36">
      <c r="A63" s="135"/>
      <c r="B63" s="48"/>
      <c r="C63" s="67"/>
      <c r="D63" s="67"/>
      <c r="E63" s="67"/>
      <c r="F63" s="67"/>
      <c r="G63" s="67"/>
      <c r="H63" s="67"/>
      <c r="I63" s="307"/>
      <c r="J63" s="67"/>
      <c r="K63" s="67"/>
      <c r="L63" s="67"/>
      <c r="M63" s="67"/>
      <c r="N63" s="2"/>
      <c r="AJ63" s="18"/>
    </row>
    <row r="64" spans="1:36">
      <c r="A64" s="135"/>
      <c r="B64" s="48"/>
      <c r="C64" s="67"/>
      <c r="D64" s="67"/>
      <c r="E64" s="67"/>
      <c r="F64" s="67"/>
      <c r="G64" s="67"/>
      <c r="H64" s="67"/>
      <c r="I64" s="307"/>
      <c r="J64" s="67"/>
      <c r="K64" s="67"/>
      <c r="L64" s="67"/>
      <c r="M64" s="67"/>
      <c r="N64" s="2"/>
      <c r="AJ64" s="18"/>
    </row>
    <row r="65" spans="1:36">
      <c r="AJ65" s="18"/>
    </row>
    <row r="66" spans="1:36" ht="15.75">
      <c r="A66" s="470" t="s">
        <v>600</v>
      </c>
      <c r="B66" s="394" t="s">
        <v>122</v>
      </c>
      <c r="C66" s="394" t="s">
        <v>3</v>
      </c>
      <c r="D66" s="394" t="s">
        <v>5</v>
      </c>
      <c r="E66" s="395" t="s">
        <v>7</v>
      </c>
      <c r="F66" s="394" t="s">
        <v>9</v>
      </c>
      <c r="G66" s="394"/>
      <c r="H66" s="394" t="s">
        <v>11</v>
      </c>
      <c r="I66" s="494" t="s">
        <v>15</v>
      </c>
      <c r="J66" s="394" t="s">
        <v>13</v>
      </c>
      <c r="K66" s="397" t="s">
        <v>123</v>
      </c>
      <c r="L66" s="397"/>
      <c r="M66" s="394" t="s">
        <v>21</v>
      </c>
      <c r="N66" s="49"/>
      <c r="AJ66" s="18"/>
    </row>
    <row r="67" spans="1:36" ht="15.75">
      <c r="A67" s="471"/>
      <c r="B67" s="394"/>
      <c r="C67" s="394"/>
      <c r="D67" s="394"/>
      <c r="E67" s="395"/>
      <c r="F67" s="53" t="s">
        <v>129</v>
      </c>
      <c r="G67" s="53" t="s">
        <v>130</v>
      </c>
      <c r="H67" s="394"/>
      <c r="I67" s="494"/>
      <c r="J67" s="394"/>
      <c r="K67" s="101" t="s">
        <v>131</v>
      </c>
      <c r="L67" s="101" t="s">
        <v>132</v>
      </c>
      <c r="M67" s="394"/>
      <c r="N67" s="2"/>
      <c r="AJ67" s="18"/>
    </row>
    <row r="68" spans="1:36">
      <c r="A68" s="135"/>
      <c r="B68" s="48"/>
      <c r="C68" s="67"/>
      <c r="D68" s="67"/>
      <c r="E68" s="67"/>
      <c r="F68" s="67"/>
      <c r="G68" s="67"/>
      <c r="H68" s="67"/>
      <c r="I68" s="307"/>
      <c r="J68" s="64"/>
      <c r="K68" s="64"/>
      <c r="L68" s="64"/>
      <c r="M68" s="64"/>
      <c r="N68" s="2"/>
      <c r="AJ68" s="18"/>
    </row>
    <row r="69" spans="1:36">
      <c r="A69" s="135"/>
      <c r="B69" s="48"/>
      <c r="C69" s="67"/>
      <c r="D69" s="67"/>
      <c r="E69" s="67"/>
      <c r="F69" s="67"/>
      <c r="G69" s="67"/>
      <c r="H69" s="67"/>
      <c r="I69" s="307"/>
      <c r="J69" s="67"/>
      <c r="K69" s="67"/>
      <c r="L69" s="67"/>
      <c r="M69" s="67"/>
      <c r="N69" s="2"/>
      <c r="AJ69" s="18"/>
    </row>
    <row r="70" spans="1:36">
      <c r="A70" s="135"/>
      <c r="B70" s="48"/>
      <c r="C70" s="67"/>
      <c r="D70" s="67"/>
      <c r="E70" s="67"/>
      <c r="F70" s="67"/>
      <c r="G70" s="67"/>
      <c r="H70" s="67"/>
      <c r="I70" s="307"/>
      <c r="J70" s="67"/>
      <c r="K70" s="67"/>
      <c r="L70" s="67"/>
      <c r="M70" s="67"/>
      <c r="N70" s="2"/>
      <c r="AJ70" s="18"/>
    </row>
    <row r="71" spans="1:36">
      <c r="A71" s="135"/>
      <c r="B71" s="48"/>
      <c r="C71" s="67"/>
      <c r="D71" s="67"/>
      <c r="E71" s="67"/>
      <c r="F71" s="67"/>
      <c r="G71" s="67"/>
      <c r="H71" s="67"/>
      <c r="I71" s="307"/>
      <c r="J71" s="67"/>
      <c r="K71" s="67"/>
      <c r="L71" s="67"/>
      <c r="M71" s="67"/>
      <c r="N71" s="2"/>
      <c r="AJ71" s="18"/>
    </row>
    <row r="72" spans="1:36">
      <c r="A72" s="135"/>
      <c r="B72" s="48"/>
      <c r="C72" s="67"/>
      <c r="D72" s="67"/>
      <c r="E72" s="67"/>
      <c r="F72" s="67"/>
      <c r="G72" s="67"/>
      <c r="H72" s="67"/>
      <c r="I72" s="307"/>
      <c r="J72" s="67"/>
      <c r="K72" s="67"/>
      <c r="L72" s="67"/>
      <c r="M72" s="67"/>
      <c r="N72" s="2"/>
      <c r="AJ72" s="18"/>
    </row>
    <row r="73" spans="1:36">
      <c r="A73" s="135"/>
      <c r="B73" s="48"/>
      <c r="C73" s="67"/>
      <c r="D73" s="67"/>
      <c r="E73" s="67"/>
      <c r="F73" s="67"/>
      <c r="G73" s="67"/>
      <c r="H73" s="67"/>
      <c r="I73" s="307"/>
      <c r="J73" s="67"/>
      <c r="K73" s="67"/>
      <c r="L73" s="67"/>
      <c r="M73" s="67"/>
      <c r="N73" s="2"/>
      <c r="AJ73" s="18"/>
    </row>
    <row r="74" spans="1:36">
      <c r="A74" s="135"/>
      <c r="B74" s="48"/>
      <c r="C74" s="67"/>
      <c r="D74" s="67"/>
      <c r="E74" s="67"/>
      <c r="F74" s="67"/>
      <c r="G74" s="67"/>
      <c r="H74" s="67"/>
      <c r="I74" s="307"/>
      <c r="J74" s="67"/>
      <c r="K74" s="67"/>
      <c r="L74" s="67"/>
      <c r="M74" s="67"/>
      <c r="N74" s="2"/>
      <c r="AJ74" s="18"/>
    </row>
    <row r="75" spans="1:36">
      <c r="A75" s="135"/>
      <c r="B75" s="48"/>
      <c r="C75" s="67"/>
      <c r="D75" s="67"/>
      <c r="E75" s="67"/>
      <c r="F75" s="67"/>
      <c r="G75" s="67"/>
      <c r="H75" s="67"/>
      <c r="I75" s="307"/>
      <c r="J75" s="67"/>
      <c r="K75" s="67"/>
      <c r="L75" s="67"/>
      <c r="M75" s="67"/>
      <c r="N75" s="2"/>
      <c r="AJ75" s="18"/>
    </row>
    <row r="76" spans="1:36">
      <c r="A76" s="135"/>
      <c r="B76" s="48"/>
      <c r="C76" s="67"/>
      <c r="D76" s="67"/>
      <c r="E76" s="67"/>
      <c r="F76" s="67"/>
      <c r="G76" s="67"/>
      <c r="H76" s="67"/>
      <c r="I76" s="307"/>
      <c r="J76" s="67"/>
      <c r="K76" s="67"/>
      <c r="L76" s="67"/>
      <c r="M76" s="67"/>
      <c r="N76" s="2"/>
      <c r="AJ76" s="18"/>
    </row>
    <row r="77" spans="1:36">
      <c r="AJ77" s="18"/>
    </row>
    <row r="78" spans="1:36" ht="15.75">
      <c r="A78" s="470" t="s">
        <v>600</v>
      </c>
      <c r="B78" s="394" t="s">
        <v>122</v>
      </c>
      <c r="C78" s="394" t="s">
        <v>3</v>
      </c>
      <c r="D78" s="394" t="s">
        <v>5</v>
      </c>
      <c r="E78" s="395" t="s">
        <v>7</v>
      </c>
      <c r="F78" s="394" t="s">
        <v>9</v>
      </c>
      <c r="G78" s="394"/>
      <c r="H78" s="394" t="s">
        <v>11</v>
      </c>
      <c r="I78" s="494" t="s">
        <v>15</v>
      </c>
      <c r="J78" s="394" t="s">
        <v>13</v>
      </c>
      <c r="K78" s="397" t="s">
        <v>123</v>
      </c>
      <c r="L78" s="397"/>
      <c r="M78" s="394" t="s">
        <v>21</v>
      </c>
      <c r="N78" s="49"/>
      <c r="AJ78" s="18"/>
    </row>
    <row r="79" spans="1:36" ht="15.75">
      <c r="A79" s="471"/>
      <c r="B79" s="394"/>
      <c r="C79" s="394"/>
      <c r="D79" s="394"/>
      <c r="E79" s="395"/>
      <c r="F79" s="53" t="s">
        <v>129</v>
      </c>
      <c r="G79" s="53" t="s">
        <v>130</v>
      </c>
      <c r="H79" s="394"/>
      <c r="I79" s="494"/>
      <c r="J79" s="394"/>
      <c r="K79" s="101" t="s">
        <v>131</v>
      </c>
      <c r="L79" s="101" t="s">
        <v>132</v>
      </c>
      <c r="M79" s="394"/>
      <c r="N79" s="2"/>
      <c r="AJ79" s="18"/>
    </row>
    <row r="80" spans="1:36">
      <c r="A80" s="135"/>
      <c r="B80" s="48"/>
      <c r="C80" s="67"/>
      <c r="D80" s="67"/>
      <c r="E80" s="67"/>
      <c r="F80" s="67"/>
      <c r="G80" s="67"/>
      <c r="H80" s="67"/>
      <c r="I80" s="307"/>
      <c r="J80" s="64"/>
      <c r="K80" s="64"/>
      <c r="L80" s="64"/>
      <c r="M80" s="64"/>
      <c r="N80" s="2"/>
      <c r="AJ80" s="18"/>
    </row>
    <row r="81" spans="1:36">
      <c r="A81" s="135"/>
      <c r="B81" s="48"/>
      <c r="C81" s="67"/>
      <c r="D81" s="67"/>
      <c r="E81" s="67"/>
      <c r="F81" s="67"/>
      <c r="G81" s="67"/>
      <c r="H81" s="67"/>
      <c r="I81" s="307"/>
      <c r="J81" s="67"/>
      <c r="K81" s="67"/>
      <c r="L81" s="67"/>
      <c r="M81" s="67"/>
      <c r="N81" s="2"/>
      <c r="AJ81" s="18"/>
    </row>
    <row r="82" spans="1:36">
      <c r="A82" s="135"/>
      <c r="B82" s="48"/>
      <c r="C82" s="67"/>
      <c r="D82" s="67"/>
      <c r="E82" s="67"/>
      <c r="F82" s="67"/>
      <c r="G82" s="67"/>
      <c r="H82" s="67"/>
      <c r="I82" s="307"/>
      <c r="J82" s="67"/>
      <c r="K82" s="67"/>
      <c r="L82" s="67"/>
      <c r="M82" s="67"/>
      <c r="N82" s="2"/>
      <c r="AJ82" s="18"/>
    </row>
    <row r="83" spans="1:36">
      <c r="A83" s="135"/>
      <c r="B83" s="48"/>
      <c r="C83" s="67"/>
      <c r="D83" s="67"/>
      <c r="E83" s="67"/>
      <c r="F83" s="67"/>
      <c r="G83" s="67"/>
      <c r="H83" s="67"/>
      <c r="I83" s="307"/>
      <c r="J83" s="67"/>
      <c r="K83" s="67"/>
      <c r="L83" s="67"/>
      <c r="M83" s="67"/>
      <c r="N83" s="2"/>
      <c r="AJ83" s="18"/>
    </row>
    <row r="84" spans="1:36">
      <c r="A84" s="135"/>
      <c r="B84" s="48"/>
      <c r="C84" s="67"/>
      <c r="D84" s="67"/>
      <c r="E84" s="67"/>
      <c r="F84" s="67"/>
      <c r="G84" s="67"/>
      <c r="H84" s="67"/>
      <c r="I84" s="307"/>
      <c r="J84" s="67"/>
      <c r="K84" s="67"/>
      <c r="L84" s="67"/>
      <c r="M84" s="67"/>
      <c r="N84" s="2"/>
      <c r="AJ84" s="18"/>
    </row>
    <row r="85" spans="1:36">
      <c r="A85" s="135"/>
      <c r="B85" s="48"/>
      <c r="C85" s="67"/>
      <c r="D85" s="67"/>
      <c r="E85" s="67"/>
      <c r="F85" s="67"/>
      <c r="G85" s="67"/>
      <c r="H85" s="67"/>
      <c r="I85" s="307"/>
      <c r="J85" s="67"/>
      <c r="K85" s="67"/>
      <c r="L85" s="67"/>
      <c r="M85" s="67"/>
      <c r="N85" s="2"/>
      <c r="AJ85" s="18"/>
    </row>
    <row r="86" spans="1:36">
      <c r="A86" s="135"/>
      <c r="B86" s="48"/>
      <c r="C86" s="67"/>
      <c r="D86" s="67"/>
      <c r="E86" s="67"/>
      <c r="F86" s="67"/>
      <c r="G86" s="67"/>
      <c r="H86" s="67"/>
      <c r="I86" s="307"/>
      <c r="J86" s="67"/>
      <c r="K86" s="67"/>
      <c r="L86" s="67"/>
      <c r="M86" s="67"/>
      <c r="N86" s="2"/>
      <c r="AJ86" s="18"/>
    </row>
    <row r="87" spans="1:36">
      <c r="A87" s="135"/>
      <c r="B87" s="48"/>
      <c r="C87" s="67"/>
      <c r="D87" s="67"/>
      <c r="E87" s="67"/>
      <c r="F87" s="67"/>
      <c r="G87" s="67"/>
      <c r="H87" s="67"/>
      <c r="I87" s="307"/>
      <c r="J87" s="67"/>
      <c r="K87" s="67"/>
      <c r="L87" s="67"/>
      <c r="M87" s="67"/>
      <c r="N87" s="2"/>
      <c r="AJ87" s="18"/>
    </row>
    <row r="88" spans="1:36">
      <c r="A88" s="135"/>
      <c r="B88" s="48"/>
      <c r="C88" s="67"/>
      <c r="D88" s="67"/>
      <c r="E88" s="67"/>
      <c r="F88" s="67"/>
      <c r="G88" s="67"/>
      <c r="H88" s="67"/>
      <c r="I88" s="307"/>
      <c r="J88" s="67"/>
      <c r="K88" s="67"/>
      <c r="L88" s="67"/>
      <c r="M88" s="67"/>
      <c r="N88" s="2"/>
      <c r="AJ88" s="18"/>
    </row>
    <row r="89" spans="1:36">
      <c r="AJ89" s="18"/>
    </row>
    <row r="90" spans="1:36" ht="15.75">
      <c r="A90" s="469" t="s">
        <v>606</v>
      </c>
      <c r="B90" s="394" t="s">
        <v>122</v>
      </c>
      <c r="C90" s="394" t="s">
        <v>3</v>
      </c>
      <c r="D90" s="394" t="s">
        <v>5</v>
      </c>
      <c r="E90" s="395" t="s">
        <v>7</v>
      </c>
      <c r="F90" s="394" t="s">
        <v>9</v>
      </c>
      <c r="G90" s="394"/>
      <c r="H90" s="394" t="s">
        <v>11</v>
      </c>
      <c r="I90" s="494" t="s">
        <v>15</v>
      </c>
      <c r="J90" s="394" t="s">
        <v>13</v>
      </c>
      <c r="K90" s="397" t="s">
        <v>123</v>
      </c>
      <c r="L90" s="397"/>
      <c r="M90" s="394" t="s">
        <v>21</v>
      </c>
      <c r="N90" s="49"/>
      <c r="AJ90" s="18"/>
    </row>
    <row r="91" spans="1:36" ht="15.75">
      <c r="A91" s="469"/>
      <c r="B91" s="394"/>
      <c r="C91" s="394"/>
      <c r="D91" s="394"/>
      <c r="E91" s="395"/>
      <c r="F91" s="53" t="s">
        <v>129</v>
      </c>
      <c r="G91" s="53" t="s">
        <v>130</v>
      </c>
      <c r="H91" s="394"/>
      <c r="I91" s="494"/>
      <c r="J91" s="394"/>
      <c r="K91" s="101" t="s">
        <v>131</v>
      </c>
      <c r="L91" s="101" t="s">
        <v>132</v>
      </c>
      <c r="M91" s="394"/>
      <c r="N91" s="2"/>
      <c r="AJ91" s="18"/>
    </row>
    <row r="92" spans="1:36">
      <c r="A92" s="135"/>
      <c r="B92" s="48"/>
      <c r="C92" s="67"/>
      <c r="D92" s="67"/>
      <c r="E92" s="67"/>
      <c r="F92" s="67"/>
      <c r="G92" s="67"/>
      <c r="H92" s="67"/>
      <c r="I92" s="307"/>
      <c r="J92" s="64"/>
      <c r="K92" s="64"/>
      <c r="L92" s="64"/>
      <c r="M92" s="64"/>
      <c r="N92" s="2"/>
      <c r="AJ92" s="18"/>
    </row>
    <row r="93" spans="1:36">
      <c r="A93" s="135"/>
      <c r="B93" s="48"/>
      <c r="C93" s="67"/>
      <c r="D93" s="67"/>
      <c r="E93" s="67"/>
      <c r="F93" s="67"/>
      <c r="G93" s="67"/>
      <c r="H93" s="67"/>
      <c r="I93" s="307"/>
      <c r="J93" s="67"/>
      <c r="K93" s="67"/>
      <c r="L93" s="67"/>
      <c r="M93" s="67"/>
      <c r="N93" s="2"/>
      <c r="AJ93" s="18"/>
    </row>
    <row r="94" spans="1:36">
      <c r="A94" s="135"/>
      <c r="B94" s="48"/>
      <c r="C94" s="67"/>
      <c r="D94" s="67"/>
      <c r="E94" s="67"/>
      <c r="F94" s="67"/>
      <c r="G94" s="67"/>
      <c r="H94" s="67"/>
      <c r="I94" s="307"/>
      <c r="J94" s="67"/>
      <c r="K94" s="67"/>
      <c r="L94" s="67"/>
      <c r="M94" s="67"/>
      <c r="N94" s="2"/>
      <c r="AJ94" s="18"/>
    </row>
    <row r="95" spans="1:36">
      <c r="A95" s="135"/>
      <c r="B95" s="48"/>
      <c r="C95" s="67"/>
      <c r="D95" s="67"/>
      <c r="E95" s="67"/>
      <c r="F95" s="67"/>
      <c r="G95" s="67"/>
      <c r="H95" s="67"/>
      <c r="I95" s="307"/>
      <c r="J95" s="67"/>
      <c r="K95" s="67"/>
      <c r="L95" s="67"/>
      <c r="M95" s="67"/>
      <c r="N95" s="2"/>
      <c r="AJ95" s="18"/>
    </row>
    <row r="96" spans="1:36">
      <c r="A96" s="135"/>
      <c r="B96" s="48"/>
      <c r="C96" s="67"/>
      <c r="D96" s="67"/>
      <c r="E96" s="67"/>
      <c r="F96" s="67"/>
      <c r="G96" s="67"/>
      <c r="H96" s="67"/>
      <c r="I96" s="307"/>
      <c r="J96" s="67"/>
      <c r="K96" s="67"/>
      <c r="L96" s="67"/>
      <c r="M96" s="67"/>
      <c r="N96" s="2"/>
      <c r="AJ96" s="18"/>
    </row>
    <row r="97" spans="1:36">
      <c r="A97" s="135"/>
      <c r="B97" s="48"/>
      <c r="C97" s="67"/>
      <c r="D97" s="67"/>
      <c r="E97" s="67"/>
      <c r="F97" s="67"/>
      <c r="G97" s="67"/>
      <c r="H97" s="67"/>
      <c r="I97" s="307"/>
      <c r="J97" s="67"/>
      <c r="K97" s="67"/>
      <c r="L97" s="67"/>
      <c r="M97" s="67"/>
      <c r="N97" s="2"/>
      <c r="AJ97" s="18"/>
    </row>
    <row r="98" spans="1:36">
      <c r="A98" s="135"/>
      <c r="B98" s="48"/>
      <c r="C98" s="67"/>
      <c r="D98" s="67"/>
      <c r="E98" s="67"/>
      <c r="F98" s="67"/>
      <c r="G98" s="67"/>
      <c r="H98" s="67"/>
      <c r="I98" s="307"/>
      <c r="J98" s="67"/>
      <c r="K98" s="67"/>
      <c r="L98" s="67"/>
      <c r="M98" s="67"/>
      <c r="N98" s="2"/>
      <c r="AJ98" s="18"/>
    </row>
    <row r="99" spans="1:36">
      <c r="A99" s="135"/>
      <c r="B99" s="48"/>
      <c r="C99" s="67"/>
      <c r="D99" s="67"/>
      <c r="E99" s="67"/>
      <c r="F99" s="67"/>
      <c r="G99" s="67"/>
      <c r="H99" s="67"/>
      <c r="I99" s="307"/>
      <c r="J99" s="67"/>
      <c r="K99" s="67"/>
      <c r="L99" s="67"/>
      <c r="M99" s="67"/>
      <c r="N99" s="2"/>
      <c r="AJ99" s="18"/>
    </row>
    <row r="100" spans="1:36">
      <c r="A100" s="135"/>
      <c r="B100" s="48"/>
      <c r="C100" s="67"/>
      <c r="D100" s="67"/>
      <c r="E100" s="67"/>
      <c r="F100" s="67"/>
      <c r="G100" s="67"/>
      <c r="H100" s="67"/>
      <c r="I100" s="307"/>
      <c r="J100" s="67"/>
      <c r="K100" s="67"/>
      <c r="L100" s="67"/>
      <c r="M100" s="67"/>
      <c r="N100" s="2"/>
      <c r="AJ100" s="18"/>
    </row>
    <row r="101" spans="1:36">
      <c r="A101" s="59"/>
      <c r="B101" s="18"/>
      <c r="C101" s="18"/>
      <c r="D101" s="18"/>
      <c r="E101" s="18"/>
      <c r="F101" s="18"/>
      <c r="G101" s="18"/>
      <c r="H101" s="18"/>
      <c r="I101" s="308"/>
      <c r="J101" s="18"/>
      <c r="K101" s="18"/>
      <c r="L101" s="18"/>
      <c r="M101" s="18"/>
      <c r="N101" s="59"/>
      <c r="O101" s="59"/>
      <c r="P101" s="59"/>
      <c r="Q101" s="59"/>
      <c r="R101" s="59"/>
      <c r="S101" s="59"/>
      <c r="T101" s="59"/>
      <c r="U101" s="59"/>
      <c r="V101" s="59"/>
      <c r="W101" s="59"/>
      <c r="X101" s="59"/>
      <c r="Y101" s="59"/>
      <c r="Z101" s="59"/>
      <c r="AA101" s="59"/>
      <c r="AB101" s="59"/>
      <c r="AC101" s="59"/>
      <c r="AD101" s="59"/>
      <c r="AE101" s="59"/>
      <c r="AF101" s="59"/>
      <c r="AG101" s="59"/>
      <c r="AH101" s="59"/>
      <c r="AI101" s="59"/>
      <c r="AJ101" s="18"/>
    </row>
    <row r="102" spans="1:36">
      <c r="A102" s="59"/>
      <c r="B102" s="18"/>
      <c r="C102" s="18"/>
      <c r="D102" s="18"/>
      <c r="E102" s="18"/>
      <c r="F102" s="18"/>
      <c r="G102" s="18"/>
      <c r="H102" s="18"/>
      <c r="I102" s="308"/>
      <c r="J102" s="18"/>
      <c r="K102" s="18"/>
      <c r="L102" s="18"/>
      <c r="M102" s="18"/>
      <c r="N102" s="59"/>
      <c r="O102" s="59"/>
      <c r="P102" s="59"/>
      <c r="Q102" s="59"/>
      <c r="R102" s="59"/>
      <c r="S102" s="59"/>
      <c r="T102" s="59"/>
      <c r="U102" s="59"/>
      <c r="V102" s="59"/>
      <c r="W102" s="59"/>
      <c r="X102" s="59"/>
      <c r="Y102" s="59"/>
      <c r="Z102" s="59"/>
      <c r="AA102" s="59"/>
      <c r="AB102" s="59"/>
      <c r="AC102" s="59"/>
      <c r="AD102" s="59"/>
      <c r="AE102" s="59"/>
      <c r="AF102" s="59"/>
      <c r="AG102" s="59"/>
      <c r="AH102" s="59"/>
      <c r="AI102" s="59"/>
      <c r="AJ102" s="18"/>
    </row>
  </sheetData>
  <sheetProtection algorithmName="SHA-512" hashValue="51vCMskTdeRzgRLf0BfXMJFcP8pFBXmWba9yNDCgXNCmOihqHQkSSP4Q9+MD0YCXLIc43ewse4p1uGF01isnQw==" saltValue="RBaA2+3xf+hkkNeit1Du/g==" spinCount="100000" sheet="1" objects="1" scenarios="1"/>
  <autoFilter ref="A10:AN46" xr:uid="{00000000-0001-0000-0600-000000000000}"/>
  <mergeCells count="89">
    <mergeCell ref="M9:M10"/>
    <mergeCell ref="A1:AI1"/>
    <mergeCell ref="A2:AI2"/>
    <mergeCell ref="B6:C6"/>
    <mergeCell ref="A8:M8"/>
    <mergeCell ref="N8:X8"/>
    <mergeCell ref="Y8:AI8"/>
    <mergeCell ref="AG9:AG10"/>
    <mergeCell ref="AH9:AH10"/>
    <mergeCell ref="AI9:AI10"/>
    <mergeCell ref="B4:J4"/>
    <mergeCell ref="A11:A13"/>
    <mergeCell ref="A14:A19"/>
    <mergeCell ref="AE9:AE10"/>
    <mergeCell ref="AF9:AF10"/>
    <mergeCell ref="X9:X10"/>
    <mergeCell ref="Y9:Y10"/>
    <mergeCell ref="Z9:Z10"/>
    <mergeCell ref="O9:O10"/>
    <mergeCell ref="P9:P10"/>
    <mergeCell ref="Q9:Q10"/>
    <mergeCell ref="R9:R10"/>
    <mergeCell ref="S9:S10"/>
    <mergeCell ref="T9:T10"/>
    <mergeCell ref="I9:I10"/>
    <mergeCell ref="J9:J10"/>
    <mergeCell ref="K9:L9"/>
    <mergeCell ref="A20:A28"/>
    <mergeCell ref="AA9:AA10"/>
    <mergeCell ref="AB9:AB10"/>
    <mergeCell ref="AC9:AC10"/>
    <mergeCell ref="AD9:AD10"/>
    <mergeCell ref="U9:U10"/>
    <mergeCell ref="V9:V10"/>
    <mergeCell ref="W9:W10"/>
    <mergeCell ref="N9:N10"/>
    <mergeCell ref="A9:A10"/>
    <mergeCell ref="B9:B10"/>
    <mergeCell ref="C9:C10"/>
    <mergeCell ref="D9:D10"/>
    <mergeCell ref="E9:E10"/>
    <mergeCell ref="F9:G9"/>
    <mergeCell ref="H9:H10"/>
    <mergeCell ref="A29:A40"/>
    <mergeCell ref="A41:A46"/>
    <mergeCell ref="K54:L54"/>
    <mergeCell ref="M54:M55"/>
    <mergeCell ref="A54:A55"/>
    <mergeCell ref="B54:B55"/>
    <mergeCell ref="C54:C55"/>
    <mergeCell ref="D54:D55"/>
    <mergeCell ref="E54:E55"/>
    <mergeCell ref="F66:G66"/>
    <mergeCell ref="F54:G54"/>
    <mergeCell ref="H54:H55"/>
    <mergeCell ref="I54:I55"/>
    <mergeCell ref="J54:J55"/>
    <mergeCell ref="A66:A67"/>
    <mergeCell ref="B66:B67"/>
    <mergeCell ref="C66:C67"/>
    <mergeCell ref="D66:D67"/>
    <mergeCell ref="E66:E67"/>
    <mergeCell ref="A78:A79"/>
    <mergeCell ref="B78:B79"/>
    <mergeCell ref="C78:C79"/>
    <mergeCell ref="D78:D79"/>
    <mergeCell ref="E78:E79"/>
    <mergeCell ref="K78:L78"/>
    <mergeCell ref="M78:M79"/>
    <mergeCell ref="H66:H67"/>
    <mergeCell ref="I66:I67"/>
    <mergeCell ref="J66:J67"/>
    <mergeCell ref="K66:L66"/>
    <mergeCell ref="M66:M67"/>
    <mergeCell ref="F78:G78"/>
    <mergeCell ref="H78:H79"/>
    <mergeCell ref="I78:I79"/>
    <mergeCell ref="J78:J79"/>
    <mergeCell ref="H90:H91"/>
    <mergeCell ref="I90:I91"/>
    <mergeCell ref="J90:J91"/>
    <mergeCell ref="K90:L90"/>
    <mergeCell ref="M90:M91"/>
    <mergeCell ref="A90:A91"/>
    <mergeCell ref="B90:B91"/>
    <mergeCell ref="C90:C91"/>
    <mergeCell ref="D90:D91"/>
    <mergeCell ref="E90:E91"/>
    <mergeCell ref="F90:G90"/>
  </mergeCells>
  <conditionalFormatting sqref="N11:N46">
    <cfRule type="cellIs" dxfId="13" priority="8" stopIfTrue="1" operator="equal">
      <formula>"x"</formula>
    </cfRule>
  </conditionalFormatting>
  <conditionalFormatting sqref="O11:O46">
    <cfRule type="cellIs" dxfId="12" priority="7" operator="equal">
      <formula>"x"</formula>
    </cfRule>
  </conditionalFormatting>
  <conditionalFormatting sqref="P11:P46">
    <cfRule type="cellIs" dxfId="11" priority="6" operator="equal">
      <formula>"x"</formula>
    </cfRule>
  </conditionalFormatting>
  <conditionalFormatting sqref="Q11:Q46">
    <cfRule type="cellIs" dxfId="10" priority="5" stopIfTrue="1" operator="equal">
      <formula>"x"</formula>
    </cfRule>
  </conditionalFormatting>
  <conditionalFormatting sqref="R11:R46">
    <cfRule type="cellIs" dxfId="9" priority="4" operator="equal">
      <formula>"x"</formula>
    </cfRule>
  </conditionalFormatting>
  <conditionalFormatting sqref="S11:S46">
    <cfRule type="cellIs" dxfId="8" priority="1" stopIfTrue="1" operator="equal">
      <formula>$AN$7</formula>
    </cfRule>
    <cfRule type="cellIs" dxfId="7" priority="2" stopIfTrue="1" operator="equal">
      <formula>$AN$6</formula>
    </cfRule>
  </conditionalFormatting>
  <conditionalFormatting sqref="AN6:AN7">
    <cfRule type="cellIs" dxfId="6" priority="9" stopIfTrue="1" operator="equal">
      <formula>$AN$6</formula>
    </cfRule>
  </conditionalFormatting>
  <dataValidations count="1">
    <dataValidation type="list" allowBlank="1" showInputMessage="1" showErrorMessage="1" sqref="S11:S46" xr:uid="{00000000-0002-0000-0600-000000000000}">
      <formula1>$AN$6:$AN$7</formula1>
    </dataValidation>
  </dataValidations>
  <hyperlinks>
    <hyperlink ref="U29" r:id="rId1" display="https://panda.maps.arcgis.com/apps/instant/sidebar/index.html?appid=5da4f11040fc456abcb4aff927040215" xr:uid="{FA2961BB-9C67-4A9D-949E-408D6C5142E9}"/>
    <hyperlink ref="U36" r:id="rId2" xr:uid="{ACA6BFF7-61AD-4952-89C7-9B4E5F872132}"/>
  </hyperlinks>
  <pageMargins left="0.511811024" right="0.511811024" top="0.78740157499999996" bottom="0.78740157499999996" header="0.31496062000000002" footer="0.31496062000000002"/>
  <pageSetup orientation="portrait" r:id="rId3"/>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B43"/>
  <sheetViews>
    <sheetView showGridLines="0" topLeftCell="C1" zoomScale="80" zoomScaleNormal="80" zoomScalePageLayoutView="70" workbookViewId="0">
      <selection activeCell="F22" sqref="F22"/>
    </sheetView>
  </sheetViews>
  <sheetFormatPr defaultRowHeight="1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11"/>
      <c r="B1" s="450" t="s">
        <v>110</v>
      </c>
      <c r="C1" s="450"/>
      <c r="D1" s="450"/>
      <c r="E1" s="450"/>
      <c r="F1" s="450"/>
      <c r="G1" s="450"/>
      <c r="H1" s="450"/>
      <c r="I1" s="450"/>
      <c r="J1" s="450"/>
      <c r="K1" s="450"/>
      <c r="L1" s="450"/>
      <c r="M1" s="450"/>
      <c r="N1" s="450"/>
      <c r="O1" s="450"/>
      <c r="P1" s="450"/>
      <c r="Q1" s="450"/>
      <c r="R1" s="450"/>
      <c r="S1" s="450"/>
      <c r="T1" s="450"/>
      <c r="U1" s="450"/>
      <c r="V1" s="450"/>
      <c r="W1" s="450"/>
      <c r="X1" s="11"/>
    </row>
    <row r="2" spans="1:28" s="15" customFormat="1" ht="21" customHeight="1">
      <c r="A2" s="16"/>
      <c r="B2" s="450"/>
      <c r="C2" s="450"/>
      <c r="D2" s="450"/>
      <c r="E2" s="450"/>
      <c r="F2" s="450"/>
      <c r="G2" s="450"/>
      <c r="H2" s="450"/>
      <c r="I2" s="450"/>
      <c r="J2" s="450"/>
      <c r="K2" s="450"/>
      <c r="L2" s="450"/>
      <c r="M2" s="450"/>
      <c r="N2" s="450"/>
      <c r="O2" s="450"/>
      <c r="P2" s="450"/>
      <c r="Q2" s="450"/>
      <c r="R2" s="450"/>
      <c r="S2" s="450"/>
      <c r="T2" s="450"/>
      <c r="U2" s="450"/>
      <c r="V2" s="450"/>
      <c r="W2" s="450"/>
      <c r="X2" s="16"/>
    </row>
    <row r="3" spans="1:28" ht="33.75" customHeight="1">
      <c r="A3" s="11"/>
      <c r="B3" s="456" t="str">
        <f>'Monitoria Anual - 4'!A2</f>
        <v>PLANO DE AÇÃO NACIONAL PARA A CONSERVAÇÃO DOS MAMÍFEROS AQUÁTICOS AMAZÔNICOS - PAN Mamíferos Aquáticos Amazônicos</v>
      </c>
      <c r="C3" s="456"/>
      <c r="D3" s="456"/>
      <c r="E3" s="456"/>
      <c r="F3" s="456"/>
      <c r="G3" s="456"/>
      <c r="H3" s="456"/>
      <c r="I3" s="456"/>
      <c r="J3" s="456"/>
      <c r="K3" s="456"/>
      <c r="L3" s="456"/>
      <c r="M3" s="456"/>
      <c r="N3" s="456"/>
      <c r="O3" s="456"/>
      <c r="P3" s="456"/>
      <c r="Q3" s="456"/>
      <c r="R3" s="456"/>
      <c r="S3" s="456"/>
      <c r="T3" s="456"/>
      <c r="U3" s="456"/>
      <c r="V3" s="456"/>
      <c r="W3" s="456"/>
      <c r="X3" s="11"/>
    </row>
    <row r="4" spans="1:28">
      <c r="A4" s="11"/>
      <c r="J4" s="12"/>
      <c r="K4" s="12"/>
      <c r="L4" s="12"/>
      <c r="M4" s="12"/>
      <c r="N4" s="12"/>
      <c r="O4" s="12"/>
      <c r="X4" s="11"/>
    </row>
    <row r="5" spans="1:28" s="2" customFormat="1" ht="45" customHeight="1">
      <c r="A5" s="18"/>
      <c r="B5" s="461" t="s">
        <v>607</v>
      </c>
      <c r="C5" s="461"/>
      <c r="D5" s="462" t="str">
        <f>'Monitoria Anual - 4'!B4</f>
        <v>Reduzir e mitigar as pressões antrópicas e aumentar o conhecimento sobre os mamíferos aquáticos da Amazônia, visando a sua conservação em cinco anos</v>
      </c>
      <c r="E5" s="462"/>
      <c r="F5" s="462"/>
      <c r="G5" s="462"/>
      <c r="H5" s="462"/>
      <c r="I5" s="462"/>
      <c r="J5" s="462"/>
      <c r="K5" s="462"/>
      <c r="L5" s="462"/>
      <c r="M5" s="463"/>
      <c r="N5" s="13"/>
      <c r="O5" s="13"/>
      <c r="P5" s="13"/>
      <c r="Q5" s="13"/>
      <c r="R5" s="13"/>
      <c r="X5" s="18"/>
    </row>
    <row r="6" spans="1:28">
      <c r="A6" s="11"/>
      <c r="J6" s="12"/>
      <c r="K6" s="12"/>
      <c r="L6" s="12"/>
      <c r="M6" s="12"/>
      <c r="N6" s="12"/>
      <c r="O6" s="12"/>
      <c r="X6" s="11"/>
    </row>
    <row r="7" spans="1:28" ht="26.25" customHeight="1">
      <c r="A7" s="11"/>
      <c r="B7" s="461" t="s">
        <v>114</v>
      </c>
      <c r="C7" s="461"/>
      <c r="D7" s="451" t="str">
        <f>'Monitoria Anual - 4'!B6</f>
        <v>11/12/2023 - 15/12/2023 (virtual)</v>
      </c>
      <c r="E7" s="451"/>
      <c r="F7" s="451"/>
      <c r="G7" s="452"/>
      <c r="H7" s="2"/>
      <c r="I7" s="14"/>
      <c r="J7" s="12"/>
      <c r="K7" s="12"/>
      <c r="L7" s="12"/>
      <c r="M7" s="12"/>
      <c r="N7" s="12"/>
      <c r="O7" s="12"/>
      <c r="X7" s="11"/>
    </row>
    <row r="8" spans="1:28">
      <c r="A8" s="11"/>
      <c r="X8" s="11"/>
    </row>
    <row r="9" spans="1:28" ht="31.5" customHeight="1">
      <c r="A9" s="11"/>
      <c r="B9" s="450" t="s">
        <v>608</v>
      </c>
      <c r="C9" s="450"/>
      <c r="D9" s="450"/>
      <c r="E9" s="450"/>
      <c r="F9" s="450"/>
      <c r="G9" s="450"/>
      <c r="H9" s="450"/>
      <c r="I9" s="450"/>
      <c r="J9" s="450"/>
      <c r="K9" s="450"/>
      <c r="L9" s="450"/>
      <c r="M9" s="450"/>
      <c r="N9" s="450"/>
      <c r="O9" s="450"/>
      <c r="P9" s="450"/>
      <c r="Q9" s="450"/>
      <c r="R9" s="450"/>
      <c r="S9" s="450"/>
      <c r="T9" s="450"/>
      <c r="U9" s="450"/>
      <c r="V9" s="450"/>
      <c r="W9" s="450"/>
      <c r="X9" s="11"/>
    </row>
    <row r="10" spans="1:28">
      <c r="A10" s="11"/>
      <c r="G10" s="10"/>
      <c r="H10" s="10"/>
      <c r="I10" s="10"/>
      <c r="X10" s="11"/>
    </row>
    <row r="11" spans="1:28" ht="15.75">
      <c r="A11" s="11"/>
      <c r="B11" s="451" t="s">
        <v>609</v>
      </c>
      <c r="C11" s="452"/>
      <c r="D11" s="45"/>
      <c r="E11" s="45"/>
      <c r="F11" s="45"/>
      <c r="G11" s="45"/>
      <c r="H11" s="45"/>
      <c r="I11" s="45"/>
      <c r="J11" s="45"/>
      <c r="K11" s="45"/>
      <c r="L11" s="45"/>
      <c r="M11" s="45"/>
      <c r="N11" s="45"/>
      <c r="O11" s="45"/>
      <c r="P11" s="45"/>
      <c r="Q11" s="45"/>
      <c r="R11" s="45"/>
      <c r="S11" s="45"/>
      <c r="T11" s="45"/>
      <c r="U11" s="45"/>
      <c r="V11" s="45"/>
      <c r="W11" s="45"/>
      <c r="X11" s="11"/>
    </row>
    <row r="12" spans="1:28" ht="15.75" thickBot="1">
      <c r="A12" s="11"/>
      <c r="F12" s="457"/>
      <c r="G12" s="457"/>
      <c r="H12" s="151"/>
      <c r="X12" s="11"/>
    </row>
    <row r="13" spans="1:28" ht="33.75" customHeight="1" thickBot="1">
      <c r="A13" s="11"/>
      <c r="C13" s="458" t="s">
        <v>944</v>
      </c>
      <c r="D13" s="459"/>
      <c r="E13" s="459"/>
      <c r="F13" s="459"/>
      <c r="G13" s="460"/>
      <c r="H13" s="3"/>
      <c r="X13" s="11"/>
    </row>
    <row r="14" spans="1:28" s="2" customFormat="1" ht="34.5" customHeight="1" thickBot="1">
      <c r="A14" s="18"/>
      <c r="C14" s="26" t="s">
        <v>611</v>
      </c>
      <c r="D14" s="7" t="s">
        <v>612</v>
      </c>
      <c r="E14" s="8" t="s">
        <v>613</v>
      </c>
      <c r="F14" s="7" t="s">
        <v>614</v>
      </c>
      <c r="G14" s="9" t="s">
        <v>613</v>
      </c>
      <c r="H14" s="6"/>
      <c r="X14" s="18"/>
    </row>
    <row r="15" spans="1:28" ht="15.75">
      <c r="A15" s="11"/>
      <c r="C15" s="83" t="s">
        <v>615</v>
      </c>
      <c r="D15" s="93"/>
      <c r="E15" s="94"/>
      <c r="F15" s="90">
        <f>COUNTA('Monitoria Anual - 4'!S11:S885)</f>
        <v>0</v>
      </c>
      <c r="G15" s="27">
        <f t="shared" ref="G15:G21" si="0">F15/$F$22</f>
        <v>0</v>
      </c>
      <c r="H15" s="4"/>
      <c r="X15" s="11"/>
    </row>
    <row r="16" spans="1:28" ht="15.75">
      <c r="A16" s="11"/>
      <c r="C16" s="84" t="s">
        <v>616</v>
      </c>
      <c r="D16" s="95">
        <f>COUNTA('Monitoria Anual - 4'!N11:N885)</f>
        <v>0</v>
      </c>
      <c r="E16" s="29">
        <f>D16/$D$22</f>
        <v>0</v>
      </c>
      <c r="F16" s="91">
        <f>D16-AB16</f>
        <v>0</v>
      </c>
      <c r="G16" s="29">
        <f t="shared" si="0"/>
        <v>0</v>
      </c>
      <c r="H16" s="4"/>
      <c r="X16" s="11"/>
      <c r="Z16">
        <f>COUNTIFS('Monitoria Anual - 4'!N:N,"x",'Monitoria Anual - 4'!S:S,"Excluída")</f>
        <v>0</v>
      </c>
      <c r="AA16">
        <f>COUNTIFS('Monitoria Anual - 4'!N:N,"x",'Monitoria Anual - 4'!S:S,"Agrupada")</f>
        <v>0</v>
      </c>
      <c r="AB16">
        <f>Z16+AA16</f>
        <v>0</v>
      </c>
    </row>
    <row r="17" spans="1:28" ht="15.75">
      <c r="A17" s="11"/>
      <c r="C17" s="85" t="s">
        <v>617</v>
      </c>
      <c r="D17" s="95">
        <f>COUNTA('Monitoria Anual - 4'!O11:O885)</f>
        <v>3</v>
      </c>
      <c r="E17" s="29">
        <f>D17/$D$22</f>
        <v>9.0909090909090912E-2</v>
      </c>
      <c r="F17" s="91">
        <f>D17-AB17</f>
        <v>3</v>
      </c>
      <c r="G17" s="29">
        <f t="shared" si="0"/>
        <v>8.8235294117647065E-2</v>
      </c>
      <c r="H17" s="4"/>
      <c r="X17" s="11"/>
      <c r="Z17">
        <f t="array" ref="Z17">COUNTIFS('Monitoria Anual - 4'!O:O,"x",'Monitoria Anual - 4'!S:S,"Excluída")</f>
        <v>0</v>
      </c>
      <c r="AA17">
        <f t="array" ref="AA17">COUNTIFS('Monitoria Anual - 4'!O:O,"x",'Monitoria Anual - 4'!S:S,"Agrupada")</f>
        <v>0</v>
      </c>
      <c r="AB17">
        <f>Z17+AA17</f>
        <v>0</v>
      </c>
    </row>
    <row r="18" spans="1:28" ht="15.75">
      <c r="A18" s="11"/>
      <c r="C18" s="86" t="s">
        <v>618</v>
      </c>
      <c r="D18" s="95">
        <f>COUNTA('Monitoria Anual - 4'!P11:P885)</f>
        <v>13</v>
      </c>
      <c r="E18" s="29">
        <f>D18/$D$22</f>
        <v>0.39393939393939392</v>
      </c>
      <c r="F18" s="91">
        <f>D18-AB18</f>
        <v>13</v>
      </c>
      <c r="G18" s="29">
        <f t="shared" si="0"/>
        <v>0.38235294117647056</v>
      </c>
      <c r="H18" s="4"/>
      <c r="X18" s="11"/>
      <c r="Z18">
        <f t="array" ref="Z18">COUNTIFS('Monitoria Anual - 4'!P:P,"x",'Monitoria Anual - 4'!S:S,"Excluída")</f>
        <v>0</v>
      </c>
      <c r="AA18">
        <f t="array" ref="AA18">COUNTIFS('Monitoria Anual - 4'!P:P,"x",'Monitoria Anual - 4'!S:S,"Agrupada")</f>
        <v>0</v>
      </c>
      <c r="AB18">
        <f>Z18+AA18</f>
        <v>0</v>
      </c>
    </row>
    <row r="19" spans="1:28" ht="15.75">
      <c r="A19" s="11"/>
      <c r="C19" s="87" t="s">
        <v>619</v>
      </c>
      <c r="D19" s="95">
        <f>COUNTA('Monitoria Anual - 4'!Q11:Q885)</f>
        <v>14</v>
      </c>
      <c r="E19" s="29">
        <f>D19/$D$22</f>
        <v>0.42424242424242425</v>
      </c>
      <c r="F19" s="91">
        <f t="shared" ref="F19:F20" si="1">D19-AB19</f>
        <v>14</v>
      </c>
      <c r="G19" s="29">
        <f t="shared" si="0"/>
        <v>0.41176470588235292</v>
      </c>
      <c r="H19" s="4"/>
      <c r="X19" s="11"/>
      <c r="Z19">
        <f t="array" ref="Z19">COUNTIFS('Monitoria Anual - 4'!Q:Q,"x",'Monitoria Anual - 4'!S:S,"Excluída")</f>
        <v>0</v>
      </c>
      <c r="AA19">
        <f t="array" ref="AA19">COUNTIFS('Monitoria Anual - 4'!Q:Q,"x",'Monitoria Anual - 4'!S:S,"Agrupada")</f>
        <v>0</v>
      </c>
      <c r="AB19">
        <f>Z19+AA19</f>
        <v>0</v>
      </c>
    </row>
    <row r="20" spans="1:28" ht="15.75">
      <c r="A20" s="11"/>
      <c r="C20" s="88" t="s">
        <v>620</v>
      </c>
      <c r="D20" s="95">
        <f>COUNTA('Monitoria Anual - 4'!R11:R885)</f>
        <v>3</v>
      </c>
      <c r="E20" s="29">
        <f>D20/$D$22</f>
        <v>9.0909090909090912E-2</v>
      </c>
      <c r="F20" s="91">
        <f t="shared" si="1"/>
        <v>3</v>
      </c>
      <c r="G20" s="29">
        <f t="shared" si="0"/>
        <v>8.8235294117647065E-2</v>
      </c>
      <c r="H20" s="4"/>
      <c r="X20" s="11"/>
      <c r="Z20">
        <f t="array" ref="Z20">COUNTIFS('Monitoria Anual - 4'!R:R,"x",'Monitoria Anual - 4'!S:S,"Excluída")</f>
        <v>0</v>
      </c>
      <c r="AA20">
        <f t="array" ref="AA20">COUNTIFS('Monitoria Anual - 4'!R:R,"x",'Monitoria Anual - 4'!S:S,"Agrupada")</f>
        <v>0</v>
      </c>
      <c r="AB20">
        <f>Z20+AA20</f>
        <v>0</v>
      </c>
    </row>
    <row r="21" spans="1:28" ht="16.5" thickBot="1">
      <c r="A21" s="11"/>
      <c r="C21" s="89" t="s">
        <v>621</v>
      </c>
      <c r="D21" s="96"/>
      <c r="E21" s="97"/>
      <c r="F21" s="92">
        <f>'Monitoria Anual - 4'!C52</f>
        <v>1</v>
      </c>
      <c r="G21" s="30">
        <f t="shared" si="0"/>
        <v>2.9411764705882353E-2</v>
      </c>
      <c r="H21" s="4"/>
      <c r="X21" s="11"/>
    </row>
    <row r="22" spans="1:28" ht="16.5" thickBot="1">
      <c r="A22" s="11"/>
      <c r="C22" s="98" t="s">
        <v>622</v>
      </c>
      <c r="D22" s="100">
        <f>SUM(D16:D20)</f>
        <v>33</v>
      </c>
      <c r="E22" s="32">
        <f>SUM(E15:E21)</f>
        <v>1</v>
      </c>
      <c r="F22" s="99">
        <f>SUM(F16:F21)</f>
        <v>34</v>
      </c>
      <c r="G22" s="32">
        <f>SUM(G16:G21)</f>
        <v>1</v>
      </c>
      <c r="H22" s="4"/>
      <c r="X22" s="11"/>
    </row>
    <row r="23" spans="1:28" ht="15.75" thickBot="1">
      <c r="A23" s="11"/>
      <c r="C23" s="78" t="s">
        <v>623</v>
      </c>
      <c r="D23" s="453">
        <f>COUNTIF('Monitoria Anual - 4'!S11:S885,"Agrupada")</f>
        <v>0</v>
      </c>
      <c r="E23" s="454"/>
      <c r="F23" s="454"/>
      <c r="G23" s="455"/>
      <c r="H23" s="5"/>
      <c r="X23" s="11"/>
    </row>
    <row r="24" spans="1:28" ht="15.75" thickBot="1">
      <c r="A24" s="11"/>
      <c r="C24" s="77" t="s">
        <v>624</v>
      </c>
      <c r="D24" s="453">
        <f>COUNTIF('Monitoria Anual - 4'!S11:S47,"Excluída")</f>
        <v>0</v>
      </c>
      <c r="E24" s="454"/>
      <c r="F24" s="454"/>
      <c r="G24" s="455"/>
      <c r="X24" s="11"/>
    </row>
    <row r="25" spans="1:28">
      <c r="A25" s="11"/>
      <c r="X25" s="11"/>
    </row>
    <row r="26" spans="1:28">
      <c r="A26" s="11"/>
      <c r="X26" s="11"/>
    </row>
    <row r="27" spans="1:28" ht="15.75">
      <c r="A27" s="11"/>
      <c r="B27" s="451" t="s">
        <v>625</v>
      </c>
      <c r="C27" s="452"/>
      <c r="D27" s="45"/>
      <c r="E27" s="45"/>
      <c r="F27" s="45"/>
      <c r="G27" s="45"/>
      <c r="X27" s="11"/>
    </row>
    <row r="28" spans="1:28" ht="16.5" thickBot="1">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c r="A29" s="11"/>
      <c r="B29" s="17"/>
      <c r="C29" s="33" t="s">
        <v>626</v>
      </c>
      <c r="D29" s="71">
        <f>COUNTA('Monitoria Anual - 4'!A11:A46)</f>
        <v>5</v>
      </c>
      <c r="H29" s="17"/>
      <c r="I29" s="17"/>
      <c r="J29" s="17"/>
      <c r="K29" s="17"/>
      <c r="L29" s="17"/>
      <c r="M29" s="17"/>
      <c r="N29" s="17"/>
      <c r="O29" s="17"/>
      <c r="P29" s="17"/>
      <c r="Q29" s="17"/>
      <c r="R29" s="17"/>
      <c r="S29" s="17"/>
      <c r="T29" s="17"/>
      <c r="U29" s="17"/>
      <c r="V29" s="17"/>
      <c r="W29" s="17"/>
      <c r="X29" s="11"/>
    </row>
    <row r="30" spans="1:28" ht="15.75" thickBot="1">
      <c r="A30" s="11"/>
      <c r="X30" s="11"/>
    </row>
    <row r="31" spans="1:28" ht="15.75" thickBot="1">
      <c r="A31" s="11"/>
      <c r="C31" s="82" t="s">
        <v>627</v>
      </c>
      <c r="D31" s="82" t="s">
        <v>628</v>
      </c>
      <c r="E31" s="19"/>
      <c r="F31" s="20"/>
      <c r="G31" s="21"/>
      <c r="H31" s="23"/>
      <c r="I31" s="24"/>
      <c r="J31" s="25"/>
      <c r="W31" s="1"/>
      <c r="X31" s="11"/>
    </row>
    <row r="32" spans="1:28">
      <c r="A32" s="11"/>
      <c r="C32" s="79" t="s">
        <v>629</v>
      </c>
      <c r="D32" s="103">
        <f>SUM(F32:J32)</f>
        <v>3</v>
      </c>
      <c r="E32" s="34">
        <f>COUNTA('Monitoria Anual - 4'!S11:S13)</f>
        <v>0</v>
      </c>
      <c r="F32" s="69">
        <f>COUNTA('Monitoria Anual - 4'!N11:N13)</f>
        <v>0</v>
      </c>
      <c r="G32" s="69">
        <f>COUNTA('Monitoria Anual - 4'!O11:O13)</f>
        <v>0</v>
      </c>
      <c r="H32" s="69">
        <f>COUNTA('Monitoria Anual - 4'!P11:P13)</f>
        <v>0</v>
      </c>
      <c r="I32" s="69">
        <f>COUNTA('Monitoria Anual - 4'!Q11:Q13)</f>
        <v>3</v>
      </c>
      <c r="J32" s="70">
        <f>COUNTA('Monitoria Anual - 4'!R11:R13)</f>
        <v>0</v>
      </c>
      <c r="W32" s="1"/>
      <c r="X32" s="11"/>
    </row>
    <row r="33" spans="1:24">
      <c r="A33" s="11"/>
      <c r="C33" s="80" t="s">
        <v>630</v>
      </c>
      <c r="D33" s="79">
        <f>SUM(F33:J33)</f>
        <v>6</v>
      </c>
      <c r="E33" s="35">
        <f>COUNTA('Monitoria Anual - 4'!S14:S19)</f>
        <v>0</v>
      </c>
      <c r="F33" s="36">
        <f>COUNTA('Monitoria Anual - 4'!N14:N19)</f>
        <v>0</v>
      </c>
      <c r="G33" s="36">
        <f>COUNTA('Monitoria Anual - 4'!O14:O19)</f>
        <v>0</v>
      </c>
      <c r="H33" s="36">
        <f>COUNTA('Monitoria Anual - 4'!P14:P19)</f>
        <v>3</v>
      </c>
      <c r="I33" s="36">
        <f>COUNTA('Monitoria Anual - 4'!Q14:Q19)</f>
        <v>2</v>
      </c>
      <c r="J33" s="37">
        <f>COUNTA('Monitoria Anual - 4'!R14:R19)</f>
        <v>1</v>
      </c>
      <c r="W33" s="1"/>
      <c r="X33" s="11"/>
    </row>
    <row r="34" spans="1:24">
      <c r="A34" s="11"/>
      <c r="C34" s="80" t="s">
        <v>631</v>
      </c>
      <c r="D34" s="79">
        <f t="shared" ref="D34:D41" si="2">SUM(F34:J34)</f>
        <v>8</v>
      </c>
      <c r="E34" s="35">
        <f>COUNTA('Monitoria Anual - 4'!S20:S28)</f>
        <v>0</v>
      </c>
      <c r="F34" s="36">
        <f>COUNTA('Monitoria Anual - 4'!N20:N28)</f>
        <v>0</v>
      </c>
      <c r="G34" s="36">
        <f>COUNTA('Monitoria Anual - 4'!O20:O28)</f>
        <v>1</v>
      </c>
      <c r="H34" s="36">
        <f>COUNTA('Monitoria Anual - 4'!P20:P28)</f>
        <v>3</v>
      </c>
      <c r="I34" s="36">
        <f>COUNTA('Monitoria Anual - 4'!Q20:Q28)</f>
        <v>2</v>
      </c>
      <c r="J34" s="37">
        <f>COUNTA('Monitoria Anual - 4'!R20:R28)</f>
        <v>2</v>
      </c>
      <c r="W34" s="1"/>
      <c r="X34" s="11"/>
    </row>
    <row r="35" spans="1:24">
      <c r="A35" s="11"/>
      <c r="C35" s="80" t="s">
        <v>632</v>
      </c>
      <c r="D35" s="79">
        <f t="shared" si="2"/>
        <v>10</v>
      </c>
      <c r="E35" s="35">
        <f>COUNTA('Monitoria Anual - 4'!S29:S40)</f>
        <v>0</v>
      </c>
      <c r="F35" s="36">
        <f>COUNTA('Monitoria Anual - 4'!N29:N40)</f>
        <v>0</v>
      </c>
      <c r="G35" s="36">
        <f>COUNTA('Monitoria Anual - 4'!O29:O40)</f>
        <v>1</v>
      </c>
      <c r="H35" s="36">
        <f>COUNTA('Monitoria Anual - 4'!P29:P40)</f>
        <v>4</v>
      </c>
      <c r="I35" s="36">
        <f>COUNTA('Monitoria Anual - 4'!Q29:Q40)</f>
        <v>5</v>
      </c>
      <c r="J35" s="37">
        <f>COUNTA('Monitoria Anual - 4'!R29:R40)</f>
        <v>0</v>
      </c>
      <c r="W35" s="1"/>
      <c r="X35" s="11"/>
    </row>
    <row r="36" spans="1:24">
      <c r="A36" s="11"/>
      <c r="C36" s="80" t="s">
        <v>633</v>
      </c>
      <c r="D36" s="79">
        <f t="shared" si="2"/>
        <v>6</v>
      </c>
      <c r="E36" s="35">
        <f>COUNTA('Monitoria Anual - 4'!S41:S46)</f>
        <v>0</v>
      </c>
      <c r="F36" s="36">
        <f>COUNTA('Monitoria Anual - 4'!N41:N46)</f>
        <v>0</v>
      </c>
      <c r="G36" s="36">
        <f>COUNTA('Monitoria Anual - 4'!O41:O46)</f>
        <v>1</v>
      </c>
      <c r="H36" s="36">
        <f>COUNTA('Monitoria Anual - 4'!P41:P46)</f>
        <v>3</v>
      </c>
      <c r="I36" s="36">
        <f>COUNTA('Monitoria Anual - 4'!Q41:Q46)</f>
        <v>2</v>
      </c>
      <c r="J36" s="37">
        <f>COUNTA('Monitoria Anual - 4'!R41:R46)</f>
        <v>0</v>
      </c>
      <c r="W36" s="1"/>
      <c r="X36" s="11"/>
    </row>
    <row r="37" spans="1:24">
      <c r="A37" s="11"/>
      <c r="C37" s="80" t="s">
        <v>1359</v>
      </c>
      <c r="D37" s="79">
        <f t="shared" si="2"/>
        <v>5</v>
      </c>
      <c r="E37" s="35">
        <f>COUNTA('Monitoria Anual - 4'!#REF!)</f>
        <v>1</v>
      </c>
      <c r="F37" s="36">
        <f>COUNTA('Monitoria Anual - 4'!#REF!)</f>
        <v>1</v>
      </c>
      <c r="G37" s="36">
        <f>COUNTA('Monitoria Anual - 4'!#REF!)</f>
        <v>1</v>
      </c>
      <c r="H37" s="36">
        <f>COUNTA('Monitoria Anual - 4'!#REF!)</f>
        <v>1</v>
      </c>
      <c r="I37" s="36">
        <f>COUNTA('Monitoria Anual - 4'!#REF!)</f>
        <v>1</v>
      </c>
      <c r="J37" s="37">
        <f>COUNTA('Monitoria Anual - 4'!#REF!)</f>
        <v>1</v>
      </c>
      <c r="W37" s="1"/>
      <c r="X37" s="11"/>
    </row>
    <row r="38" spans="1:24">
      <c r="A38" s="11"/>
      <c r="C38" s="80" t="s">
        <v>1360</v>
      </c>
      <c r="D38" s="79">
        <f t="shared" si="2"/>
        <v>5</v>
      </c>
      <c r="E38" s="35">
        <f>COUNTA('Monitoria Anual - 4'!#REF!)</f>
        <v>1</v>
      </c>
      <c r="F38" s="36">
        <f>COUNTA('Monitoria Anual - 4'!#REF!)</f>
        <v>1</v>
      </c>
      <c r="G38" s="36">
        <f>COUNTA('Monitoria Anual - 4'!#REF!)</f>
        <v>1</v>
      </c>
      <c r="H38" s="36">
        <f>COUNTA('Monitoria Anual - 4'!#REF!)</f>
        <v>1</v>
      </c>
      <c r="I38" s="36">
        <f>COUNTA('Monitoria Anual - 4'!#REF!)</f>
        <v>1</v>
      </c>
      <c r="J38" s="37">
        <f>COUNTA('Monitoria Anual - 4'!#REF!)</f>
        <v>1</v>
      </c>
      <c r="W38" s="1"/>
      <c r="X38" s="11"/>
    </row>
    <row r="39" spans="1:24">
      <c r="A39" s="11"/>
      <c r="C39" s="80" t="s">
        <v>1361</v>
      </c>
      <c r="D39" s="79">
        <f t="shared" si="2"/>
        <v>5</v>
      </c>
      <c r="E39" s="35">
        <f>COUNTA('Monitoria Anual - 4'!#REF!)</f>
        <v>1</v>
      </c>
      <c r="F39" s="36">
        <f>COUNTA('Monitoria Anual - 4'!#REF!)</f>
        <v>1</v>
      </c>
      <c r="G39" s="36">
        <f>COUNTA('Monitoria Anual - 4'!#REF!)</f>
        <v>1</v>
      </c>
      <c r="H39" s="36">
        <f>COUNTA('Monitoria Anual - 4'!#REF!)</f>
        <v>1</v>
      </c>
      <c r="I39" s="36">
        <f>COUNTA('Monitoria Anual - 4'!#REF!)</f>
        <v>1</v>
      </c>
      <c r="J39" s="37">
        <f>COUNTA('Monitoria Anual - 4'!#REF!)</f>
        <v>1</v>
      </c>
      <c r="W39" s="1"/>
      <c r="X39" s="11"/>
    </row>
    <row r="40" spans="1:24">
      <c r="A40" s="11"/>
      <c r="C40" s="80" t="s">
        <v>1362</v>
      </c>
      <c r="D40" s="79">
        <f t="shared" si="2"/>
        <v>5</v>
      </c>
      <c r="E40" s="35">
        <f>COUNTA('Monitoria Anual - 4'!#REF!)</f>
        <v>1</v>
      </c>
      <c r="F40" s="36">
        <f>COUNTA('Monitoria Anual - 4'!#REF!)</f>
        <v>1</v>
      </c>
      <c r="G40" s="36">
        <f>COUNTA('Monitoria Anual - 4'!#REF!)</f>
        <v>1</v>
      </c>
      <c r="H40" s="36">
        <f>COUNTA('Monitoria Anual - 4'!#REF!)</f>
        <v>1</v>
      </c>
      <c r="I40" s="36">
        <f>COUNTA('Monitoria Anual - 4'!#REF!)</f>
        <v>1</v>
      </c>
      <c r="J40" s="37">
        <f>COUNTA('Monitoria Anual - 4'!#REF!)</f>
        <v>1</v>
      </c>
      <c r="W40" s="1"/>
      <c r="X40" s="11"/>
    </row>
    <row r="41" spans="1:24" ht="15.75" thickBot="1">
      <c r="A41" s="11"/>
      <c r="C41" s="81" t="s">
        <v>1363</v>
      </c>
      <c r="D41" s="104">
        <f t="shared" si="2"/>
        <v>5</v>
      </c>
      <c r="E41" s="38">
        <f>COUNTA('Monitoria Anual - 4'!#REF!)</f>
        <v>1</v>
      </c>
      <c r="F41" s="39">
        <f>COUNTA('Monitoria Anual - 4'!#REF!)</f>
        <v>1</v>
      </c>
      <c r="G41" s="39">
        <f>COUNTA('Monitoria Anual - 4'!#REF!)</f>
        <v>1</v>
      </c>
      <c r="H41" s="39">
        <f>COUNTA('Monitoria Anual - 4'!#REF!)</f>
        <v>1</v>
      </c>
      <c r="I41" s="39">
        <f>COUNTA('Monitoria Anual - 4'!#REF!)</f>
        <v>1</v>
      </c>
      <c r="J41" s="40">
        <f>COUNTA('Monitoria Anual - 4'!#REF!)</f>
        <v>1</v>
      </c>
      <c r="W41" s="1"/>
      <c r="X41" s="11"/>
    </row>
    <row r="42" spans="1:24">
      <c r="A42" s="11"/>
      <c r="X42" s="11"/>
    </row>
    <row r="43" spans="1:24">
      <c r="A43" s="11"/>
      <c r="B43" s="11"/>
      <c r="C43" s="11"/>
      <c r="D43" s="11"/>
      <c r="E43" s="11"/>
      <c r="F43" s="11"/>
      <c r="G43" s="11"/>
      <c r="H43" s="11"/>
      <c r="I43" s="11"/>
      <c r="J43" s="11"/>
      <c r="K43" s="11"/>
      <c r="L43" s="11"/>
      <c r="M43" s="11"/>
      <c r="N43" s="11"/>
      <c r="O43" s="11"/>
      <c r="P43" s="11"/>
      <c r="Q43" s="11"/>
      <c r="R43" s="11"/>
      <c r="S43" s="11"/>
      <c r="T43" s="11"/>
      <c r="U43" s="11"/>
      <c r="V43" s="11"/>
      <c r="W43" s="11"/>
      <c r="X43" s="11"/>
    </row>
  </sheetData>
  <sheetProtection sheet="1" objects="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41 F33:F41">
    <cfRule type="cellIs" dxfId="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38B2C742AB503244ADCCD74D230A3ABF" ma:contentTypeVersion="21" ma:contentTypeDescription="Crie um novo documento." ma:contentTypeScope="" ma:versionID="1f844e17c9ab8a5470920e19e85a4433">
  <xsd:schema xmlns:xsd="http://www.w3.org/2001/XMLSchema" xmlns:xs="http://www.w3.org/2001/XMLSchema" xmlns:p="http://schemas.microsoft.com/office/2006/metadata/properties" xmlns:ns2="ad6e1cd7-2e8f-410a-bf8a-eabcd592695a" xmlns:ns3="8fe5f7aa-470a-48b3-91d7-3b807415875d" targetNamespace="http://schemas.microsoft.com/office/2006/metadata/properties" ma:root="true" ma:fieldsID="e625528fe08fde6fd4e29a06939da999" ns2:_="" ns3:_="">
    <xsd:import namespace="ad6e1cd7-2e8f-410a-bf8a-eabcd592695a"/>
    <xsd:import namespace="8fe5f7aa-470a-48b3-91d7-3b807415875d"/>
    <xsd:element name="properties">
      <xsd:complexType>
        <xsd:sequence>
          <xsd:element name="documentManagement">
            <xsd:complexType>
              <xsd:all>
                <xsd:element ref="ns2:Tags" minOccurs="0"/>
                <xsd:element ref="ns2:autor" minOccurs="0"/>
                <xsd:element ref="ns2:lcf76f155ced4ddcb4097134ff3c332f" minOccurs="0"/>
                <xsd:element ref="ns3:TaxCatchAll" minOccurs="0"/>
                <xsd:element ref="ns2:MediaServiceMetadata" minOccurs="0"/>
                <xsd:element ref="ns2:MediaServiceFastMetadata" minOccurs="0"/>
                <xsd:element ref="ns2:MediaServiceOCR" minOccurs="0"/>
                <xsd:element ref="ns2:MediaServiceGenerationTime" minOccurs="0"/>
                <xsd:element ref="ns2:MediaServiceEventHashCode" minOccurs="0"/>
                <xsd:element ref="ns2:Autor0" minOccurs="0"/>
                <xsd:element ref="ns2:Marca_x00e7__x00e3_o" minOccurs="0"/>
                <xsd:element ref="ns2:MediaServiceDateTaken" minOccurs="0"/>
                <xsd:element ref="ns2:MediaLengthInSeconds" minOccurs="0"/>
                <xsd:element ref="ns3:SharedWithUsers" minOccurs="0"/>
                <xsd:element ref="ns3:SharedWithDetails"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6e1cd7-2e8f-410a-bf8a-eabcd592695a" elementFormDefault="qualified">
    <xsd:import namespace="http://schemas.microsoft.com/office/2006/documentManagement/types"/>
    <xsd:import namespace="http://schemas.microsoft.com/office/infopath/2007/PartnerControls"/>
    <xsd:element name="Tags" ma:index="8" nillable="true" ma:displayName="Tags" ma:format="Dropdown" ma:internalName="Tags">
      <xsd:simpleType>
        <xsd:restriction base="dms:Text">
          <xsd:maxLength value="255"/>
        </xsd:restriction>
      </xsd:simpleType>
    </xsd:element>
    <xsd:element name="autor" ma:index="9" nillable="true" ma:displayName="autor" ma:format="Dropdown" ma:internalName="autor">
      <xsd:simpleType>
        <xsd:restriction base="dms:Text">
          <xsd:maxLength value="255"/>
        </xsd:restriction>
      </xsd:simpleType>
    </xsd:element>
    <xsd:element name="lcf76f155ced4ddcb4097134ff3c332f" ma:index="11" nillable="true" ma:taxonomy="true" ma:internalName="lcf76f155ced4ddcb4097134ff3c332f" ma:taxonomyFieldName="MediaServiceImageTags" ma:displayName="Marcações de imagem" ma:readOnly="false" ma:fieldId="{5cf76f15-5ced-4ddc-b409-7134ff3c332f}" ma:taxonomyMulti="true" ma:sspId="11439537-a661-4c27-8fe4-74698d587d7f" ma:termSetId="09814cd3-568e-fe90-9814-8d621ff8fb84" ma:anchorId="fba54fb3-c3e1-fe81-a776-ca4b69148c4d" ma:open="true" ma:isKeyword="false">
      <xsd:complexType>
        <xsd:sequence>
          <xsd:element ref="pc:Terms" minOccurs="0" maxOccurs="1"/>
        </xsd:sequence>
      </xsd:complex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Autor0" ma:index="18" nillable="true" ma:displayName="Autor" ma:format="Dropdown" ma:internalName="Autor0">
      <xsd:simpleType>
        <xsd:restriction base="dms:Text">
          <xsd:maxLength value="255"/>
        </xsd:restriction>
      </xsd:simpleType>
    </xsd:element>
    <xsd:element name="Marca_x00e7__x00e3_o" ma:index="19" nillable="true" ma:displayName="Marcação" ma:format="Dropdown" ma:internalName="Marca_x00e7__x00e3_o">
      <xsd:complexType>
        <xsd:complexContent>
          <xsd:extension base="dms:MultiChoice">
            <xsd:sequence>
              <xsd:element name="Value" maxOccurs="unbounded" minOccurs="0" nillable="true">
                <xsd:simpleType>
                  <xsd:restriction base="dms:Choice">
                    <xsd:enumeration value="Ariranha"/>
                    <xsd:enumeration value="Peixe-boi"/>
                    <xsd:enumeration value="ESEC Taiamã"/>
                    <xsd:enumeration value="APA Costa dos Corais"/>
                    <xsd:enumeration value="Cetáceo"/>
                    <xsd:enumeration value="Baleia"/>
                    <xsd:enumeration value="Toninha"/>
                    <xsd:enumeration value="Encalhado"/>
                    <xsd:enumeration value="Morto"/>
                    <xsd:enumeration value="Peixe-boi amazônico"/>
                    <xsd:enumeration value="Peixe-boi marinho"/>
                    <xsd:enumeration value="Praia"/>
                    <xsd:enumeration value="Filhote"/>
                    <xsd:enumeration value="Macho"/>
                    <xsd:enumeration value="Fêmea"/>
                    <xsd:enumeration value="Dorothy"/>
                    <xsd:enumeration value="Itamaracá"/>
                    <xsd:enumeration value="aérea"/>
                    <xsd:enumeration value="Escolha 19"/>
                    <xsd:enumeration value="2004"/>
                    <xsd:enumeration value="2022"/>
                    <xsd:enumeration value="Paty"/>
                    <xsd:enumeration value="recinto de aclimatação"/>
                    <xsd:enumeration value="captura"/>
                  </xsd:restriction>
                </xsd:simpleType>
              </xsd:element>
            </xsd:sequence>
          </xsd:extension>
        </xsd:complexContent>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4" nillable="true" ma:displayName="Location" ma:indexed="true" ma:internalName="MediaServiceLocation" ma:readOnly="true">
      <xsd:simpleType>
        <xsd:restriction base="dms:Text"/>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fe5f7aa-470a-48b3-91d7-3b807415875d"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833560de-b8d3-439f-84bb-d4a3f30a8ace}" ma:internalName="TaxCatchAll" ma:showField="CatchAllData" ma:web="8fe5f7aa-470a-48b3-91d7-3b807415875d">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d6e1cd7-2e8f-410a-bf8a-eabcd592695a">
      <Terms xmlns="http://schemas.microsoft.com/office/infopath/2007/PartnerControls"/>
    </lcf76f155ced4ddcb4097134ff3c332f>
    <TaxCatchAll xmlns="8fe5f7aa-470a-48b3-91d7-3b807415875d" xsi:nil="true"/>
    <Marca_x00e7__x00e3_o xmlns="ad6e1cd7-2e8f-410a-bf8a-eabcd592695a" xsi:nil="true"/>
    <Tags xmlns="ad6e1cd7-2e8f-410a-bf8a-eabcd592695a" xsi:nil="true"/>
    <autor xmlns="ad6e1cd7-2e8f-410a-bf8a-eabcd592695a" xsi:nil="true"/>
    <Autor0 xmlns="ad6e1cd7-2e8f-410a-bf8a-eabcd592695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1EA6DEA-E2C8-41A3-9C69-D8E0A9CB7E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6e1cd7-2e8f-410a-bf8a-eabcd592695a"/>
    <ds:schemaRef ds:uri="8fe5f7aa-470a-48b3-91d7-3b80741587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024F704-8315-46BC-B1CB-36C5FF58BEE1}">
  <ds:schemaRefs>
    <ds:schemaRef ds:uri="http://schemas.microsoft.com/office/2006/metadata/properties"/>
    <ds:schemaRef ds:uri="http://schemas.microsoft.com/office/infopath/2007/PartnerControls"/>
    <ds:schemaRef ds:uri="ad6e1cd7-2e8f-410a-bf8a-eabcd592695a"/>
    <ds:schemaRef ds:uri="8fe5f7aa-470a-48b3-91d7-3b807415875d"/>
  </ds:schemaRefs>
</ds:datastoreItem>
</file>

<file path=customXml/itemProps3.xml><?xml version="1.0" encoding="utf-8"?>
<ds:datastoreItem xmlns:ds="http://schemas.openxmlformats.org/officeDocument/2006/customXml" ds:itemID="{C8C51AF3-DF84-4827-B17B-24037AC4E33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11</vt:i4>
      </vt:variant>
    </vt:vector>
  </HeadingPairs>
  <TitlesOfParts>
    <vt:vector size="11" baseType="lpstr">
      <vt:lpstr>LEGENDA</vt: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Barbara Almeida de Carvalho</cp:lastModifiedBy>
  <cp:revision/>
  <dcterms:created xsi:type="dcterms:W3CDTF">2012-07-30T00:05:19Z</dcterms:created>
  <dcterms:modified xsi:type="dcterms:W3CDTF">2026-02-02T13:34:36Z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0x01010038B2C742AB503244ADCCD74D230A3ABF</vt:lpwstr>
  </property>
  <property fmtid="{D5CDD505-2E9C-101B-9397-08002B2CF9AE}" pid="3" name="MSIP_Label_3738d5ca-cd4e-433d-8f2a-eee77df5cad2_Enabled">
    <vt:lpwstr>true</vt:lpwstr>
  </property>
  <property fmtid="{D5CDD505-2E9C-101B-9397-08002B2CF9AE}" pid="4" name="MSIP_Label_3738d5ca-cd4e-433d-8f2a-eee77df5cad2_SetDate">
    <vt:lpwstr>2023-02-28T13:52:20Z</vt:lpwstr>
  </property>
  <property fmtid="{D5CDD505-2E9C-101B-9397-08002B2CF9AE}" pid="5" name="MSIP_Label_3738d5ca-cd4e-433d-8f2a-eee77df5cad2_Method">
    <vt:lpwstr>Standard</vt:lpwstr>
  </property>
  <property fmtid="{D5CDD505-2E9C-101B-9397-08002B2CF9AE}" pid="6" name="MSIP_Label_3738d5ca-cd4e-433d-8f2a-eee77df5cad2_Name">
    <vt:lpwstr>defa4170-0d19-0005-0004-bc88714345d2</vt:lpwstr>
  </property>
  <property fmtid="{D5CDD505-2E9C-101B-9397-08002B2CF9AE}" pid="7" name="MSIP_Label_3738d5ca-cd4e-433d-8f2a-eee77df5cad2_SiteId">
    <vt:lpwstr>c14e2b56-c5bc-43bd-ad9c-408cf6cc3560</vt:lpwstr>
  </property>
  <property fmtid="{D5CDD505-2E9C-101B-9397-08002B2CF9AE}" pid="8" name="MSIP_Label_3738d5ca-cd4e-433d-8f2a-eee77df5cad2_ActionId">
    <vt:lpwstr>c6c57c9f-54df-4cff-a97f-9e4535c2e7c5</vt:lpwstr>
  </property>
  <property fmtid="{D5CDD505-2E9C-101B-9397-08002B2CF9AE}" pid="9" name="MSIP_Label_3738d5ca-cd4e-433d-8f2a-eee77df5cad2_ContentBits">
    <vt:lpwstr>0</vt:lpwstr>
  </property>
  <property fmtid="{D5CDD505-2E9C-101B-9397-08002B2CF9AE}" pid="10" name="MediaServiceImageTags">
    <vt:lpwstr/>
  </property>
</Properties>
</file>